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13740" tabRatio="876"/>
  </bookViews>
  <sheets>
    <sheet name="Graphs" sheetId="36" r:id="rId1"/>
    <sheet name="Mean" sheetId="30" r:id="rId2"/>
    <sheet name="Range" sheetId="31" r:id="rId3"/>
    <sheet name="Mean Range" sheetId="37" r:id="rId4"/>
    <sheet name="EGSnrc" sheetId="14" r:id="rId5"/>
    <sheet name="Geant4" sheetId="15" r:id="rId6"/>
    <sheet name="MCNP" sheetId="21" r:id="rId7"/>
    <sheet name="Penelope" sheetId="9" r:id="rId8"/>
    <sheet name="EGSnrc_over_Mean" sheetId="32" r:id="rId9"/>
    <sheet name="Geant4_over_Mean" sheetId="33" r:id="rId10"/>
    <sheet name="MCNP_over_Mean" sheetId="34" r:id="rId11"/>
    <sheet name="Penelope_over_Mean" sheetId="35" r:id="rId12"/>
  </sheets>
  <calcPr calcId="145621"/>
</workbook>
</file>

<file path=xl/calcChain.xml><?xml version="1.0" encoding="utf-8"?>
<calcChain xmlns="http://schemas.openxmlformats.org/spreadsheetml/2006/main">
  <c r="G81" i="36" l="1"/>
  <c r="H81" i="36"/>
  <c r="I81" i="36"/>
  <c r="J81" i="36"/>
  <c r="G82" i="36"/>
  <c r="H82" i="36"/>
  <c r="I82" i="36"/>
  <c r="J82" i="36"/>
  <c r="G83" i="36"/>
  <c r="H83" i="36"/>
  <c r="I83" i="36"/>
  <c r="J83" i="36"/>
  <c r="G84" i="36"/>
  <c r="H84" i="36"/>
  <c r="I84" i="36"/>
  <c r="J84" i="36"/>
  <c r="G85" i="36"/>
  <c r="H85" i="36"/>
  <c r="I85" i="36"/>
  <c r="J85" i="36"/>
  <c r="G86" i="36"/>
  <c r="H86" i="36"/>
  <c r="I86" i="36"/>
  <c r="J86" i="36"/>
  <c r="G87" i="36"/>
  <c r="H87" i="36"/>
  <c r="I87" i="36"/>
  <c r="J87" i="36"/>
  <c r="G88" i="36"/>
  <c r="H88" i="36"/>
  <c r="I88" i="36"/>
  <c r="J88" i="36"/>
  <c r="G89" i="36"/>
  <c r="H89" i="36"/>
  <c r="I89" i="36"/>
  <c r="J89" i="36"/>
  <c r="G90" i="36"/>
  <c r="H90" i="36"/>
  <c r="I90" i="36"/>
  <c r="J90" i="36"/>
  <c r="G91" i="36"/>
  <c r="H91" i="36"/>
  <c r="I91" i="36"/>
  <c r="J91" i="36"/>
  <c r="G92" i="36"/>
  <c r="H92" i="36"/>
  <c r="I92" i="36"/>
  <c r="J92" i="36"/>
  <c r="G93" i="36"/>
  <c r="H93" i="36"/>
  <c r="I93" i="36"/>
  <c r="J93" i="36"/>
  <c r="G94" i="36"/>
  <c r="H94" i="36"/>
  <c r="I94" i="36"/>
  <c r="J94" i="36"/>
  <c r="G95" i="36"/>
  <c r="H95" i="36"/>
  <c r="I95" i="36"/>
  <c r="J95" i="36"/>
  <c r="G96" i="36"/>
  <c r="H96" i="36"/>
  <c r="I96" i="36"/>
  <c r="J96" i="36"/>
  <c r="G97" i="36"/>
  <c r="H97" i="36"/>
  <c r="I97" i="36"/>
  <c r="J97" i="36"/>
  <c r="G98" i="36"/>
  <c r="H98" i="36"/>
  <c r="I98" i="36"/>
  <c r="J98" i="36"/>
  <c r="G99" i="36"/>
  <c r="H99" i="36"/>
  <c r="I99" i="36"/>
  <c r="J99" i="36"/>
  <c r="G100" i="36"/>
  <c r="H100" i="36"/>
  <c r="I100" i="36"/>
  <c r="J100" i="36"/>
  <c r="G101" i="36"/>
  <c r="H101" i="36"/>
  <c r="I101" i="36"/>
  <c r="J101" i="36"/>
  <c r="G102" i="36"/>
  <c r="H102" i="36"/>
  <c r="I102" i="36"/>
  <c r="J102" i="36"/>
  <c r="G103" i="36"/>
  <c r="H103" i="36"/>
  <c r="I103" i="36"/>
  <c r="J103" i="36"/>
  <c r="G104" i="36"/>
  <c r="H104" i="36"/>
  <c r="I104" i="36"/>
  <c r="J104" i="36"/>
  <c r="G105" i="36"/>
  <c r="H105" i="36"/>
  <c r="I105" i="36"/>
  <c r="J105" i="36"/>
  <c r="G106" i="36"/>
  <c r="H106" i="36"/>
  <c r="I106" i="36"/>
  <c r="J106" i="36"/>
  <c r="G107" i="36"/>
  <c r="H107" i="36"/>
  <c r="I107" i="36"/>
  <c r="J107" i="36"/>
  <c r="G108" i="36"/>
  <c r="H108" i="36"/>
  <c r="I108" i="36"/>
  <c r="J108" i="36"/>
  <c r="G109" i="36"/>
  <c r="H109" i="36"/>
  <c r="I109" i="36"/>
  <c r="J109" i="36"/>
  <c r="G110" i="36"/>
  <c r="H110" i="36"/>
  <c r="I110" i="36"/>
  <c r="J110" i="36"/>
  <c r="G111" i="36"/>
  <c r="H111" i="36"/>
  <c r="I111" i="36"/>
  <c r="J111" i="36"/>
  <c r="G112" i="36"/>
  <c r="H112" i="36"/>
  <c r="I112" i="36"/>
  <c r="J112" i="36"/>
  <c r="G113" i="36"/>
  <c r="H113" i="36"/>
  <c r="I113" i="36"/>
  <c r="J113" i="36"/>
  <c r="G114" i="36"/>
  <c r="H114" i="36"/>
  <c r="I114" i="36"/>
  <c r="J114" i="36"/>
  <c r="G115" i="36"/>
  <c r="H115" i="36"/>
  <c r="I115" i="36"/>
  <c r="J115" i="36"/>
  <c r="J80" i="36"/>
  <c r="I80" i="36"/>
  <c r="H80" i="36"/>
  <c r="G80" i="36"/>
  <c r="G42" i="36"/>
  <c r="H42" i="36"/>
  <c r="I42" i="36"/>
  <c r="J42" i="36"/>
  <c r="G43" i="36"/>
  <c r="H43" i="36"/>
  <c r="I43" i="36"/>
  <c r="J43" i="36"/>
  <c r="G44" i="36"/>
  <c r="H44" i="36"/>
  <c r="I44" i="36"/>
  <c r="J44" i="36"/>
  <c r="G45" i="36"/>
  <c r="H45" i="36"/>
  <c r="I45" i="36"/>
  <c r="J45" i="36"/>
  <c r="G46" i="36"/>
  <c r="H46" i="36"/>
  <c r="I46" i="36"/>
  <c r="J46" i="36"/>
  <c r="G47" i="36"/>
  <c r="H47" i="36"/>
  <c r="I47" i="36"/>
  <c r="J47" i="36"/>
  <c r="G48" i="36"/>
  <c r="H48" i="36"/>
  <c r="I48" i="36"/>
  <c r="J48" i="36"/>
  <c r="G49" i="36"/>
  <c r="H49" i="36"/>
  <c r="I49" i="36"/>
  <c r="J49" i="36"/>
  <c r="G50" i="36"/>
  <c r="H50" i="36"/>
  <c r="I50" i="36"/>
  <c r="J50" i="36"/>
  <c r="G51" i="36"/>
  <c r="H51" i="36"/>
  <c r="I51" i="36"/>
  <c r="J51" i="36"/>
  <c r="G52" i="36"/>
  <c r="H52" i="36"/>
  <c r="I52" i="36"/>
  <c r="J52" i="36"/>
  <c r="G53" i="36"/>
  <c r="H53" i="36"/>
  <c r="I53" i="36"/>
  <c r="J53" i="36"/>
  <c r="G54" i="36"/>
  <c r="H54" i="36"/>
  <c r="I54" i="36"/>
  <c r="J54" i="36"/>
  <c r="G55" i="36"/>
  <c r="H55" i="36"/>
  <c r="I55" i="36"/>
  <c r="J55" i="36"/>
  <c r="G56" i="36"/>
  <c r="H56" i="36"/>
  <c r="I56" i="36"/>
  <c r="J56" i="36"/>
  <c r="G57" i="36"/>
  <c r="H57" i="36"/>
  <c r="I57" i="36"/>
  <c r="J57" i="36"/>
  <c r="G58" i="36"/>
  <c r="H58" i="36"/>
  <c r="I58" i="36"/>
  <c r="J58" i="36"/>
  <c r="G59" i="36"/>
  <c r="H59" i="36"/>
  <c r="I59" i="36"/>
  <c r="J59" i="36"/>
  <c r="G60" i="36"/>
  <c r="H60" i="36"/>
  <c r="I60" i="36"/>
  <c r="J60" i="36"/>
  <c r="G61" i="36"/>
  <c r="H61" i="36"/>
  <c r="I61" i="36"/>
  <c r="J61" i="36"/>
  <c r="G62" i="36"/>
  <c r="H62" i="36"/>
  <c r="I62" i="36"/>
  <c r="J62" i="36"/>
  <c r="G63" i="36"/>
  <c r="H63" i="36"/>
  <c r="I63" i="36"/>
  <c r="J63" i="36"/>
  <c r="G64" i="36"/>
  <c r="H64" i="36"/>
  <c r="I64" i="36"/>
  <c r="J64" i="36"/>
  <c r="G65" i="36"/>
  <c r="H65" i="36"/>
  <c r="I65" i="36"/>
  <c r="J65" i="36"/>
  <c r="G66" i="36"/>
  <c r="H66" i="36"/>
  <c r="I66" i="36"/>
  <c r="J66" i="36"/>
  <c r="G67" i="36"/>
  <c r="H67" i="36"/>
  <c r="I67" i="36"/>
  <c r="J67" i="36"/>
  <c r="G68" i="36"/>
  <c r="H68" i="36"/>
  <c r="I68" i="36"/>
  <c r="J68" i="36"/>
  <c r="G69" i="36"/>
  <c r="H69" i="36"/>
  <c r="I69" i="36"/>
  <c r="J69" i="36"/>
  <c r="G70" i="36"/>
  <c r="H70" i="36"/>
  <c r="I70" i="36"/>
  <c r="J70" i="36"/>
  <c r="G71" i="36"/>
  <c r="H71" i="36"/>
  <c r="I71" i="36"/>
  <c r="J71" i="36"/>
  <c r="G72" i="36"/>
  <c r="H72" i="36"/>
  <c r="I72" i="36"/>
  <c r="J72" i="36"/>
  <c r="G73" i="36"/>
  <c r="H73" i="36"/>
  <c r="I73" i="36"/>
  <c r="J73" i="36"/>
  <c r="G74" i="36"/>
  <c r="H74" i="36"/>
  <c r="I74" i="36"/>
  <c r="J74" i="36"/>
  <c r="G75" i="36"/>
  <c r="H75" i="36"/>
  <c r="I75" i="36"/>
  <c r="J75" i="36"/>
  <c r="G76" i="36"/>
  <c r="H76" i="36"/>
  <c r="I76" i="36"/>
  <c r="J76" i="36"/>
  <c r="J41" i="36"/>
  <c r="I41" i="36"/>
  <c r="H41" i="36"/>
  <c r="G41" i="36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M110" i="37"/>
  <c r="M109" i="37"/>
  <c r="M108" i="37"/>
  <c r="M107" i="37"/>
  <c r="M106" i="37"/>
  <c r="M105" i="37"/>
  <c r="M104" i="37"/>
  <c r="M103" i="37"/>
  <c r="M102" i="37"/>
  <c r="M101" i="37"/>
  <c r="M100" i="37"/>
  <c r="M99" i="37"/>
  <c r="M98" i="37"/>
  <c r="M97" i="37"/>
  <c r="M96" i="37"/>
  <c r="M95" i="37"/>
  <c r="M94" i="37"/>
  <c r="M93" i="37"/>
  <c r="M92" i="37"/>
  <c r="M91" i="37"/>
  <c r="M90" i="37"/>
  <c r="M89" i="37"/>
  <c r="M88" i="37"/>
  <c r="M87" i="37"/>
  <c r="M86" i="37"/>
  <c r="M85" i="37"/>
  <c r="M84" i="37"/>
  <c r="M83" i="37"/>
  <c r="M82" i="37"/>
  <c r="M81" i="37"/>
  <c r="M80" i="37"/>
  <c r="M79" i="37"/>
  <c r="M78" i="37"/>
  <c r="M77" i="37"/>
  <c r="M76" i="37"/>
  <c r="M75" i="37"/>
  <c r="M71" i="37"/>
  <c r="M70" i="37"/>
  <c r="M69" i="37"/>
  <c r="M68" i="37"/>
  <c r="M67" i="37"/>
  <c r="M66" i="37"/>
  <c r="M65" i="37"/>
  <c r="M64" i="37"/>
  <c r="M63" i="37"/>
  <c r="M62" i="37"/>
  <c r="M61" i="37"/>
  <c r="M60" i="37"/>
  <c r="M59" i="37"/>
  <c r="M58" i="37"/>
  <c r="M57" i="37"/>
  <c r="M56" i="37"/>
  <c r="M55" i="37"/>
  <c r="M54" i="37"/>
  <c r="M53" i="37"/>
  <c r="M52" i="37"/>
  <c r="M51" i="37"/>
  <c r="M50" i="37"/>
  <c r="M49" i="37"/>
  <c r="M48" i="37"/>
  <c r="M47" i="37"/>
  <c r="M46" i="37"/>
  <c r="M45" i="37"/>
  <c r="M44" i="37"/>
  <c r="M43" i="37"/>
  <c r="M42" i="37"/>
  <c r="M41" i="37"/>
  <c r="M40" i="37"/>
  <c r="M39" i="37"/>
  <c r="M38" i="37"/>
  <c r="M37" i="37"/>
  <c r="M36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27" i="37"/>
  <c r="C26" i="37"/>
  <c r="F27" i="37"/>
  <c r="F26" i="37"/>
  <c r="J27" i="37"/>
  <c r="J26" i="37"/>
  <c r="M27" i="37"/>
  <c r="M26" i="37"/>
  <c r="M15" i="37"/>
  <c r="M14" i="37"/>
  <c r="M13" i="37"/>
  <c r="M12" i="37"/>
  <c r="J15" i="37"/>
  <c r="J14" i="37"/>
  <c r="J13" i="37"/>
  <c r="J12" i="37"/>
  <c r="F15" i="37"/>
  <c r="F14" i="37"/>
  <c r="F13" i="37"/>
  <c r="F12" i="37"/>
  <c r="C15" i="37"/>
  <c r="C14" i="37"/>
  <c r="C13" i="37"/>
  <c r="C12" i="37"/>
  <c r="M31" i="37"/>
  <c r="J31" i="37"/>
  <c r="F31" i="37"/>
  <c r="C31" i="37"/>
  <c r="C21" i="37"/>
  <c r="F21" i="37"/>
  <c r="J21" i="37"/>
  <c r="M21" i="37"/>
  <c r="M7" i="37"/>
  <c r="J7" i="37"/>
  <c r="F7" i="37"/>
  <c r="C7" i="37"/>
  <c r="M8" i="37"/>
  <c r="J8" i="37"/>
  <c r="F8" i="37"/>
  <c r="C8" i="37"/>
  <c r="C8" i="35"/>
  <c r="F8" i="35"/>
  <c r="J8" i="35"/>
  <c r="M8" i="35"/>
  <c r="M8" i="34"/>
  <c r="J8" i="34"/>
  <c r="F8" i="34"/>
  <c r="C8" i="34"/>
  <c r="M22" i="34"/>
  <c r="M32" i="34"/>
  <c r="M32" i="33"/>
  <c r="F32" i="33"/>
  <c r="M22" i="33"/>
  <c r="M8" i="33"/>
  <c r="J8" i="33"/>
  <c r="F8" i="33"/>
  <c r="C8" i="33"/>
  <c r="M32" i="32"/>
  <c r="F32" i="32"/>
  <c r="M8" i="32"/>
  <c r="J8" i="32"/>
  <c r="F8" i="32"/>
  <c r="C8" i="32"/>
  <c r="M32" i="30"/>
  <c r="M32" i="35" s="1"/>
  <c r="J32" i="30"/>
  <c r="J32" i="33" s="1"/>
  <c r="F32" i="30"/>
  <c r="F32" i="34" s="1"/>
  <c r="C32" i="30"/>
  <c r="C32" i="33" s="1"/>
  <c r="C22" i="30"/>
  <c r="C22" i="34"/>
  <c r="F22" i="30"/>
  <c r="F22" i="33"/>
  <c r="J22" i="30"/>
  <c r="J22" i="34"/>
  <c r="M22" i="30"/>
  <c r="M8" i="30"/>
  <c r="F8" i="30"/>
  <c r="J8" i="30"/>
  <c r="C8" i="30"/>
  <c r="C22" i="31"/>
  <c r="C32" i="31"/>
  <c r="F32" i="31"/>
  <c r="F22" i="31"/>
  <c r="J22" i="31"/>
  <c r="J32" i="31"/>
  <c r="M22" i="31"/>
  <c r="M32" i="31"/>
  <c r="M8" i="31"/>
  <c r="J8" i="31"/>
  <c r="F8" i="31"/>
  <c r="C8" i="31"/>
  <c r="M22" i="37"/>
  <c r="J22" i="33"/>
  <c r="J22" i="37"/>
  <c r="F22" i="34"/>
  <c r="F22" i="37"/>
  <c r="C22" i="33"/>
  <c r="C22" i="37"/>
  <c r="J37" i="36"/>
  <c r="J36" i="36"/>
  <c r="J35" i="36"/>
  <c r="J34" i="36"/>
  <c r="J33" i="36"/>
  <c r="J32" i="36"/>
  <c r="J31" i="36"/>
  <c r="J30" i="36"/>
  <c r="I37" i="36"/>
  <c r="I36" i="36"/>
  <c r="I35" i="36"/>
  <c r="I34" i="36"/>
  <c r="I33" i="36"/>
  <c r="I32" i="36"/>
  <c r="I31" i="36"/>
  <c r="I30" i="36"/>
  <c r="H37" i="36"/>
  <c r="H36" i="36"/>
  <c r="H35" i="36"/>
  <c r="H34" i="36"/>
  <c r="H33" i="36"/>
  <c r="H32" i="36"/>
  <c r="H31" i="36"/>
  <c r="H30" i="36"/>
  <c r="G37" i="36"/>
  <c r="G36" i="36"/>
  <c r="G35" i="36"/>
  <c r="G34" i="36"/>
  <c r="G33" i="36"/>
  <c r="G32" i="36"/>
  <c r="G31" i="36"/>
  <c r="G30" i="36"/>
  <c r="H23" i="36"/>
  <c r="I23" i="36"/>
  <c r="J23" i="36"/>
  <c r="H24" i="36"/>
  <c r="I24" i="36"/>
  <c r="J24" i="36"/>
  <c r="H25" i="36"/>
  <c r="I25" i="36"/>
  <c r="J25" i="36"/>
  <c r="J22" i="36"/>
  <c r="I22" i="36"/>
  <c r="H22" i="36"/>
  <c r="G23" i="36"/>
  <c r="G24" i="36"/>
  <c r="G25" i="36"/>
  <c r="G22" i="36"/>
  <c r="J19" i="36"/>
  <c r="J20" i="36"/>
  <c r="J21" i="36"/>
  <c r="J18" i="36"/>
  <c r="I19" i="36"/>
  <c r="I20" i="36"/>
  <c r="I21" i="36"/>
  <c r="I18" i="36"/>
  <c r="H19" i="36"/>
  <c r="H20" i="36"/>
  <c r="H21" i="36"/>
  <c r="H18" i="36"/>
  <c r="G19" i="36"/>
  <c r="G20" i="36"/>
  <c r="G21" i="36"/>
  <c r="G18" i="36"/>
  <c r="J13" i="36"/>
  <c r="J12" i="36"/>
  <c r="J11" i="36"/>
  <c r="J10" i="36"/>
  <c r="I13" i="36"/>
  <c r="I12" i="36"/>
  <c r="I11" i="36"/>
  <c r="I10" i="36"/>
  <c r="H13" i="36"/>
  <c r="H12" i="36"/>
  <c r="H11" i="36"/>
  <c r="H10" i="36"/>
  <c r="G11" i="36"/>
  <c r="G12" i="36"/>
  <c r="G13" i="36"/>
  <c r="G10" i="36"/>
  <c r="J9" i="36"/>
  <c r="J8" i="36"/>
  <c r="J7" i="36"/>
  <c r="J6" i="36"/>
  <c r="I9" i="36"/>
  <c r="I8" i="36"/>
  <c r="I7" i="36"/>
  <c r="I6" i="36"/>
  <c r="H9" i="36"/>
  <c r="H8" i="36"/>
  <c r="H7" i="36"/>
  <c r="H6" i="36"/>
  <c r="G7" i="36"/>
  <c r="G8" i="36"/>
  <c r="G9" i="36"/>
  <c r="G6" i="36"/>
  <c r="E352" i="36"/>
  <c r="D352" i="36"/>
  <c r="C352" i="36"/>
  <c r="B352" i="36"/>
  <c r="E351" i="36"/>
  <c r="D351" i="36"/>
  <c r="C351" i="36"/>
  <c r="B351" i="36"/>
  <c r="E350" i="36"/>
  <c r="D350" i="36"/>
  <c r="C350" i="36"/>
  <c r="B350" i="36"/>
  <c r="E349" i="36"/>
  <c r="D349" i="36"/>
  <c r="C349" i="36"/>
  <c r="B349" i="36"/>
  <c r="E348" i="36"/>
  <c r="D348" i="36"/>
  <c r="C348" i="36"/>
  <c r="B348" i="36"/>
  <c r="E347" i="36"/>
  <c r="D347" i="36"/>
  <c r="C347" i="36"/>
  <c r="B347" i="36"/>
  <c r="E346" i="36"/>
  <c r="D346" i="36"/>
  <c r="C346" i="36"/>
  <c r="B346" i="36"/>
  <c r="E345" i="36"/>
  <c r="D345" i="36"/>
  <c r="C345" i="36"/>
  <c r="B345" i="36"/>
  <c r="E344" i="36"/>
  <c r="D344" i="36"/>
  <c r="C344" i="36"/>
  <c r="B344" i="36"/>
  <c r="E343" i="36"/>
  <c r="D343" i="36"/>
  <c r="C343" i="36"/>
  <c r="B343" i="36"/>
  <c r="E342" i="36"/>
  <c r="D342" i="36"/>
  <c r="C342" i="36"/>
  <c r="B342" i="36"/>
  <c r="E341" i="36"/>
  <c r="D341" i="36"/>
  <c r="C341" i="36"/>
  <c r="B341" i="36"/>
  <c r="E340" i="36"/>
  <c r="D340" i="36"/>
  <c r="C340" i="36"/>
  <c r="B340" i="36"/>
  <c r="E339" i="36"/>
  <c r="D339" i="36"/>
  <c r="C339" i="36"/>
  <c r="B339" i="36"/>
  <c r="E338" i="36"/>
  <c r="D338" i="36"/>
  <c r="C338" i="36"/>
  <c r="B338" i="36"/>
  <c r="E337" i="36"/>
  <c r="D337" i="36"/>
  <c r="C337" i="36"/>
  <c r="B337" i="36"/>
  <c r="E336" i="36"/>
  <c r="D336" i="36"/>
  <c r="C336" i="36"/>
  <c r="B336" i="36"/>
  <c r="E335" i="36"/>
  <c r="D335" i="36"/>
  <c r="C335" i="36"/>
  <c r="B335" i="36"/>
  <c r="E334" i="36"/>
  <c r="D334" i="36"/>
  <c r="C334" i="36"/>
  <c r="B334" i="36"/>
  <c r="E333" i="36"/>
  <c r="D333" i="36"/>
  <c r="C333" i="36"/>
  <c r="B333" i="36"/>
  <c r="E332" i="36"/>
  <c r="D332" i="36"/>
  <c r="C332" i="36"/>
  <c r="B332" i="36"/>
  <c r="E331" i="36"/>
  <c r="D331" i="36"/>
  <c r="C331" i="36"/>
  <c r="B331" i="36"/>
  <c r="E330" i="36"/>
  <c r="D330" i="36"/>
  <c r="C330" i="36"/>
  <c r="B330" i="36"/>
  <c r="E329" i="36"/>
  <c r="D329" i="36"/>
  <c r="C329" i="36"/>
  <c r="B329" i="36"/>
  <c r="E328" i="36"/>
  <c r="D328" i="36"/>
  <c r="C328" i="36"/>
  <c r="B328" i="36"/>
  <c r="E327" i="36"/>
  <c r="D327" i="36"/>
  <c r="C327" i="36"/>
  <c r="B327" i="36"/>
  <c r="E326" i="36"/>
  <c r="D326" i="36"/>
  <c r="C326" i="36"/>
  <c r="B326" i="36"/>
  <c r="E325" i="36"/>
  <c r="D325" i="36"/>
  <c r="C325" i="36"/>
  <c r="B325" i="36"/>
  <c r="E324" i="36"/>
  <c r="D324" i="36"/>
  <c r="C324" i="36"/>
  <c r="B324" i="36"/>
  <c r="E323" i="36"/>
  <c r="D323" i="36"/>
  <c r="C323" i="36"/>
  <c r="B323" i="36"/>
  <c r="E322" i="36"/>
  <c r="D322" i="36"/>
  <c r="C322" i="36"/>
  <c r="B322" i="36"/>
  <c r="E321" i="36"/>
  <c r="D321" i="36"/>
  <c r="C321" i="36"/>
  <c r="B321" i="36"/>
  <c r="E320" i="36"/>
  <c r="D320" i="36"/>
  <c r="C320" i="36"/>
  <c r="B320" i="36"/>
  <c r="E319" i="36"/>
  <c r="D319" i="36"/>
  <c r="C319" i="36"/>
  <c r="B319" i="36"/>
  <c r="E318" i="36"/>
  <c r="D318" i="36"/>
  <c r="C318" i="36"/>
  <c r="B318" i="36"/>
  <c r="E317" i="36"/>
  <c r="D317" i="36"/>
  <c r="C317" i="36"/>
  <c r="B317" i="36"/>
  <c r="B279" i="36"/>
  <c r="C279" i="36"/>
  <c r="D279" i="36"/>
  <c r="E279" i="36"/>
  <c r="B280" i="36"/>
  <c r="C280" i="36"/>
  <c r="D280" i="36"/>
  <c r="E280" i="36"/>
  <c r="B281" i="36"/>
  <c r="C281" i="36"/>
  <c r="D281" i="36"/>
  <c r="E281" i="36"/>
  <c r="B282" i="36"/>
  <c r="C282" i="36"/>
  <c r="D282" i="36"/>
  <c r="E282" i="36"/>
  <c r="B283" i="36"/>
  <c r="C283" i="36"/>
  <c r="D283" i="36"/>
  <c r="E283" i="36"/>
  <c r="B284" i="36"/>
  <c r="C284" i="36"/>
  <c r="D284" i="36"/>
  <c r="E284" i="36"/>
  <c r="B285" i="36"/>
  <c r="C285" i="36"/>
  <c r="D285" i="36"/>
  <c r="E285" i="36"/>
  <c r="B286" i="36"/>
  <c r="C286" i="36"/>
  <c r="D286" i="36"/>
  <c r="E286" i="36"/>
  <c r="B287" i="36"/>
  <c r="C287" i="36"/>
  <c r="D287" i="36"/>
  <c r="E287" i="36"/>
  <c r="B288" i="36"/>
  <c r="C288" i="36"/>
  <c r="D288" i="36"/>
  <c r="E288" i="36"/>
  <c r="B289" i="36"/>
  <c r="C289" i="36"/>
  <c r="D289" i="36"/>
  <c r="E289" i="36"/>
  <c r="B290" i="36"/>
  <c r="C290" i="36"/>
  <c r="D290" i="36"/>
  <c r="E290" i="36"/>
  <c r="B291" i="36"/>
  <c r="C291" i="36"/>
  <c r="D291" i="36"/>
  <c r="E291" i="36"/>
  <c r="B292" i="36"/>
  <c r="C292" i="36"/>
  <c r="D292" i="36"/>
  <c r="E292" i="36"/>
  <c r="B293" i="36"/>
  <c r="C293" i="36"/>
  <c r="D293" i="36"/>
  <c r="E293" i="36"/>
  <c r="B294" i="36"/>
  <c r="C294" i="36"/>
  <c r="D294" i="36"/>
  <c r="E294" i="36"/>
  <c r="B295" i="36"/>
  <c r="C295" i="36"/>
  <c r="D295" i="36"/>
  <c r="E295" i="36"/>
  <c r="B296" i="36"/>
  <c r="C296" i="36"/>
  <c r="D296" i="36"/>
  <c r="E296" i="36"/>
  <c r="B297" i="36"/>
  <c r="C297" i="36"/>
  <c r="D297" i="36"/>
  <c r="E297" i="36"/>
  <c r="B298" i="36"/>
  <c r="C298" i="36"/>
  <c r="D298" i="36"/>
  <c r="E298" i="36"/>
  <c r="B299" i="36"/>
  <c r="C299" i="36"/>
  <c r="D299" i="36"/>
  <c r="E299" i="36"/>
  <c r="B300" i="36"/>
  <c r="C300" i="36"/>
  <c r="D300" i="36"/>
  <c r="E300" i="36"/>
  <c r="B301" i="36"/>
  <c r="C301" i="36"/>
  <c r="D301" i="36"/>
  <c r="E301" i="36"/>
  <c r="B302" i="36"/>
  <c r="C302" i="36"/>
  <c r="D302" i="36"/>
  <c r="E302" i="36"/>
  <c r="B303" i="36"/>
  <c r="C303" i="36"/>
  <c r="D303" i="36"/>
  <c r="E303" i="36"/>
  <c r="B304" i="36"/>
  <c r="C304" i="36"/>
  <c r="D304" i="36"/>
  <c r="E304" i="36"/>
  <c r="B305" i="36"/>
  <c r="C305" i="36"/>
  <c r="D305" i="36"/>
  <c r="E305" i="36"/>
  <c r="B306" i="36"/>
  <c r="C306" i="36"/>
  <c r="D306" i="36"/>
  <c r="E306" i="36"/>
  <c r="B307" i="36"/>
  <c r="C307" i="36"/>
  <c r="D307" i="36"/>
  <c r="E307" i="36"/>
  <c r="B308" i="36"/>
  <c r="C308" i="36"/>
  <c r="D308" i="36"/>
  <c r="E308" i="36"/>
  <c r="B309" i="36"/>
  <c r="C309" i="36"/>
  <c r="D309" i="36"/>
  <c r="E309" i="36"/>
  <c r="B310" i="36"/>
  <c r="C310" i="36"/>
  <c r="D310" i="36"/>
  <c r="E310" i="36"/>
  <c r="B311" i="36"/>
  <c r="C311" i="36"/>
  <c r="D311" i="36"/>
  <c r="E311" i="36"/>
  <c r="B312" i="36"/>
  <c r="C312" i="36"/>
  <c r="D312" i="36"/>
  <c r="E312" i="36"/>
  <c r="B313" i="36"/>
  <c r="C313" i="36"/>
  <c r="D313" i="36"/>
  <c r="E313" i="36"/>
  <c r="E278" i="36"/>
  <c r="D278" i="36"/>
  <c r="C278" i="36"/>
  <c r="B278" i="36"/>
  <c r="E273" i="36"/>
  <c r="D273" i="36"/>
  <c r="C273" i="36"/>
  <c r="B273" i="36"/>
  <c r="E272" i="36"/>
  <c r="D272" i="36"/>
  <c r="C272" i="36"/>
  <c r="B272" i="36"/>
  <c r="E271" i="36"/>
  <c r="D271" i="36"/>
  <c r="C271" i="36"/>
  <c r="B271" i="36"/>
  <c r="E270" i="36"/>
  <c r="D270" i="36"/>
  <c r="C270" i="36"/>
  <c r="B270" i="36"/>
  <c r="E269" i="36"/>
  <c r="D269" i="36"/>
  <c r="C269" i="36"/>
  <c r="B269" i="36"/>
  <c r="E268" i="36"/>
  <c r="D268" i="36"/>
  <c r="C268" i="36"/>
  <c r="B268" i="36"/>
  <c r="E267" i="36"/>
  <c r="D267" i="36"/>
  <c r="C267" i="36"/>
  <c r="B267" i="36"/>
  <c r="E266" i="36"/>
  <c r="D266" i="36"/>
  <c r="C266" i="36"/>
  <c r="B266" i="36"/>
  <c r="E265" i="36"/>
  <c r="D265" i="36"/>
  <c r="C265" i="36"/>
  <c r="B265" i="36"/>
  <c r="E264" i="36"/>
  <c r="D264" i="36"/>
  <c r="C264" i="36"/>
  <c r="B264" i="36"/>
  <c r="E263" i="36"/>
  <c r="D263" i="36"/>
  <c r="C263" i="36"/>
  <c r="B263" i="36"/>
  <c r="E262" i="36"/>
  <c r="D262" i="36"/>
  <c r="C262" i="36"/>
  <c r="B262" i="36"/>
  <c r="E261" i="36"/>
  <c r="D261" i="36"/>
  <c r="C261" i="36"/>
  <c r="B261" i="36"/>
  <c r="E260" i="36"/>
  <c r="D260" i="36"/>
  <c r="C260" i="36"/>
  <c r="B260" i="36"/>
  <c r="E259" i="36"/>
  <c r="D259" i="36"/>
  <c r="C259" i="36"/>
  <c r="B259" i="36"/>
  <c r="E258" i="36"/>
  <c r="D258" i="36"/>
  <c r="C258" i="36"/>
  <c r="B258" i="36"/>
  <c r="E257" i="36"/>
  <c r="D257" i="36"/>
  <c r="C257" i="36"/>
  <c r="B257" i="36"/>
  <c r="E256" i="36"/>
  <c r="D256" i="36"/>
  <c r="C256" i="36"/>
  <c r="B256" i="36"/>
  <c r="E255" i="36"/>
  <c r="D255" i="36"/>
  <c r="C255" i="36"/>
  <c r="B255" i="36"/>
  <c r="E254" i="36"/>
  <c r="D254" i="36"/>
  <c r="C254" i="36"/>
  <c r="B254" i="36"/>
  <c r="E253" i="36"/>
  <c r="D253" i="36"/>
  <c r="C253" i="36"/>
  <c r="B253" i="36"/>
  <c r="E252" i="36"/>
  <c r="D252" i="36"/>
  <c r="C252" i="36"/>
  <c r="B252" i="36"/>
  <c r="E251" i="36"/>
  <c r="D251" i="36"/>
  <c r="C251" i="36"/>
  <c r="B251" i="36"/>
  <c r="E250" i="36"/>
  <c r="D250" i="36"/>
  <c r="C250" i="36"/>
  <c r="B250" i="36"/>
  <c r="E249" i="36"/>
  <c r="D249" i="36"/>
  <c r="C249" i="36"/>
  <c r="B249" i="36"/>
  <c r="E248" i="36"/>
  <c r="D248" i="36"/>
  <c r="C248" i="36"/>
  <c r="B248" i="36"/>
  <c r="E247" i="36"/>
  <c r="D247" i="36"/>
  <c r="C247" i="36"/>
  <c r="B247" i="36"/>
  <c r="E246" i="36"/>
  <c r="D246" i="36"/>
  <c r="C246" i="36"/>
  <c r="B246" i="36"/>
  <c r="E245" i="36"/>
  <c r="D245" i="36"/>
  <c r="C245" i="36"/>
  <c r="B245" i="36"/>
  <c r="E244" i="36"/>
  <c r="D244" i="36"/>
  <c r="C244" i="36"/>
  <c r="B244" i="36"/>
  <c r="E243" i="36"/>
  <c r="D243" i="36"/>
  <c r="C243" i="36"/>
  <c r="B243" i="36"/>
  <c r="E242" i="36"/>
  <c r="D242" i="36"/>
  <c r="C242" i="36"/>
  <c r="B242" i="36"/>
  <c r="E241" i="36"/>
  <c r="D241" i="36"/>
  <c r="C241" i="36"/>
  <c r="B241" i="36"/>
  <c r="E240" i="36"/>
  <c r="D240" i="36"/>
  <c r="C240" i="36"/>
  <c r="B240" i="36"/>
  <c r="E239" i="36"/>
  <c r="D239" i="36"/>
  <c r="C239" i="36"/>
  <c r="B239" i="36"/>
  <c r="E238" i="36"/>
  <c r="D238" i="36"/>
  <c r="C238" i="36"/>
  <c r="B238" i="36"/>
  <c r="B200" i="36"/>
  <c r="C200" i="36"/>
  <c r="D200" i="36"/>
  <c r="E200" i="36"/>
  <c r="B201" i="36"/>
  <c r="C201" i="36"/>
  <c r="D201" i="36"/>
  <c r="E201" i="36"/>
  <c r="B202" i="36"/>
  <c r="C202" i="36"/>
  <c r="D202" i="36"/>
  <c r="E202" i="36"/>
  <c r="B203" i="36"/>
  <c r="C203" i="36"/>
  <c r="D203" i="36"/>
  <c r="E203" i="36"/>
  <c r="B204" i="36"/>
  <c r="C204" i="36"/>
  <c r="D204" i="36"/>
  <c r="E204" i="36"/>
  <c r="B205" i="36"/>
  <c r="C205" i="36"/>
  <c r="D205" i="36"/>
  <c r="E205" i="36"/>
  <c r="B206" i="36"/>
  <c r="C206" i="36"/>
  <c r="D206" i="36"/>
  <c r="E206" i="36"/>
  <c r="B207" i="36"/>
  <c r="C207" i="36"/>
  <c r="D207" i="36"/>
  <c r="E207" i="36"/>
  <c r="B208" i="36"/>
  <c r="C208" i="36"/>
  <c r="D208" i="36"/>
  <c r="E208" i="36"/>
  <c r="B209" i="36"/>
  <c r="C209" i="36"/>
  <c r="D209" i="36"/>
  <c r="E209" i="36"/>
  <c r="B210" i="36"/>
  <c r="C210" i="36"/>
  <c r="D210" i="36"/>
  <c r="E210" i="36"/>
  <c r="B211" i="36"/>
  <c r="C211" i="36"/>
  <c r="D211" i="36"/>
  <c r="E211" i="36"/>
  <c r="B212" i="36"/>
  <c r="C212" i="36"/>
  <c r="D212" i="36"/>
  <c r="E212" i="36"/>
  <c r="B213" i="36"/>
  <c r="C213" i="36"/>
  <c r="D213" i="36"/>
  <c r="E213" i="36"/>
  <c r="B214" i="36"/>
  <c r="C214" i="36"/>
  <c r="D214" i="36"/>
  <c r="E214" i="36"/>
  <c r="B215" i="36"/>
  <c r="C215" i="36"/>
  <c r="D215" i="36"/>
  <c r="E215" i="36"/>
  <c r="B216" i="36"/>
  <c r="C216" i="36"/>
  <c r="D216" i="36"/>
  <c r="E216" i="36"/>
  <c r="B217" i="36"/>
  <c r="C217" i="36"/>
  <c r="D217" i="36"/>
  <c r="E217" i="36"/>
  <c r="B218" i="36"/>
  <c r="C218" i="36"/>
  <c r="D218" i="36"/>
  <c r="E218" i="36"/>
  <c r="B219" i="36"/>
  <c r="C219" i="36"/>
  <c r="D219" i="36"/>
  <c r="E219" i="36"/>
  <c r="B220" i="36"/>
  <c r="C220" i="36"/>
  <c r="D220" i="36"/>
  <c r="E220" i="36"/>
  <c r="B221" i="36"/>
  <c r="C221" i="36"/>
  <c r="D221" i="36"/>
  <c r="E221" i="36"/>
  <c r="B222" i="36"/>
  <c r="C222" i="36"/>
  <c r="D222" i="36"/>
  <c r="E222" i="36"/>
  <c r="B223" i="36"/>
  <c r="C223" i="36"/>
  <c r="D223" i="36"/>
  <c r="E223" i="36"/>
  <c r="B224" i="36"/>
  <c r="C224" i="36"/>
  <c r="D224" i="36"/>
  <c r="E224" i="36"/>
  <c r="B225" i="36"/>
  <c r="C225" i="36"/>
  <c r="D225" i="36"/>
  <c r="E225" i="36"/>
  <c r="B226" i="36"/>
  <c r="C226" i="36"/>
  <c r="D226" i="36"/>
  <c r="E226" i="36"/>
  <c r="B227" i="36"/>
  <c r="C227" i="36"/>
  <c r="D227" i="36"/>
  <c r="E227" i="36"/>
  <c r="B228" i="36"/>
  <c r="C228" i="36"/>
  <c r="D228" i="36"/>
  <c r="E228" i="36"/>
  <c r="B229" i="36"/>
  <c r="C229" i="36"/>
  <c r="D229" i="36"/>
  <c r="E229" i="36"/>
  <c r="B230" i="36"/>
  <c r="C230" i="36"/>
  <c r="D230" i="36"/>
  <c r="E230" i="36"/>
  <c r="B231" i="36"/>
  <c r="C231" i="36"/>
  <c r="D231" i="36"/>
  <c r="E231" i="36"/>
  <c r="B232" i="36"/>
  <c r="C232" i="36"/>
  <c r="D232" i="36"/>
  <c r="E232" i="36"/>
  <c r="B233" i="36"/>
  <c r="C233" i="36"/>
  <c r="D233" i="36"/>
  <c r="E233" i="36"/>
  <c r="B234" i="36"/>
  <c r="C234" i="36"/>
  <c r="D234" i="36"/>
  <c r="E234" i="36"/>
  <c r="E199" i="36"/>
  <c r="D199" i="36"/>
  <c r="C199" i="36"/>
  <c r="B199" i="36"/>
  <c r="E194" i="36"/>
  <c r="D194" i="36"/>
  <c r="C194" i="36"/>
  <c r="B194" i="36"/>
  <c r="E193" i="36"/>
  <c r="D193" i="36"/>
  <c r="C193" i="36"/>
  <c r="B193" i="36"/>
  <c r="E192" i="36"/>
  <c r="D192" i="36"/>
  <c r="C192" i="36"/>
  <c r="B192" i="36"/>
  <c r="E191" i="36"/>
  <c r="D191" i="36"/>
  <c r="C191" i="36"/>
  <c r="B191" i="36"/>
  <c r="E190" i="36"/>
  <c r="D190" i="36"/>
  <c r="C190" i="36"/>
  <c r="B190" i="36"/>
  <c r="E189" i="36"/>
  <c r="D189" i="36"/>
  <c r="C189" i="36"/>
  <c r="B189" i="36"/>
  <c r="E188" i="36"/>
  <c r="D188" i="36"/>
  <c r="C188" i="36"/>
  <c r="B188" i="36"/>
  <c r="E187" i="36"/>
  <c r="D187" i="36"/>
  <c r="C187" i="36"/>
  <c r="B187" i="36"/>
  <c r="E186" i="36"/>
  <c r="D186" i="36"/>
  <c r="C186" i="36"/>
  <c r="B186" i="36"/>
  <c r="E185" i="36"/>
  <c r="D185" i="36"/>
  <c r="C185" i="36"/>
  <c r="B185" i="36"/>
  <c r="E184" i="36"/>
  <c r="D184" i="36"/>
  <c r="C184" i="36"/>
  <c r="B184" i="36"/>
  <c r="E183" i="36"/>
  <c r="D183" i="36"/>
  <c r="C183" i="36"/>
  <c r="B183" i="36"/>
  <c r="E182" i="36"/>
  <c r="D182" i="36"/>
  <c r="C182" i="36"/>
  <c r="B182" i="36"/>
  <c r="E181" i="36"/>
  <c r="D181" i="36"/>
  <c r="C181" i="36"/>
  <c r="B181" i="36"/>
  <c r="E180" i="36"/>
  <c r="D180" i="36"/>
  <c r="C180" i="36"/>
  <c r="B180" i="36"/>
  <c r="E179" i="36"/>
  <c r="D179" i="36"/>
  <c r="C179" i="36"/>
  <c r="B179" i="36"/>
  <c r="E178" i="36"/>
  <c r="D178" i="36"/>
  <c r="C178" i="36"/>
  <c r="B178" i="36"/>
  <c r="E177" i="36"/>
  <c r="D177" i="36"/>
  <c r="C177" i="36"/>
  <c r="B177" i="36"/>
  <c r="E176" i="36"/>
  <c r="D176" i="36"/>
  <c r="C176" i="36"/>
  <c r="B176" i="36"/>
  <c r="E175" i="36"/>
  <c r="D175" i="36"/>
  <c r="C175" i="36"/>
  <c r="B175" i="36"/>
  <c r="E174" i="36"/>
  <c r="D174" i="36"/>
  <c r="C174" i="36"/>
  <c r="B174" i="36"/>
  <c r="E173" i="36"/>
  <c r="D173" i="36"/>
  <c r="C173" i="36"/>
  <c r="B173" i="36"/>
  <c r="E172" i="36"/>
  <c r="D172" i="36"/>
  <c r="C172" i="36"/>
  <c r="B172" i="36"/>
  <c r="E171" i="36"/>
  <c r="D171" i="36"/>
  <c r="C171" i="36"/>
  <c r="B171" i="36"/>
  <c r="E170" i="36"/>
  <c r="D170" i="36"/>
  <c r="C170" i="36"/>
  <c r="B170" i="36"/>
  <c r="E169" i="36"/>
  <c r="D169" i="36"/>
  <c r="C169" i="36"/>
  <c r="B169" i="36"/>
  <c r="E168" i="36"/>
  <c r="D168" i="36"/>
  <c r="C168" i="36"/>
  <c r="B168" i="36"/>
  <c r="E167" i="36"/>
  <c r="D167" i="36"/>
  <c r="C167" i="36"/>
  <c r="B167" i="36"/>
  <c r="E166" i="36"/>
  <c r="D166" i="36"/>
  <c r="C166" i="36"/>
  <c r="B166" i="36"/>
  <c r="E165" i="36"/>
  <c r="D165" i="36"/>
  <c r="C165" i="36"/>
  <c r="B165" i="36"/>
  <c r="E164" i="36"/>
  <c r="D164" i="36"/>
  <c r="C164" i="36"/>
  <c r="B164" i="36"/>
  <c r="E163" i="36"/>
  <c r="D163" i="36"/>
  <c r="C163" i="36"/>
  <c r="B163" i="36"/>
  <c r="E162" i="36"/>
  <c r="D162" i="36"/>
  <c r="C162" i="36"/>
  <c r="B162" i="36"/>
  <c r="E161" i="36"/>
  <c r="D161" i="36"/>
  <c r="C161" i="36"/>
  <c r="B161" i="36"/>
  <c r="E160" i="36"/>
  <c r="D160" i="36"/>
  <c r="C160" i="36"/>
  <c r="B160" i="36"/>
  <c r="E159" i="36"/>
  <c r="D159" i="36"/>
  <c r="C159" i="36"/>
  <c r="B159" i="36"/>
  <c r="B121" i="36"/>
  <c r="C121" i="36"/>
  <c r="D121" i="36"/>
  <c r="E121" i="36"/>
  <c r="B122" i="36"/>
  <c r="C122" i="36"/>
  <c r="D122" i="36"/>
  <c r="E122" i="36"/>
  <c r="B123" i="36"/>
  <c r="C123" i="36"/>
  <c r="D123" i="36"/>
  <c r="E123" i="36"/>
  <c r="B124" i="36"/>
  <c r="C124" i="36"/>
  <c r="D124" i="36"/>
  <c r="E124" i="36"/>
  <c r="B125" i="36"/>
  <c r="C125" i="36"/>
  <c r="D125" i="36"/>
  <c r="E125" i="36"/>
  <c r="B126" i="36"/>
  <c r="C126" i="36"/>
  <c r="D126" i="36"/>
  <c r="E126" i="36"/>
  <c r="B127" i="36"/>
  <c r="C127" i="36"/>
  <c r="D127" i="36"/>
  <c r="E127" i="36"/>
  <c r="B128" i="36"/>
  <c r="C128" i="36"/>
  <c r="D128" i="36"/>
  <c r="E128" i="36"/>
  <c r="B129" i="36"/>
  <c r="C129" i="36"/>
  <c r="D129" i="36"/>
  <c r="E129" i="36"/>
  <c r="B130" i="36"/>
  <c r="C130" i="36"/>
  <c r="D130" i="36"/>
  <c r="E130" i="36"/>
  <c r="B131" i="36"/>
  <c r="C131" i="36"/>
  <c r="D131" i="36"/>
  <c r="E131" i="36"/>
  <c r="B132" i="36"/>
  <c r="C132" i="36"/>
  <c r="D132" i="36"/>
  <c r="E132" i="36"/>
  <c r="B133" i="36"/>
  <c r="C133" i="36"/>
  <c r="D133" i="36"/>
  <c r="E133" i="36"/>
  <c r="B134" i="36"/>
  <c r="C134" i="36"/>
  <c r="D134" i="36"/>
  <c r="E134" i="36"/>
  <c r="B135" i="36"/>
  <c r="C135" i="36"/>
  <c r="D135" i="36"/>
  <c r="E135" i="36"/>
  <c r="B136" i="36"/>
  <c r="C136" i="36"/>
  <c r="D136" i="36"/>
  <c r="E136" i="36"/>
  <c r="B137" i="36"/>
  <c r="C137" i="36"/>
  <c r="D137" i="36"/>
  <c r="E137" i="36"/>
  <c r="B138" i="36"/>
  <c r="C138" i="36"/>
  <c r="D138" i="36"/>
  <c r="E138" i="36"/>
  <c r="B139" i="36"/>
  <c r="C139" i="36"/>
  <c r="D139" i="36"/>
  <c r="E139" i="36"/>
  <c r="B140" i="36"/>
  <c r="C140" i="36"/>
  <c r="D140" i="36"/>
  <c r="E140" i="36"/>
  <c r="B141" i="36"/>
  <c r="C141" i="36"/>
  <c r="D141" i="36"/>
  <c r="E141" i="36"/>
  <c r="B142" i="36"/>
  <c r="C142" i="36"/>
  <c r="D142" i="36"/>
  <c r="E142" i="36"/>
  <c r="B143" i="36"/>
  <c r="C143" i="36"/>
  <c r="D143" i="36"/>
  <c r="E143" i="36"/>
  <c r="B144" i="36"/>
  <c r="C144" i="36"/>
  <c r="D144" i="36"/>
  <c r="E144" i="36"/>
  <c r="B145" i="36"/>
  <c r="C145" i="36"/>
  <c r="D145" i="36"/>
  <c r="E145" i="36"/>
  <c r="B146" i="36"/>
  <c r="C146" i="36"/>
  <c r="D146" i="36"/>
  <c r="E146" i="36"/>
  <c r="B147" i="36"/>
  <c r="C147" i="36"/>
  <c r="D147" i="36"/>
  <c r="E147" i="36"/>
  <c r="B148" i="36"/>
  <c r="C148" i="36"/>
  <c r="D148" i="36"/>
  <c r="E148" i="36"/>
  <c r="B149" i="36"/>
  <c r="C149" i="36"/>
  <c r="D149" i="36"/>
  <c r="E149" i="36"/>
  <c r="B150" i="36"/>
  <c r="C150" i="36"/>
  <c r="D150" i="36"/>
  <c r="E150" i="36"/>
  <c r="B151" i="36"/>
  <c r="C151" i="36"/>
  <c r="D151" i="36"/>
  <c r="E151" i="36"/>
  <c r="B152" i="36"/>
  <c r="C152" i="36"/>
  <c r="D152" i="36"/>
  <c r="E152" i="36"/>
  <c r="B153" i="36"/>
  <c r="C153" i="36"/>
  <c r="D153" i="36"/>
  <c r="E153" i="36"/>
  <c r="B154" i="36"/>
  <c r="C154" i="36"/>
  <c r="D154" i="36"/>
  <c r="E154" i="36"/>
  <c r="B155" i="36"/>
  <c r="C155" i="36"/>
  <c r="D155" i="36"/>
  <c r="E155" i="36"/>
  <c r="E120" i="36"/>
  <c r="D120" i="36"/>
  <c r="C120" i="36"/>
  <c r="B120" i="36"/>
  <c r="E115" i="36"/>
  <c r="D115" i="36"/>
  <c r="C115" i="36"/>
  <c r="B115" i="36"/>
  <c r="E114" i="36"/>
  <c r="D114" i="36"/>
  <c r="C114" i="36"/>
  <c r="B114" i="36"/>
  <c r="E113" i="36"/>
  <c r="D113" i="36"/>
  <c r="C113" i="36"/>
  <c r="B113" i="36"/>
  <c r="E112" i="36"/>
  <c r="D112" i="36"/>
  <c r="C112" i="36"/>
  <c r="B112" i="36"/>
  <c r="E111" i="36"/>
  <c r="D111" i="36"/>
  <c r="C111" i="36"/>
  <c r="B111" i="36"/>
  <c r="E110" i="36"/>
  <c r="D110" i="36"/>
  <c r="C110" i="36"/>
  <c r="B110" i="36"/>
  <c r="E109" i="36"/>
  <c r="D109" i="36"/>
  <c r="C109" i="36"/>
  <c r="B109" i="36"/>
  <c r="E108" i="36"/>
  <c r="D108" i="36"/>
  <c r="C108" i="36"/>
  <c r="B108" i="36"/>
  <c r="E107" i="36"/>
  <c r="D107" i="36"/>
  <c r="C107" i="36"/>
  <c r="B107" i="36"/>
  <c r="E106" i="36"/>
  <c r="D106" i="36"/>
  <c r="C106" i="36"/>
  <c r="B106" i="36"/>
  <c r="E105" i="36"/>
  <c r="D105" i="36"/>
  <c r="C105" i="36"/>
  <c r="B105" i="36"/>
  <c r="E104" i="36"/>
  <c r="D104" i="36"/>
  <c r="C104" i="36"/>
  <c r="B104" i="36"/>
  <c r="E103" i="36"/>
  <c r="D103" i="36"/>
  <c r="C103" i="36"/>
  <c r="B103" i="36"/>
  <c r="E102" i="36"/>
  <c r="D102" i="36"/>
  <c r="C102" i="36"/>
  <c r="B102" i="36"/>
  <c r="E101" i="36"/>
  <c r="D101" i="36"/>
  <c r="C101" i="36"/>
  <c r="B101" i="36"/>
  <c r="E100" i="36"/>
  <c r="D100" i="36"/>
  <c r="C100" i="36"/>
  <c r="B100" i="36"/>
  <c r="E99" i="36"/>
  <c r="D99" i="36"/>
  <c r="C99" i="36"/>
  <c r="B99" i="36"/>
  <c r="E98" i="36"/>
  <c r="D98" i="36"/>
  <c r="C98" i="36"/>
  <c r="B98" i="36"/>
  <c r="E97" i="36"/>
  <c r="D97" i="36"/>
  <c r="C97" i="36"/>
  <c r="B97" i="36"/>
  <c r="E96" i="36"/>
  <c r="D96" i="36"/>
  <c r="C96" i="36"/>
  <c r="B96" i="36"/>
  <c r="E95" i="36"/>
  <c r="D95" i="36"/>
  <c r="C95" i="36"/>
  <c r="B95" i="36"/>
  <c r="E94" i="36"/>
  <c r="D94" i="36"/>
  <c r="C94" i="36"/>
  <c r="B94" i="36"/>
  <c r="E93" i="36"/>
  <c r="D93" i="36"/>
  <c r="C93" i="36"/>
  <c r="B93" i="36"/>
  <c r="E92" i="36"/>
  <c r="D92" i="36"/>
  <c r="C92" i="36"/>
  <c r="B92" i="36"/>
  <c r="E91" i="36"/>
  <c r="D91" i="36"/>
  <c r="C91" i="36"/>
  <c r="B91" i="36"/>
  <c r="E90" i="36"/>
  <c r="D90" i="36"/>
  <c r="C90" i="36"/>
  <c r="B90" i="36"/>
  <c r="E89" i="36"/>
  <c r="D89" i="36"/>
  <c r="C89" i="36"/>
  <c r="B89" i="36"/>
  <c r="E88" i="36"/>
  <c r="D88" i="36"/>
  <c r="C88" i="36"/>
  <c r="B88" i="36"/>
  <c r="E87" i="36"/>
  <c r="D87" i="36"/>
  <c r="C87" i="36"/>
  <c r="B87" i="36"/>
  <c r="E86" i="36"/>
  <c r="D86" i="36"/>
  <c r="C86" i="36"/>
  <c r="B86" i="36"/>
  <c r="E85" i="36"/>
  <c r="D85" i="36"/>
  <c r="C85" i="36"/>
  <c r="B85" i="36"/>
  <c r="E84" i="36"/>
  <c r="D84" i="36"/>
  <c r="C84" i="36"/>
  <c r="B84" i="36"/>
  <c r="E83" i="36"/>
  <c r="D83" i="36"/>
  <c r="C83" i="36"/>
  <c r="B83" i="36"/>
  <c r="E82" i="36"/>
  <c r="D82" i="36"/>
  <c r="C82" i="36"/>
  <c r="B82" i="36"/>
  <c r="E81" i="36"/>
  <c r="D81" i="36"/>
  <c r="C81" i="36"/>
  <c r="B81" i="36"/>
  <c r="E80" i="36"/>
  <c r="D80" i="36"/>
  <c r="C80" i="36"/>
  <c r="B80" i="36"/>
  <c r="C42" i="36"/>
  <c r="D42" i="36"/>
  <c r="E42" i="36"/>
  <c r="C43" i="36"/>
  <c r="D43" i="36"/>
  <c r="E43" i="36"/>
  <c r="C44" i="36"/>
  <c r="D44" i="36"/>
  <c r="E44" i="36"/>
  <c r="C45" i="36"/>
  <c r="D45" i="36"/>
  <c r="E45" i="36"/>
  <c r="C46" i="36"/>
  <c r="D46" i="36"/>
  <c r="E46" i="36"/>
  <c r="C47" i="36"/>
  <c r="D47" i="36"/>
  <c r="E47" i="36"/>
  <c r="C48" i="36"/>
  <c r="D48" i="36"/>
  <c r="E48" i="36"/>
  <c r="C49" i="36"/>
  <c r="D49" i="36"/>
  <c r="E49" i="36"/>
  <c r="C50" i="36"/>
  <c r="D50" i="36"/>
  <c r="E50" i="36"/>
  <c r="C51" i="36"/>
  <c r="D51" i="36"/>
  <c r="E51" i="36"/>
  <c r="C52" i="36"/>
  <c r="D52" i="36"/>
  <c r="E52" i="36"/>
  <c r="C53" i="36"/>
  <c r="D53" i="36"/>
  <c r="E53" i="36"/>
  <c r="C54" i="36"/>
  <c r="D54" i="36"/>
  <c r="E54" i="36"/>
  <c r="C55" i="36"/>
  <c r="D55" i="36"/>
  <c r="E55" i="36"/>
  <c r="C56" i="36"/>
  <c r="D56" i="36"/>
  <c r="E56" i="36"/>
  <c r="C57" i="36"/>
  <c r="D57" i="36"/>
  <c r="E57" i="36"/>
  <c r="C58" i="36"/>
  <c r="D58" i="36"/>
  <c r="E58" i="36"/>
  <c r="C59" i="36"/>
  <c r="D59" i="36"/>
  <c r="E59" i="36"/>
  <c r="C60" i="36"/>
  <c r="D60" i="36"/>
  <c r="E60" i="36"/>
  <c r="C61" i="36"/>
  <c r="D61" i="36"/>
  <c r="E61" i="36"/>
  <c r="C62" i="36"/>
  <c r="D62" i="36"/>
  <c r="E62" i="36"/>
  <c r="C63" i="36"/>
  <c r="D63" i="36"/>
  <c r="E63" i="36"/>
  <c r="C64" i="36"/>
  <c r="D64" i="36"/>
  <c r="E64" i="36"/>
  <c r="C65" i="36"/>
  <c r="D65" i="36"/>
  <c r="E65" i="36"/>
  <c r="C66" i="36"/>
  <c r="D66" i="36"/>
  <c r="E66" i="36"/>
  <c r="C67" i="36"/>
  <c r="D67" i="36"/>
  <c r="E67" i="36"/>
  <c r="C68" i="36"/>
  <c r="D68" i="36"/>
  <c r="E68" i="36"/>
  <c r="C69" i="36"/>
  <c r="D69" i="36"/>
  <c r="E69" i="36"/>
  <c r="C70" i="36"/>
  <c r="D70" i="36"/>
  <c r="E70" i="36"/>
  <c r="C71" i="36"/>
  <c r="D71" i="36"/>
  <c r="E71" i="36"/>
  <c r="C72" i="36"/>
  <c r="D72" i="36"/>
  <c r="E72" i="36"/>
  <c r="C73" i="36"/>
  <c r="D73" i="36"/>
  <c r="E73" i="36"/>
  <c r="C74" i="36"/>
  <c r="D74" i="36"/>
  <c r="E74" i="36"/>
  <c r="C75" i="36"/>
  <c r="D75" i="36"/>
  <c r="E75" i="36"/>
  <c r="C76" i="36"/>
  <c r="D76" i="36"/>
  <c r="E76" i="36"/>
  <c r="E41" i="36"/>
  <c r="D41" i="36"/>
  <c r="C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41" i="36"/>
  <c r="B37" i="36"/>
  <c r="C37" i="36"/>
  <c r="D37" i="36"/>
  <c r="E37" i="36"/>
  <c r="E36" i="36"/>
  <c r="D36" i="36"/>
  <c r="C36" i="36"/>
  <c r="B36" i="36"/>
  <c r="B35" i="36"/>
  <c r="C35" i="36"/>
  <c r="D35" i="36"/>
  <c r="E35" i="36"/>
  <c r="E34" i="36"/>
  <c r="D34" i="36"/>
  <c r="C34" i="36"/>
  <c r="B34" i="36"/>
  <c r="B33" i="36"/>
  <c r="C33" i="36"/>
  <c r="D33" i="36"/>
  <c r="E33" i="36"/>
  <c r="E32" i="36"/>
  <c r="D32" i="36"/>
  <c r="C32" i="36"/>
  <c r="B32" i="36"/>
  <c r="B31" i="36"/>
  <c r="C31" i="36"/>
  <c r="D31" i="36"/>
  <c r="E31" i="36"/>
  <c r="E30" i="36"/>
  <c r="D30" i="36"/>
  <c r="C30" i="36"/>
  <c r="B30" i="36"/>
  <c r="B23" i="36"/>
  <c r="C23" i="36"/>
  <c r="D23" i="36"/>
  <c r="E23" i="36"/>
  <c r="B24" i="36"/>
  <c r="C24" i="36"/>
  <c r="D24" i="36"/>
  <c r="E24" i="36"/>
  <c r="B25" i="36"/>
  <c r="C25" i="36"/>
  <c r="D25" i="36"/>
  <c r="E25" i="36"/>
  <c r="E22" i="36"/>
  <c r="D22" i="36"/>
  <c r="C22" i="36"/>
  <c r="B22" i="36"/>
  <c r="C19" i="36"/>
  <c r="D19" i="36"/>
  <c r="E19" i="36"/>
  <c r="C20" i="36"/>
  <c r="D20" i="36"/>
  <c r="E20" i="36"/>
  <c r="C21" i="36"/>
  <c r="D21" i="36"/>
  <c r="E21" i="36"/>
  <c r="E18" i="36"/>
  <c r="D18" i="36"/>
  <c r="C18" i="36"/>
  <c r="B19" i="36"/>
  <c r="B20" i="36"/>
  <c r="B21" i="36"/>
  <c r="B18" i="36"/>
  <c r="B11" i="36"/>
  <c r="C11" i="36"/>
  <c r="D11" i="36"/>
  <c r="E11" i="36"/>
  <c r="B12" i="36"/>
  <c r="C12" i="36"/>
  <c r="D12" i="36"/>
  <c r="E12" i="36"/>
  <c r="B13" i="36"/>
  <c r="C13" i="36"/>
  <c r="D13" i="36"/>
  <c r="E13" i="36"/>
  <c r="E10" i="36"/>
  <c r="D10" i="36"/>
  <c r="C10" i="36"/>
  <c r="B10" i="36"/>
  <c r="E7" i="36"/>
  <c r="E8" i="36"/>
  <c r="E9" i="36"/>
  <c r="E6" i="36"/>
  <c r="D7" i="36"/>
  <c r="D8" i="36"/>
  <c r="D9" i="36"/>
  <c r="D6" i="36"/>
  <c r="C7" i="36"/>
  <c r="C8" i="36"/>
  <c r="C9" i="36"/>
  <c r="C6" i="36"/>
  <c r="B7" i="36"/>
  <c r="B8" i="36"/>
  <c r="B9" i="36"/>
  <c r="B6" i="36"/>
  <c r="M110" i="31"/>
  <c r="J110" i="31"/>
  <c r="F110" i="31"/>
  <c r="C110" i="31"/>
  <c r="M109" i="31"/>
  <c r="J109" i="31"/>
  <c r="F109" i="31"/>
  <c r="C109" i="31"/>
  <c r="M108" i="31"/>
  <c r="J108" i="31"/>
  <c r="F108" i="31"/>
  <c r="C108" i="31"/>
  <c r="M107" i="31"/>
  <c r="J107" i="31"/>
  <c r="F107" i="31"/>
  <c r="C107" i="31"/>
  <c r="M106" i="31"/>
  <c r="J106" i="31"/>
  <c r="F106" i="31"/>
  <c r="C106" i="31"/>
  <c r="M105" i="31"/>
  <c r="J105" i="31"/>
  <c r="F105" i="31"/>
  <c r="C105" i="31"/>
  <c r="M104" i="31"/>
  <c r="J104" i="31"/>
  <c r="F104" i="31"/>
  <c r="C104" i="31"/>
  <c r="M103" i="31"/>
  <c r="J103" i="31"/>
  <c r="F103" i="31"/>
  <c r="C103" i="31"/>
  <c r="M102" i="31"/>
  <c r="J102" i="31"/>
  <c r="F102" i="31"/>
  <c r="C102" i="31"/>
  <c r="M101" i="31"/>
  <c r="J101" i="31"/>
  <c r="F101" i="31"/>
  <c r="C101" i="31"/>
  <c r="M100" i="31"/>
  <c r="J100" i="31"/>
  <c r="F100" i="31"/>
  <c r="C100" i="31"/>
  <c r="M99" i="31"/>
  <c r="J99" i="31"/>
  <c r="F99" i="31"/>
  <c r="C99" i="31"/>
  <c r="M98" i="31"/>
  <c r="J98" i="31"/>
  <c r="F98" i="31"/>
  <c r="C98" i="31"/>
  <c r="M97" i="31"/>
  <c r="J97" i="31"/>
  <c r="F97" i="31"/>
  <c r="C97" i="31"/>
  <c r="M96" i="31"/>
  <c r="J96" i="31"/>
  <c r="F96" i="31"/>
  <c r="C96" i="31"/>
  <c r="M95" i="31"/>
  <c r="J95" i="31"/>
  <c r="F95" i="31"/>
  <c r="C95" i="31"/>
  <c r="M94" i="31"/>
  <c r="J94" i="31"/>
  <c r="F94" i="31"/>
  <c r="C94" i="31"/>
  <c r="M93" i="31"/>
  <c r="J93" i="31"/>
  <c r="F93" i="31"/>
  <c r="C93" i="31"/>
  <c r="M92" i="31"/>
  <c r="J92" i="31"/>
  <c r="F92" i="31"/>
  <c r="C92" i="31"/>
  <c r="M91" i="31"/>
  <c r="J91" i="31"/>
  <c r="F91" i="31"/>
  <c r="C91" i="31"/>
  <c r="M90" i="31"/>
  <c r="J90" i="31"/>
  <c r="F90" i="31"/>
  <c r="C90" i="31"/>
  <c r="M89" i="31"/>
  <c r="J89" i="31"/>
  <c r="F89" i="31"/>
  <c r="C89" i="31"/>
  <c r="M88" i="31"/>
  <c r="J88" i="31"/>
  <c r="F88" i="31"/>
  <c r="C88" i="31"/>
  <c r="M87" i="31"/>
  <c r="J87" i="31"/>
  <c r="F87" i="31"/>
  <c r="C87" i="31"/>
  <c r="M86" i="31"/>
  <c r="J86" i="31"/>
  <c r="F86" i="31"/>
  <c r="C86" i="31"/>
  <c r="M85" i="31"/>
  <c r="J85" i="31"/>
  <c r="F85" i="31"/>
  <c r="C85" i="31"/>
  <c r="M84" i="31"/>
  <c r="J84" i="31"/>
  <c r="F84" i="31"/>
  <c r="C84" i="31"/>
  <c r="M83" i="31"/>
  <c r="J83" i="31"/>
  <c r="F83" i="31"/>
  <c r="C83" i="31"/>
  <c r="M82" i="31"/>
  <c r="J82" i="31"/>
  <c r="F82" i="31"/>
  <c r="C82" i="31"/>
  <c r="M81" i="31"/>
  <c r="J81" i="31"/>
  <c r="F81" i="31"/>
  <c r="C81" i="31"/>
  <c r="M80" i="31"/>
  <c r="J80" i="31"/>
  <c r="F80" i="31"/>
  <c r="C80" i="31"/>
  <c r="M79" i="31"/>
  <c r="J79" i="31"/>
  <c r="F79" i="31"/>
  <c r="C79" i="31"/>
  <c r="M78" i="31"/>
  <c r="J78" i="31"/>
  <c r="F78" i="31"/>
  <c r="C78" i="31"/>
  <c r="M77" i="31"/>
  <c r="J77" i="31"/>
  <c r="F77" i="31"/>
  <c r="C77" i="31"/>
  <c r="M76" i="31"/>
  <c r="J76" i="31"/>
  <c r="F76" i="31"/>
  <c r="C76" i="31"/>
  <c r="M75" i="31"/>
  <c r="J75" i="31"/>
  <c r="F75" i="31"/>
  <c r="C75" i="31"/>
  <c r="M71" i="31"/>
  <c r="M70" i="31"/>
  <c r="M69" i="31"/>
  <c r="M68" i="31"/>
  <c r="M67" i="31"/>
  <c r="M66" i="31"/>
  <c r="M65" i="31"/>
  <c r="M64" i="31"/>
  <c r="M63" i="31"/>
  <c r="M62" i="31"/>
  <c r="M61" i="31"/>
  <c r="M60" i="31"/>
  <c r="M59" i="31"/>
  <c r="M58" i="31"/>
  <c r="M57" i="31"/>
  <c r="M56" i="31"/>
  <c r="M55" i="31"/>
  <c r="M54" i="31"/>
  <c r="M53" i="31"/>
  <c r="M52" i="31"/>
  <c r="M51" i="31"/>
  <c r="M50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M27" i="31"/>
  <c r="M26" i="31"/>
  <c r="J27" i="31"/>
  <c r="J26" i="31"/>
  <c r="F27" i="31"/>
  <c r="F26" i="31"/>
  <c r="C27" i="31"/>
  <c r="C26" i="31"/>
  <c r="M15" i="31"/>
  <c r="M14" i="31"/>
  <c r="M13" i="31"/>
  <c r="M12" i="31"/>
  <c r="J15" i="31"/>
  <c r="J14" i="31"/>
  <c r="J13" i="31"/>
  <c r="J12" i="31"/>
  <c r="F15" i="31"/>
  <c r="F14" i="31"/>
  <c r="F13" i="31"/>
  <c r="F12" i="31"/>
  <c r="C13" i="31"/>
  <c r="C14" i="31"/>
  <c r="C15" i="31"/>
  <c r="C12" i="31"/>
  <c r="M31" i="31"/>
  <c r="J31" i="31"/>
  <c r="F31" i="31"/>
  <c r="C31" i="31"/>
  <c r="C21" i="31"/>
  <c r="F21" i="31"/>
  <c r="J21" i="31"/>
  <c r="M21" i="31"/>
  <c r="M7" i="31"/>
  <c r="J7" i="31"/>
  <c r="F7" i="31"/>
  <c r="C7" i="31"/>
  <c r="M31" i="30"/>
  <c r="J31" i="30"/>
  <c r="F31" i="30"/>
  <c r="C3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M110" i="30"/>
  <c r="M109" i="30"/>
  <c r="M108" i="30"/>
  <c r="M107" i="30"/>
  <c r="M106" i="30"/>
  <c r="M105" i="30"/>
  <c r="M104" i="30"/>
  <c r="M103" i="30"/>
  <c r="M102" i="30"/>
  <c r="M101" i="30"/>
  <c r="M100" i="30"/>
  <c r="M99" i="30"/>
  <c r="M98" i="30"/>
  <c r="M97" i="30"/>
  <c r="M96" i="30"/>
  <c r="M95" i="30"/>
  <c r="M94" i="30"/>
  <c r="M93" i="30"/>
  <c r="M92" i="30"/>
  <c r="M91" i="30"/>
  <c r="M90" i="30"/>
  <c r="M89" i="30"/>
  <c r="M88" i="30"/>
  <c r="M87" i="30"/>
  <c r="M86" i="30"/>
  <c r="M85" i="30"/>
  <c r="M84" i="30"/>
  <c r="M83" i="30"/>
  <c r="M82" i="30"/>
  <c r="M81" i="30"/>
  <c r="M80" i="30"/>
  <c r="M79" i="30"/>
  <c r="M78" i="30"/>
  <c r="M77" i="30"/>
  <c r="M76" i="30"/>
  <c r="M75" i="30"/>
  <c r="M71" i="30"/>
  <c r="M70" i="30"/>
  <c r="M69" i="30"/>
  <c r="M68" i="30"/>
  <c r="M67" i="30"/>
  <c r="M66" i="30"/>
  <c r="M65" i="30"/>
  <c r="M64" i="30"/>
  <c r="M63" i="30"/>
  <c r="M62" i="30"/>
  <c r="M61" i="30"/>
  <c r="M60" i="30"/>
  <c r="M59" i="30"/>
  <c r="M58" i="30"/>
  <c r="M57" i="30"/>
  <c r="M56" i="30"/>
  <c r="M55" i="30"/>
  <c r="M54" i="30"/>
  <c r="M53" i="30"/>
  <c r="M52" i="30"/>
  <c r="M51" i="30"/>
  <c r="M50" i="30"/>
  <c r="M49" i="30"/>
  <c r="M48" i="30"/>
  <c r="M47" i="30"/>
  <c r="M46" i="30"/>
  <c r="M45" i="30"/>
  <c r="M44" i="30"/>
  <c r="M43" i="30"/>
  <c r="M42" i="30"/>
  <c r="M41" i="30"/>
  <c r="M40" i="30"/>
  <c r="M39" i="30"/>
  <c r="M38" i="30"/>
  <c r="M37" i="30"/>
  <c r="M36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M27" i="30"/>
  <c r="M26" i="30"/>
  <c r="J27" i="30"/>
  <c r="J26" i="30"/>
  <c r="F27" i="30"/>
  <c r="F26" i="30"/>
  <c r="C27" i="30"/>
  <c r="C26" i="30"/>
  <c r="M15" i="30"/>
  <c r="M14" i="30"/>
  <c r="M13" i="30"/>
  <c r="M12" i="30"/>
  <c r="J15" i="30"/>
  <c r="J14" i="30"/>
  <c r="J13" i="30"/>
  <c r="J12" i="30"/>
  <c r="F15" i="30"/>
  <c r="F14" i="30"/>
  <c r="F13" i="30"/>
  <c r="F12" i="30"/>
  <c r="C15" i="30"/>
  <c r="C14" i="30"/>
  <c r="C13" i="30"/>
  <c r="C12" i="30"/>
  <c r="M21" i="30"/>
  <c r="J21" i="30"/>
  <c r="F21" i="30"/>
  <c r="C21" i="30"/>
  <c r="M7" i="30"/>
  <c r="J7" i="30"/>
  <c r="F7" i="30"/>
  <c r="C7" i="30"/>
  <c r="F13" i="33"/>
  <c r="F13" i="35"/>
  <c r="F13" i="32"/>
  <c r="F13" i="34"/>
  <c r="C49" i="35"/>
  <c r="C49" i="33"/>
  <c r="C49" i="32"/>
  <c r="C49" i="34"/>
  <c r="F45" i="34"/>
  <c r="F45" i="33"/>
  <c r="F45" i="35"/>
  <c r="F45" i="32"/>
  <c r="J41" i="34"/>
  <c r="J41" i="33"/>
  <c r="J41" i="35"/>
  <c r="J41" i="32"/>
  <c r="M37" i="35"/>
  <c r="M37" i="33"/>
  <c r="M37" i="34"/>
  <c r="M37" i="32"/>
  <c r="M53" i="35"/>
  <c r="M53" i="34"/>
  <c r="M53" i="33"/>
  <c r="M53" i="32"/>
  <c r="M80" i="35"/>
  <c r="M80" i="34"/>
  <c r="M80" i="33"/>
  <c r="M80" i="32"/>
  <c r="J76" i="34"/>
  <c r="J76" i="33"/>
  <c r="J76" i="35"/>
  <c r="J76" i="32"/>
  <c r="J108" i="34"/>
  <c r="J108" i="35"/>
  <c r="J108" i="32"/>
  <c r="J108" i="33"/>
  <c r="F104" i="34"/>
  <c r="F104" i="35"/>
  <c r="F104" i="32"/>
  <c r="F104" i="33"/>
  <c r="C92" i="35"/>
  <c r="C92" i="34"/>
  <c r="C92" i="33"/>
  <c r="C92" i="32"/>
  <c r="F14" i="34"/>
  <c r="F14" i="35"/>
  <c r="F14" i="33"/>
  <c r="F14" i="32"/>
  <c r="C50" i="34"/>
  <c r="C50" i="35"/>
  <c r="C50" i="33"/>
  <c r="C50" i="32"/>
  <c r="F46" i="35"/>
  <c r="F46" i="34"/>
  <c r="F46" i="33"/>
  <c r="F46" i="32"/>
  <c r="F62" i="35"/>
  <c r="F62" i="33"/>
  <c r="F62" i="34"/>
  <c r="F62" i="32"/>
  <c r="J58" i="35"/>
  <c r="J58" i="34"/>
  <c r="J58" i="32"/>
  <c r="J58" i="33"/>
  <c r="M54" i="34"/>
  <c r="M54" i="35"/>
  <c r="M54" i="33"/>
  <c r="M54" i="32"/>
  <c r="M89" i="34"/>
  <c r="M89" i="35"/>
  <c r="M89" i="33"/>
  <c r="M89" i="32"/>
  <c r="J85" i="35"/>
  <c r="J85" i="34"/>
  <c r="J85" i="33"/>
  <c r="J85" i="32"/>
  <c r="F81" i="35"/>
  <c r="F81" i="34"/>
  <c r="F81" i="32"/>
  <c r="F81" i="33"/>
  <c r="C77" i="34"/>
  <c r="C77" i="35"/>
  <c r="C77" i="33"/>
  <c r="C77" i="32"/>
  <c r="C109" i="34"/>
  <c r="C109" i="33"/>
  <c r="C109" i="35"/>
  <c r="C109" i="32"/>
  <c r="F15" i="35"/>
  <c r="F15" i="33"/>
  <c r="F15" i="34"/>
  <c r="F15" i="32"/>
  <c r="C51" i="35"/>
  <c r="C51" i="34"/>
  <c r="C51" i="33"/>
  <c r="C51" i="32"/>
  <c r="F47" i="35"/>
  <c r="F47" i="34"/>
  <c r="F47" i="33"/>
  <c r="F47" i="32"/>
  <c r="F71" i="35"/>
  <c r="F71" i="34"/>
  <c r="F71" i="33"/>
  <c r="F71" i="32"/>
  <c r="M39" i="35"/>
  <c r="M39" i="33"/>
  <c r="M39" i="34"/>
  <c r="M39" i="32"/>
  <c r="M71" i="35"/>
  <c r="M71" i="34"/>
  <c r="M71" i="33"/>
  <c r="M71" i="32"/>
  <c r="J78" i="34"/>
  <c r="J78" i="35"/>
  <c r="J78" i="33"/>
  <c r="J78" i="32"/>
  <c r="J110" i="34"/>
  <c r="J110" i="35"/>
  <c r="J110" i="33"/>
  <c r="J110" i="32"/>
  <c r="F106" i="35"/>
  <c r="F106" i="34"/>
  <c r="F106" i="33"/>
  <c r="F106" i="32"/>
  <c r="C94" i="35"/>
  <c r="C94" i="34"/>
  <c r="C94" i="33"/>
  <c r="C94" i="32"/>
  <c r="C12" i="34"/>
  <c r="C12" i="35"/>
  <c r="C12" i="33"/>
  <c r="C12" i="32"/>
  <c r="C44" i="35"/>
  <c r="C44" i="33"/>
  <c r="C44" i="34"/>
  <c r="C44" i="32"/>
  <c r="F40" i="34"/>
  <c r="F40" i="33"/>
  <c r="F40" i="35"/>
  <c r="F40" i="32"/>
  <c r="J36" i="35"/>
  <c r="J36" i="34"/>
  <c r="J36" i="33"/>
  <c r="J36" i="32"/>
  <c r="J68" i="35"/>
  <c r="J68" i="34"/>
  <c r="J68" i="33"/>
  <c r="J68" i="32"/>
  <c r="M64" i="34"/>
  <c r="M64" i="35"/>
  <c r="M64" i="33"/>
  <c r="M64" i="32"/>
  <c r="J14" i="35"/>
  <c r="J14" i="34"/>
  <c r="J14" i="33"/>
  <c r="J14" i="32"/>
  <c r="M7" i="35"/>
  <c r="M7" i="33"/>
  <c r="M7" i="34"/>
  <c r="M7" i="32"/>
  <c r="C21" i="34"/>
  <c r="C21" i="33"/>
  <c r="F12" i="34"/>
  <c r="F12" i="35"/>
  <c r="F12" i="33"/>
  <c r="F12" i="32"/>
  <c r="M12" i="35"/>
  <c r="M12" i="33"/>
  <c r="M12" i="34"/>
  <c r="M12" i="32"/>
  <c r="J26" i="34"/>
  <c r="J26" i="33"/>
  <c r="C40" i="34"/>
  <c r="C40" i="35"/>
  <c r="C40" i="33"/>
  <c r="C40" i="32"/>
  <c r="C48" i="34"/>
  <c r="C48" i="35"/>
  <c r="C48" i="33"/>
  <c r="C48" i="32"/>
  <c r="C56" i="34"/>
  <c r="C56" i="35"/>
  <c r="C56" i="33"/>
  <c r="C56" i="32"/>
  <c r="C64" i="34"/>
  <c r="C64" i="35"/>
  <c r="C64" i="33"/>
  <c r="C64" i="32"/>
  <c r="F36" i="34"/>
  <c r="F36" i="35"/>
  <c r="F36" i="33"/>
  <c r="F36" i="32"/>
  <c r="F44" i="35"/>
  <c r="F44" i="33"/>
  <c r="F44" i="34"/>
  <c r="F44" i="32"/>
  <c r="F52" i="34"/>
  <c r="F52" i="35"/>
  <c r="F52" i="33"/>
  <c r="F52" i="32"/>
  <c r="F60" i="34"/>
  <c r="F60" i="35"/>
  <c r="F60" i="33"/>
  <c r="F60" i="32"/>
  <c r="F68" i="34"/>
  <c r="F68" i="35"/>
  <c r="F68" i="33"/>
  <c r="F68" i="32"/>
  <c r="J40" i="35"/>
  <c r="J40" i="33"/>
  <c r="J40" i="34"/>
  <c r="J40" i="32"/>
  <c r="J48" i="35"/>
  <c r="J48" i="34"/>
  <c r="J48" i="33"/>
  <c r="J48" i="32"/>
  <c r="J56" i="35"/>
  <c r="J56" i="34"/>
  <c r="J56" i="33"/>
  <c r="J56" i="32"/>
  <c r="J64" i="35"/>
  <c r="J64" i="34"/>
  <c r="J64" i="33"/>
  <c r="J64" i="32"/>
  <c r="M36" i="34"/>
  <c r="M36" i="35"/>
  <c r="M36" i="33"/>
  <c r="M36" i="32"/>
  <c r="M44" i="34"/>
  <c r="M44" i="35"/>
  <c r="M44" i="33"/>
  <c r="M44" i="32"/>
  <c r="M52" i="34"/>
  <c r="M52" i="35"/>
  <c r="M52" i="33"/>
  <c r="M52" i="32"/>
  <c r="M60" i="34"/>
  <c r="M60" i="35"/>
  <c r="M60" i="32"/>
  <c r="M60" i="33"/>
  <c r="M68" i="34"/>
  <c r="M68" i="35"/>
  <c r="M68" i="33"/>
  <c r="M68" i="32"/>
  <c r="M79" i="34"/>
  <c r="M79" i="35"/>
  <c r="M79" i="32"/>
  <c r="M79" i="33"/>
  <c r="M87" i="34"/>
  <c r="M87" i="35"/>
  <c r="M87" i="32"/>
  <c r="M87" i="33"/>
  <c r="M95" i="34"/>
  <c r="M95" i="35"/>
  <c r="M95" i="32"/>
  <c r="M95" i="33"/>
  <c r="M103" i="34"/>
  <c r="M103" i="35"/>
  <c r="M103" i="32"/>
  <c r="M103" i="33"/>
  <c r="J75" i="35"/>
  <c r="J75" i="34"/>
  <c r="J75" i="33"/>
  <c r="J75" i="32"/>
  <c r="J83" i="35"/>
  <c r="J83" i="34"/>
  <c r="J83" i="32"/>
  <c r="J83" i="33"/>
  <c r="J91" i="35"/>
  <c r="J91" i="34"/>
  <c r="J91" i="32"/>
  <c r="J91" i="33"/>
  <c r="J99" i="35"/>
  <c r="J99" i="34"/>
  <c r="J99" i="32"/>
  <c r="J99" i="33"/>
  <c r="J107" i="35"/>
  <c r="J107" i="33"/>
  <c r="J107" i="34"/>
  <c r="J107" i="32"/>
  <c r="F79" i="34"/>
  <c r="F79" i="35"/>
  <c r="F79" i="33"/>
  <c r="F79" i="32"/>
  <c r="F87" i="34"/>
  <c r="F87" i="35"/>
  <c r="F87" i="33"/>
  <c r="F87" i="32"/>
  <c r="F95" i="34"/>
  <c r="F95" i="35"/>
  <c r="F95" i="33"/>
  <c r="F95" i="32"/>
  <c r="F103" i="34"/>
  <c r="F103" i="35"/>
  <c r="F103" i="33"/>
  <c r="F103" i="32"/>
  <c r="C75" i="34"/>
  <c r="C75" i="35"/>
  <c r="C75" i="33"/>
  <c r="C75" i="32"/>
  <c r="C83" i="34"/>
  <c r="C83" i="35"/>
  <c r="C83" i="33"/>
  <c r="C83" i="32"/>
  <c r="C91" i="34"/>
  <c r="C91" i="35"/>
  <c r="C91" i="33"/>
  <c r="C91" i="32"/>
  <c r="C99" i="34"/>
  <c r="C99" i="35"/>
  <c r="C99" i="33"/>
  <c r="C99" i="32"/>
  <c r="C107" i="34"/>
  <c r="C107" i="33"/>
  <c r="C107" i="35"/>
  <c r="C107" i="32"/>
  <c r="F21" i="34"/>
  <c r="F21" i="33"/>
  <c r="J27" i="34"/>
  <c r="J27" i="33"/>
  <c r="C65" i="35"/>
  <c r="C65" i="34"/>
  <c r="C65" i="33"/>
  <c r="C65" i="32"/>
  <c r="F61" i="33"/>
  <c r="F61" i="34"/>
  <c r="F61" i="35"/>
  <c r="F61" i="32"/>
  <c r="J49" i="34"/>
  <c r="J49" i="33"/>
  <c r="J49" i="35"/>
  <c r="J49" i="32"/>
  <c r="M45" i="35"/>
  <c r="M45" i="33"/>
  <c r="M45" i="34"/>
  <c r="M45" i="32"/>
  <c r="M88" i="35"/>
  <c r="M88" i="34"/>
  <c r="M88" i="33"/>
  <c r="M88" i="32"/>
  <c r="J84" i="34"/>
  <c r="J84" i="33"/>
  <c r="J84" i="35"/>
  <c r="J84" i="32"/>
  <c r="F80" i="33"/>
  <c r="F80" i="34"/>
  <c r="F80" i="32"/>
  <c r="F80" i="35"/>
  <c r="C76" i="35"/>
  <c r="C76" i="34"/>
  <c r="C76" i="33"/>
  <c r="C76" i="32"/>
  <c r="C100" i="35"/>
  <c r="C100" i="34"/>
  <c r="C100" i="33"/>
  <c r="C100" i="32"/>
  <c r="M26" i="33"/>
  <c r="M26" i="34"/>
  <c r="C66" i="34"/>
  <c r="C66" i="35"/>
  <c r="C66" i="33"/>
  <c r="C66" i="32"/>
  <c r="F54" i="35"/>
  <c r="F54" i="34"/>
  <c r="F54" i="33"/>
  <c r="F54" i="32"/>
  <c r="J50" i="35"/>
  <c r="J50" i="34"/>
  <c r="J50" i="33"/>
  <c r="J50" i="32"/>
  <c r="M46" i="34"/>
  <c r="M46" i="35"/>
  <c r="M46" i="33"/>
  <c r="M46" i="32"/>
  <c r="M81" i="34"/>
  <c r="M81" i="35"/>
  <c r="M81" i="33"/>
  <c r="M81" i="32"/>
  <c r="J77" i="35"/>
  <c r="J77" i="34"/>
  <c r="J77" i="32"/>
  <c r="J77" i="33"/>
  <c r="J109" i="35"/>
  <c r="J109" i="33"/>
  <c r="J109" i="34"/>
  <c r="J109" i="32"/>
  <c r="F105" i="35"/>
  <c r="F105" i="33"/>
  <c r="F105" i="32"/>
  <c r="F105" i="34"/>
  <c r="C85" i="34"/>
  <c r="C85" i="33"/>
  <c r="C85" i="35"/>
  <c r="C85" i="32"/>
  <c r="M21" i="34"/>
  <c r="M21" i="33"/>
  <c r="M15" i="35"/>
  <c r="M15" i="33"/>
  <c r="M15" i="34"/>
  <c r="M15" i="32"/>
  <c r="C59" i="35"/>
  <c r="C59" i="34"/>
  <c r="C59" i="33"/>
  <c r="C59" i="32"/>
  <c r="F55" i="35"/>
  <c r="F55" i="33"/>
  <c r="F55" i="34"/>
  <c r="F55" i="32"/>
  <c r="J51" i="34"/>
  <c r="J51" i="35"/>
  <c r="J51" i="33"/>
  <c r="J51" i="32"/>
  <c r="M47" i="35"/>
  <c r="M47" i="33"/>
  <c r="M47" i="34"/>
  <c r="M47" i="32"/>
  <c r="M82" i="35"/>
  <c r="M82" i="34"/>
  <c r="M82" i="33"/>
  <c r="M82" i="32"/>
  <c r="M106" i="35"/>
  <c r="M106" i="34"/>
  <c r="M106" i="33"/>
  <c r="M106" i="32"/>
  <c r="J94" i="34"/>
  <c r="J94" i="35"/>
  <c r="J94" i="33"/>
  <c r="J94" i="32"/>
  <c r="F90" i="35"/>
  <c r="F90" i="34"/>
  <c r="F90" i="33"/>
  <c r="F90" i="32"/>
  <c r="C78" i="35"/>
  <c r="C78" i="34"/>
  <c r="C78" i="33"/>
  <c r="C78" i="32"/>
  <c r="C102" i="35"/>
  <c r="C102" i="34"/>
  <c r="C102" i="33"/>
  <c r="C102" i="32"/>
  <c r="J12" i="35"/>
  <c r="J12" i="34"/>
  <c r="J12" i="33"/>
  <c r="J12" i="32"/>
  <c r="C52" i="35"/>
  <c r="C52" i="34"/>
  <c r="C52" i="33"/>
  <c r="C52" i="32"/>
  <c r="F48" i="34"/>
  <c r="F48" i="35"/>
  <c r="F48" i="32"/>
  <c r="F48" i="33"/>
  <c r="J44" i="35"/>
  <c r="J44" i="34"/>
  <c r="J44" i="33"/>
  <c r="J44" i="32"/>
  <c r="M40" i="34"/>
  <c r="M40" i="35"/>
  <c r="M40" i="33"/>
  <c r="M40" i="32"/>
  <c r="M48" i="34"/>
  <c r="M48" i="35"/>
  <c r="M48" i="33"/>
  <c r="M48" i="32"/>
  <c r="M75" i="34"/>
  <c r="M75" i="35"/>
  <c r="M75" i="33"/>
  <c r="M75" i="32"/>
  <c r="M91" i="34"/>
  <c r="M91" i="35"/>
  <c r="M91" i="33"/>
  <c r="M91" i="32"/>
  <c r="M99" i="34"/>
  <c r="M99" i="35"/>
  <c r="M99" i="33"/>
  <c r="M99" i="32"/>
  <c r="M107" i="34"/>
  <c r="M107" i="35"/>
  <c r="M107" i="33"/>
  <c r="M107" i="32"/>
  <c r="J79" i="35"/>
  <c r="J79" i="34"/>
  <c r="J79" i="32"/>
  <c r="J79" i="33"/>
  <c r="J87" i="35"/>
  <c r="J87" i="34"/>
  <c r="J87" i="32"/>
  <c r="J87" i="33"/>
  <c r="J95" i="35"/>
  <c r="J95" i="34"/>
  <c r="J95" i="32"/>
  <c r="J95" i="33"/>
  <c r="J103" i="35"/>
  <c r="J103" i="33"/>
  <c r="J103" i="34"/>
  <c r="J103" i="32"/>
  <c r="F75" i="34"/>
  <c r="F75" i="33"/>
  <c r="F75" i="35"/>
  <c r="F75" i="32"/>
  <c r="F83" i="34"/>
  <c r="F83" i="33"/>
  <c r="F83" i="32"/>
  <c r="F83" i="35"/>
  <c r="F91" i="34"/>
  <c r="F91" i="33"/>
  <c r="F91" i="35"/>
  <c r="F91" i="32"/>
  <c r="F99" i="34"/>
  <c r="F99" i="33"/>
  <c r="F99" i="32"/>
  <c r="F99" i="35"/>
  <c r="F107" i="33"/>
  <c r="F107" i="34"/>
  <c r="F107" i="32"/>
  <c r="F107" i="35"/>
  <c r="C79" i="34"/>
  <c r="C79" i="35"/>
  <c r="C79" i="33"/>
  <c r="C79" i="32"/>
  <c r="C87" i="34"/>
  <c r="C87" i="35"/>
  <c r="C87" i="33"/>
  <c r="C87" i="32"/>
  <c r="C95" i="34"/>
  <c r="C95" i="35"/>
  <c r="C95" i="33"/>
  <c r="C95" i="32"/>
  <c r="C103" i="34"/>
  <c r="C103" i="35"/>
  <c r="C103" i="33"/>
  <c r="C103" i="32"/>
  <c r="C31" i="35"/>
  <c r="C31" i="34"/>
  <c r="C31" i="33"/>
  <c r="C31" i="32"/>
  <c r="F7" i="35"/>
  <c r="F7" i="34"/>
  <c r="F7" i="33"/>
  <c r="F7" i="32"/>
  <c r="C13" i="35"/>
  <c r="C13" i="33"/>
  <c r="C13" i="34"/>
  <c r="C13" i="32"/>
  <c r="J13" i="34"/>
  <c r="J13" i="33"/>
  <c r="J13" i="32"/>
  <c r="J13" i="35"/>
  <c r="C27" i="33"/>
  <c r="C27" i="34"/>
  <c r="C37" i="35"/>
  <c r="C37" i="34"/>
  <c r="C37" i="33"/>
  <c r="C37" i="32"/>
  <c r="C45" i="35"/>
  <c r="C45" i="34"/>
  <c r="C45" i="32"/>
  <c r="C45" i="33"/>
  <c r="C53" i="35"/>
  <c r="C53" i="34"/>
  <c r="C53" i="33"/>
  <c r="C53" i="32"/>
  <c r="C61" i="35"/>
  <c r="C61" i="34"/>
  <c r="C61" i="33"/>
  <c r="C61" i="32"/>
  <c r="C69" i="35"/>
  <c r="C69" i="34"/>
  <c r="C69" i="33"/>
  <c r="C69" i="32"/>
  <c r="F41" i="33"/>
  <c r="F41" i="34"/>
  <c r="F41" i="35"/>
  <c r="F41" i="32"/>
  <c r="F49" i="33"/>
  <c r="F49" i="35"/>
  <c r="F49" i="32"/>
  <c r="F49" i="34"/>
  <c r="F57" i="33"/>
  <c r="F57" i="35"/>
  <c r="F57" i="34"/>
  <c r="F57" i="32"/>
  <c r="F65" i="33"/>
  <c r="F65" i="35"/>
  <c r="F65" i="32"/>
  <c r="F65" i="34"/>
  <c r="J37" i="34"/>
  <c r="J37" i="33"/>
  <c r="J37" i="32"/>
  <c r="J37" i="35"/>
  <c r="J45" i="34"/>
  <c r="J45" i="33"/>
  <c r="J45" i="32"/>
  <c r="J45" i="35"/>
  <c r="J53" i="34"/>
  <c r="J53" i="33"/>
  <c r="J53" i="35"/>
  <c r="J53" i="32"/>
  <c r="J61" i="34"/>
  <c r="J61" i="33"/>
  <c r="J61" i="32"/>
  <c r="J61" i="35"/>
  <c r="J69" i="34"/>
  <c r="J69" i="33"/>
  <c r="J69" i="35"/>
  <c r="J69" i="32"/>
  <c r="M41" i="35"/>
  <c r="M41" i="33"/>
  <c r="M41" i="34"/>
  <c r="M41" i="32"/>
  <c r="M49" i="35"/>
  <c r="M49" i="33"/>
  <c r="M49" i="32"/>
  <c r="M49" i="34"/>
  <c r="M57" i="35"/>
  <c r="M57" i="34"/>
  <c r="M57" i="33"/>
  <c r="M57" i="32"/>
  <c r="M65" i="35"/>
  <c r="M65" i="34"/>
  <c r="M65" i="33"/>
  <c r="M65" i="32"/>
  <c r="M76" i="35"/>
  <c r="M76" i="34"/>
  <c r="M76" i="33"/>
  <c r="M76" i="32"/>
  <c r="M84" i="35"/>
  <c r="M84" i="34"/>
  <c r="M84" i="33"/>
  <c r="M84" i="32"/>
  <c r="M92" i="35"/>
  <c r="M92" i="34"/>
  <c r="M92" i="33"/>
  <c r="M92" i="32"/>
  <c r="M100" i="35"/>
  <c r="M100" i="34"/>
  <c r="M100" i="33"/>
  <c r="M100" i="32"/>
  <c r="M108" i="35"/>
  <c r="M108" i="34"/>
  <c r="M108" i="32"/>
  <c r="M108" i="33"/>
  <c r="J80" i="34"/>
  <c r="J80" i="33"/>
  <c r="J80" i="32"/>
  <c r="J80" i="35"/>
  <c r="J88" i="34"/>
  <c r="J88" i="33"/>
  <c r="J88" i="35"/>
  <c r="J88" i="32"/>
  <c r="J96" i="34"/>
  <c r="J96" i="33"/>
  <c r="J96" i="32"/>
  <c r="J96" i="35"/>
  <c r="J104" i="34"/>
  <c r="J104" i="33"/>
  <c r="J104" i="32"/>
  <c r="J104" i="35"/>
  <c r="F76" i="33"/>
  <c r="F76" i="35"/>
  <c r="F76" i="34"/>
  <c r="F76" i="32"/>
  <c r="F84" i="33"/>
  <c r="F84" i="35"/>
  <c r="F84" i="34"/>
  <c r="F84" i="32"/>
  <c r="F92" i="33"/>
  <c r="F92" i="35"/>
  <c r="F92" i="34"/>
  <c r="F92" i="32"/>
  <c r="F100" i="33"/>
  <c r="F100" i="35"/>
  <c r="F100" i="34"/>
  <c r="F100" i="32"/>
  <c r="F108" i="35"/>
  <c r="F108" i="34"/>
  <c r="F108" i="33"/>
  <c r="F108" i="32"/>
  <c r="C80" i="35"/>
  <c r="C80" i="34"/>
  <c r="C80" i="32"/>
  <c r="C80" i="33"/>
  <c r="C88" i="35"/>
  <c r="C88" i="34"/>
  <c r="C88" i="32"/>
  <c r="C88" i="33"/>
  <c r="C96" i="35"/>
  <c r="C96" i="34"/>
  <c r="C96" i="33"/>
  <c r="C96" i="32"/>
  <c r="C104" i="35"/>
  <c r="C104" i="34"/>
  <c r="C104" i="32"/>
  <c r="C104" i="33"/>
  <c r="F31" i="35"/>
  <c r="F31" i="33"/>
  <c r="F31" i="34"/>
  <c r="F31" i="32"/>
  <c r="C41" i="35"/>
  <c r="C41" i="34"/>
  <c r="C41" i="33"/>
  <c r="C41" i="32"/>
  <c r="F37" i="34"/>
  <c r="F37" i="33"/>
  <c r="F37" i="35"/>
  <c r="F37" i="32"/>
  <c r="F69" i="33"/>
  <c r="F69" i="34"/>
  <c r="F69" i="35"/>
  <c r="F69" i="32"/>
  <c r="J65" i="34"/>
  <c r="J65" i="33"/>
  <c r="J65" i="35"/>
  <c r="J65" i="32"/>
  <c r="M69" i="35"/>
  <c r="M69" i="34"/>
  <c r="M69" i="33"/>
  <c r="M69" i="32"/>
  <c r="M104" i="35"/>
  <c r="M104" i="34"/>
  <c r="M104" i="33"/>
  <c r="M104" i="32"/>
  <c r="J100" i="34"/>
  <c r="J100" i="33"/>
  <c r="J100" i="35"/>
  <c r="J100" i="32"/>
  <c r="F88" i="33"/>
  <c r="F88" i="34"/>
  <c r="F88" i="35"/>
  <c r="F88" i="32"/>
  <c r="C84" i="35"/>
  <c r="C84" i="34"/>
  <c r="C84" i="33"/>
  <c r="C84" i="32"/>
  <c r="J21" i="34"/>
  <c r="J21" i="33"/>
  <c r="C42" i="34"/>
  <c r="C42" i="35"/>
  <c r="C42" i="33"/>
  <c r="C42" i="32"/>
  <c r="F38" i="35"/>
  <c r="F38" i="32"/>
  <c r="F38" i="34"/>
  <c r="F38" i="33"/>
  <c r="J42" i="35"/>
  <c r="J42" i="34"/>
  <c r="J42" i="33"/>
  <c r="J42" i="32"/>
  <c r="M38" i="34"/>
  <c r="M38" i="35"/>
  <c r="M38" i="32"/>
  <c r="M38" i="33"/>
  <c r="M70" i="34"/>
  <c r="M70" i="35"/>
  <c r="M70" i="32"/>
  <c r="M70" i="33"/>
  <c r="M105" i="34"/>
  <c r="M105" i="35"/>
  <c r="M105" i="32"/>
  <c r="M105" i="33"/>
  <c r="J101" i="35"/>
  <c r="J101" i="34"/>
  <c r="J101" i="33"/>
  <c r="J101" i="32"/>
  <c r="F97" i="35"/>
  <c r="F97" i="33"/>
  <c r="F97" i="34"/>
  <c r="F97" i="32"/>
  <c r="C93" i="34"/>
  <c r="C93" i="33"/>
  <c r="C93" i="35"/>
  <c r="C93" i="32"/>
  <c r="M27" i="34"/>
  <c r="M27" i="33"/>
  <c r="F39" i="35"/>
  <c r="F39" i="34"/>
  <c r="F39" i="33"/>
  <c r="F39" i="32"/>
  <c r="J43" i="34"/>
  <c r="J43" i="35"/>
  <c r="J43" i="33"/>
  <c r="J43" i="32"/>
  <c r="J67" i="34"/>
  <c r="J67" i="35"/>
  <c r="J67" i="33"/>
  <c r="J67" i="32"/>
  <c r="M63" i="35"/>
  <c r="M63" i="34"/>
  <c r="M63" i="33"/>
  <c r="M63" i="32"/>
  <c r="M98" i="35"/>
  <c r="M98" i="34"/>
  <c r="M98" i="33"/>
  <c r="M98" i="32"/>
  <c r="J102" i="34"/>
  <c r="J102" i="35"/>
  <c r="J102" i="33"/>
  <c r="J102" i="32"/>
  <c r="F98" i="35"/>
  <c r="F98" i="34"/>
  <c r="F98" i="33"/>
  <c r="F98" i="32"/>
  <c r="C110" i="35"/>
  <c r="C110" i="33"/>
  <c r="C110" i="34"/>
  <c r="C110" i="32"/>
  <c r="C26" i="33"/>
  <c r="C26" i="34"/>
  <c r="C60" i="34"/>
  <c r="C60" i="35"/>
  <c r="C60" i="33"/>
  <c r="C60" i="32"/>
  <c r="F56" i="34"/>
  <c r="F56" i="33"/>
  <c r="F56" i="35"/>
  <c r="F56" i="32"/>
  <c r="J52" i="35"/>
  <c r="J52" i="34"/>
  <c r="J52" i="33"/>
  <c r="J52" i="32"/>
  <c r="M56" i="34"/>
  <c r="M56" i="35"/>
  <c r="M56" i="33"/>
  <c r="M56" i="32"/>
  <c r="J7" i="34"/>
  <c r="J7" i="35"/>
  <c r="J7" i="33"/>
  <c r="J7" i="32"/>
  <c r="F26" i="33"/>
  <c r="F26" i="34"/>
  <c r="C38" i="34"/>
  <c r="C38" i="33"/>
  <c r="C38" i="32"/>
  <c r="C38" i="35"/>
  <c r="C46" i="32"/>
  <c r="C46" i="34"/>
  <c r="C46" i="33"/>
  <c r="C46" i="35"/>
  <c r="C54" i="34"/>
  <c r="C54" i="33"/>
  <c r="C54" i="32"/>
  <c r="C54" i="35"/>
  <c r="C62" i="34"/>
  <c r="C62" i="32"/>
  <c r="C62" i="33"/>
  <c r="C62" i="35"/>
  <c r="C70" i="34"/>
  <c r="C70" i="33"/>
  <c r="C70" i="32"/>
  <c r="C70" i="35"/>
  <c r="F42" i="34"/>
  <c r="F42" i="35"/>
  <c r="F42" i="32"/>
  <c r="F42" i="33"/>
  <c r="F50" i="34"/>
  <c r="F50" i="35"/>
  <c r="F50" i="33"/>
  <c r="F50" i="32"/>
  <c r="F58" i="35"/>
  <c r="F58" i="34"/>
  <c r="F58" i="32"/>
  <c r="F58" i="33"/>
  <c r="F66" i="35"/>
  <c r="F66" i="33"/>
  <c r="F66" i="34"/>
  <c r="F66" i="32"/>
  <c r="J38" i="35"/>
  <c r="J38" i="32"/>
  <c r="J38" i="34"/>
  <c r="J38" i="33"/>
  <c r="J46" i="35"/>
  <c r="J46" i="34"/>
  <c r="J46" i="33"/>
  <c r="J46" i="32"/>
  <c r="J54" i="35"/>
  <c r="J54" i="32"/>
  <c r="J54" i="34"/>
  <c r="J54" i="33"/>
  <c r="J62" i="35"/>
  <c r="J62" i="33"/>
  <c r="J62" i="32"/>
  <c r="J62" i="34"/>
  <c r="J70" i="35"/>
  <c r="J70" i="32"/>
  <c r="J70" i="34"/>
  <c r="J70" i="33"/>
  <c r="M42" i="34"/>
  <c r="M42" i="35"/>
  <c r="M42" i="33"/>
  <c r="M42" i="32"/>
  <c r="M50" i="34"/>
  <c r="M50" i="35"/>
  <c r="M50" i="32"/>
  <c r="M50" i="33"/>
  <c r="M58" i="34"/>
  <c r="M58" i="35"/>
  <c r="M58" i="33"/>
  <c r="M58" i="32"/>
  <c r="M66" i="34"/>
  <c r="M66" i="35"/>
  <c r="M66" i="32"/>
  <c r="M66" i="33"/>
  <c r="M77" i="34"/>
  <c r="M77" i="35"/>
  <c r="M77" i="33"/>
  <c r="M77" i="32"/>
  <c r="M85" i="34"/>
  <c r="M85" i="35"/>
  <c r="M85" i="33"/>
  <c r="M85" i="32"/>
  <c r="M93" i="34"/>
  <c r="M93" i="35"/>
  <c r="M93" i="33"/>
  <c r="M93" i="32"/>
  <c r="M101" i="34"/>
  <c r="M101" i="35"/>
  <c r="M101" i="33"/>
  <c r="M101" i="32"/>
  <c r="M109" i="34"/>
  <c r="M109" i="35"/>
  <c r="M109" i="33"/>
  <c r="M109" i="32"/>
  <c r="J81" i="35"/>
  <c r="J81" i="33"/>
  <c r="J81" i="32"/>
  <c r="J81" i="34"/>
  <c r="J89" i="35"/>
  <c r="J89" i="33"/>
  <c r="J89" i="32"/>
  <c r="J89" i="34"/>
  <c r="J97" i="35"/>
  <c r="J97" i="33"/>
  <c r="J97" i="32"/>
  <c r="J97" i="34"/>
  <c r="J105" i="35"/>
  <c r="J105" i="33"/>
  <c r="J105" i="32"/>
  <c r="J105" i="34"/>
  <c r="F77" i="35"/>
  <c r="F77" i="34"/>
  <c r="F77" i="33"/>
  <c r="F77" i="32"/>
  <c r="F85" i="35"/>
  <c r="F85" i="34"/>
  <c r="F85" i="33"/>
  <c r="F85" i="32"/>
  <c r="F93" i="35"/>
  <c r="F93" i="34"/>
  <c r="F93" i="33"/>
  <c r="F93" i="32"/>
  <c r="F101" i="35"/>
  <c r="F101" i="34"/>
  <c r="F101" i="33"/>
  <c r="F101" i="32"/>
  <c r="F109" i="33"/>
  <c r="F109" i="35"/>
  <c r="F109" i="32"/>
  <c r="F109" i="34"/>
  <c r="C81" i="34"/>
  <c r="C81" i="33"/>
  <c r="C81" i="32"/>
  <c r="C81" i="35"/>
  <c r="C89" i="34"/>
  <c r="C89" i="33"/>
  <c r="C89" i="35"/>
  <c r="C89" i="32"/>
  <c r="C97" i="34"/>
  <c r="C97" i="33"/>
  <c r="C97" i="32"/>
  <c r="C97" i="35"/>
  <c r="C105" i="34"/>
  <c r="C105" i="33"/>
  <c r="C105" i="32"/>
  <c r="C105" i="35"/>
  <c r="J31" i="34"/>
  <c r="J31" i="35"/>
  <c r="J31" i="33"/>
  <c r="J31" i="32"/>
  <c r="M13" i="35"/>
  <c r="M13" i="33"/>
  <c r="M13" i="34"/>
  <c r="M13" i="32"/>
  <c r="C57" i="35"/>
  <c r="C57" i="34"/>
  <c r="C57" i="32"/>
  <c r="C57" i="33"/>
  <c r="F53" i="34"/>
  <c r="F53" i="33"/>
  <c r="F53" i="35"/>
  <c r="F53" i="32"/>
  <c r="J57" i="34"/>
  <c r="J57" i="33"/>
  <c r="J57" i="35"/>
  <c r="J57" i="32"/>
  <c r="M61" i="35"/>
  <c r="M61" i="34"/>
  <c r="M61" i="33"/>
  <c r="M61" i="32"/>
  <c r="M96" i="35"/>
  <c r="M96" i="34"/>
  <c r="M96" i="33"/>
  <c r="M96" i="32"/>
  <c r="J92" i="34"/>
  <c r="J92" i="33"/>
  <c r="J92" i="35"/>
  <c r="J92" i="32"/>
  <c r="F96" i="33"/>
  <c r="F96" i="34"/>
  <c r="F96" i="32"/>
  <c r="F96" i="35"/>
  <c r="C108" i="35"/>
  <c r="C108" i="34"/>
  <c r="C108" i="33"/>
  <c r="C108" i="32"/>
  <c r="M14" i="35"/>
  <c r="M14" i="33"/>
  <c r="M14" i="32"/>
  <c r="M14" i="34"/>
  <c r="C58" i="34"/>
  <c r="C58" i="35"/>
  <c r="C58" i="32"/>
  <c r="C58" i="33"/>
  <c r="F70" i="35"/>
  <c r="F70" i="34"/>
  <c r="F70" i="33"/>
  <c r="F70" i="32"/>
  <c r="J66" i="35"/>
  <c r="J66" i="34"/>
  <c r="J66" i="33"/>
  <c r="J66" i="32"/>
  <c r="M62" i="34"/>
  <c r="M62" i="35"/>
  <c r="M62" i="33"/>
  <c r="M62" i="32"/>
  <c r="M97" i="34"/>
  <c r="M97" i="35"/>
  <c r="M97" i="33"/>
  <c r="M97" i="32"/>
  <c r="J93" i="35"/>
  <c r="J93" i="34"/>
  <c r="J93" i="33"/>
  <c r="J93" i="32"/>
  <c r="F89" i="35"/>
  <c r="F89" i="34"/>
  <c r="F89" i="33"/>
  <c r="F89" i="32"/>
  <c r="C101" i="34"/>
  <c r="C101" i="33"/>
  <c r="C101" i="35"/>
  <c r="C101" i="32"/>
  <c r="C43" i="35"/>
  <c r="C43" i="34"/>
  <c r="C43" i="33"/>
  <c r="C43" i="32"/>
  <c r="C67" i="35"/>
  <c r="C67" i="34"/>
  <c r="C67" i="32"/>
  <c r="C67" i="33"/>
  <c r="F63" i="35"/>
  <c r="F63" i="34"/>
  <c r="F63" i="33"/>
  <c r="F63" i="32"/>
  <c r="J59" i="34"/>
  <c r="J59" i="35"/>
  <c r="J59" i="33"/>
  <c r="J59" i="32"/>
  <c r="M55" i="35"/>
  <c r="M55" i="34"/>
  <c r="M55" i="33"/>
  <c r="M55" i="32"/>
  <c r="M90" i="35"/>
  <c r="M90" i="34"/>
  <c r="M90" i="33"/>
  <c r="M90" i="32"/>
  <c r="J86" i="34"/>
  <c r="J86" i="35"/>
  <c r="J86" i="33"/>
  <c r="J86" i="32"/>
  <c r="F82" i="35"/>
  <c r="F82" i="34"/>
  <c r="F82" i="33"/>
  <c r="F82" i="32"/>
  <c r="C86" i="35"/>
  <c r="C86" i="34"/>
  <c r="C86" i="33"/>
  <c r="C86" i="32"/>
  <c r="C7" i="35"/>
  <c r="C7" i="34"/>
  <c r="C7" i="33"/>
  <c r="C7" i="32"/>
  <c r="C36" i="35"/>
  <c r="C36" i="34"/>
  <c r="C36" i="33"/>
  <c r="C36" i="32"/>
  <c r="C68" i="34"/>
  <c r="C68" i="35"/>
  <c r="C68" i="33"/>
  <c r="C68" i="32"/>
  <c r="F64" i="34"/>
  <c r="F64" i="32"/>
  <c r="F64" i="35"/>
  <c r="F64" i="33"/>
  <c r="J60" i="35"/>
  <c r="J60" i="34"/>
  <c r="J60" i="32"/>
  <c r="J60" i="33"/>
  <c r="M83" i="34"/>
  <c r="M83" i="35"/>
  <c r="M83" i="33"/>
  <c r="M83" i="32"/>
  <c r="C14" i="34"/>
  <c r="C14" i="33"/>
  <c r="C14" i="32"/>
  <c r="C14" i="35"/>
  <c r="C15" i="35"/>
  <c r="C15" i="34"/>
  <c r="C15" i="33"/>
  <c r="C15" i="32"/>
  <c r="J15" i="34"/>
  <c r="J15" i="35"/>
  <c r="J15" i="33"/>
  <c r="J15" i="32"/>
  <c r="F27" i="34"/>
  <c r="F27" i="33"/>
  <c r="C39" i="35"/>
  <c r="C39" i="32"/>
  <c r="C39" i="33"/>
  <c r="C39" i="34"/>
  <c r="C47" i="35"/>
  <c r="C47" i="34"/>
  <c r="C47" i="33"/>
  <c r="C47" i="32"/>
  <c r="C55" i="35"/>
  <c r="C55" i="33"/>
  <c r="C55" i="32"/>
  <c r="C55" i="34"/>
  <c r="C63" i="35"/>
  <c r="C63" i="33"/>
  <c r="C63" i="34"/>
  <c r="C63" i="32"/>
  <c r="C71" i="35"/>
  <c r="C71" i="34"/>
  <c r="C71" i="33"/>
  <c r="C71" i="32"/>
  <c r="F43" i="35"/>
  <c r="F43" i="33"/>
  <c r="F43" i="34"/>
  <c r="F43" i="32"/>
  <c r="F51" i="35"/>
  <c r="F51" i="33"/>
  <c r="F51" i="34"/>
  <c r="F51" i="32"/>
  <c r="F59" i="35"/>
  <c r="F59" i="34"/>
  <c r="F59" i="33"/>
  <c r="F59" i="32"/>
  <c r="F67" i="35"/>
  <c r="F67" i="34"/>
  <c r="F67" i="33"/>
  <c r="F67" i="32"/>
  <c r="J39" i="34"/>
  <c r="J39" i="35"/>
  <c r="J39" i="33"/>
  <c r="J39" i="32"/>
  <c r="J47" i="34"/>
  <c r="J47" i="35"/>
  <c r="J47" i="33"/>
  <c r="J47" i="32"/>
  <c r="J55" i="34"/>
  <c r="J55" i="35"/>
  <c r="J55" i="33"/>
  <c r="J55" i="32"/>
  <c r="J63" i="34"/>
  <c r="J63" i="35"/>
  <c r="J63" i="33"/>
  <c r="J63" i="32"/>
  <c r="J71" i="34"/>
  <c r="J71" i="35"/>
  <c r="J71" i="33"/>
  <c r="J71" i="32"/>
  <c r="M43" i="35"/>
  <c r="M43" i="33"/>
  <c r="M43" i="34"/>
  <c r="M43" i="32"/>
  <c r="M51" i="35"/>
  <c r="M51" i="33"/>
  <c r="M51" i="34"/>
  <c r="M51" i="32"/>
  <c r="M59" i="35"/>
  <c r="M59" i="34"/>
  <c r="M59" i="33"/>
  <c r="M59" i="32"/>
  <c r="M67" i="35"/>
  <c r="M67" i="34"/>
  <c r="M67" i="33"/>
  <c r="M67" i="32"/>
  <c r="M78" i="35"/>
  <c r="M78" i="34"/>
  <c r="M78" i="33"/>
  <c r="M78" i="32"/>
  <c r="M86" i="35"/>
  <c r="M86" i="34"/>
  <c r="M86" i="33"/>
  <c r="M86" i="32"/>
  <c r="M94" i="35"/>
  <c r="M94" i="34"/>
  <c r="M94" i="33"/>
  <c r="M94" i="32"/>
  <c r="M102" i="35"/>
  <c r="M102" i="34"/>
  <c r="M102" i="33"/>
  <c r="M102" i="32"/>
  <c r="M110" i="35"/>
  <c r="M110" i="34"/>
  <c r="M110" i="33"/>
  <c r="M110" i="32"/>
  <c r="J82" i="34"/>
  <c r="J82" i="35"/>
  <c r="J82" i="33"/>
  <c r="J82" i="32"/>
  <c r="J90" i="34"/>
  <c r="J90" i="35"/>
  <c r="J90" i="33"/>
  <c r="J90" i="32"/>
  <c r="J98" i="34"/>
  <c r="J98" i="35"/>
  <c r="J98" i="33"/>
  <c r="J98" i="32"/>
  <c r="J106" i="34"/>
  <c r="J106" i="35"/>
  <c r="J106" i="33"/>
  <c r="J106" i="32"/>
  <c r="F78" i="35"/>
  <c r="F78" i="34"/>
  <c r="F78" i="33"/>
  <c r="F78" i="32"/>
  <c r="F86" i="35"/>
  <c r="F86" i="34"/>
  <c r="F86" i="33"/>
  <c r="F86" i="32"/>
  <c r="F94" i="35"/>
  <c r="F94" i="34"/>
  <c r="F94" i="33"/>
  <c r="F94" i="32"/>
  <c r="F102" i="35"/>
  <c r="F102" i="34"/>
  <c r="F102" i="33"/>
  <c r="F102" i="32"/>
  <c r="F110" i="35"/>
  <c r="F110" i="34"/>
  <c r="F110" i="33"/>
  <c r="F110" i="32"/>
  <c r="C82" i="35"/>
  <c r="C82" i="33"/>
  <c r="C82" i="32"/>
  <c r="C82" i="34"/>
  <c r="C90" i="35"/>
  <c r="C90" i="33"/>
  <c r="C90" i="34"/>
  <c r="C90" i="32"/>
  <c r="C98" i="35"/>
  <c r="C98" i="33"/>
  <c r="C98" i="34"/>
  <c r="C98" i="32"/>
  <c r="C106" i="35"/>
  <c r="C106" i="33"/>
  <c r="C106" i="34"/>
  <c r="C106" i="32"/>
  <c r="M31" i="35"/>
  <c r="M31" i="33"/>
  <c r="M31" i="34"/>
  <c r="M31" i="32"/>
  <c r="M32" i="37" l="1"/>
  <c r="J32" i="35"/>
  <c r="J32" i="34"/>
  <c r="J32" i="32"/>
  <c r="J32" i="37" s="1"/>
  <c r="F32" i="37"/>
  <c r="F32" i="35"/>
  <c r="C32" i="34"/>
  <c r="C32" i="35"/>
  <c r="C32" i="32"/>
  <c r="C32" i="37" s="1"/>
</calcChain>
</file>

<file path=xl/sharedStrings.xml><?xml version="1.0" encoding="utf-8"?>
<sst xmlns="http://schemas.openxmlformats.org/spreadsheetml/2006/main" count="1255" uniqueCount="33">
  <si>
    <t>Uncertainty</t>
  </si>
  <si>
    <t>Time per x-ray</t>
  </si>
  <si>
    <t>56.4 keV</t>
  </si>
  <si>
    <t>Slice Thickness (mm):</t>
  </si>
  <si>
    <t>Cylindrical Segment</t>
  </si>
  <si>
    <t>Energy Deposited</t>
  </si>
  <si>
    <t>120 kVp</t>
  </si>
  <si>
    <t>First Test</t>
  </si>
  <si>
    <t>Second Test</t>
  </si>
  <si>
    <t>Center</t>
  </si>
  <si>
    <t>Perimeter</t>
  </si>
  <si>
    <t>Projection Angle</t>
  </si>
  <si>
    <t>Continuous Distribution of Projection Angle from 0 to 360 deg</t>
  </si>
  <si>
    <t>Discrete Distribution of Projection Angle from 0 to 360 deg</t>
  </si>
  <si>
    <t>[eV per photon]</t>
  </si>
  <si>
    <t>[%]</t>
  </si>
  <si>
    <t>EGSnrc</t>
  </si>
  <si>
    <t>Geant4</t>
  </si>
  <si>
    <t>MCNP</t>
  </si>
  <si>
    <t>Penelope</t>
  </si>
  <si>
    <t>10 mm fan beam</t>
  </si>
  <si>
    <t>80 mm fan beam</t>
  </si>
  <si>
    <t>10 mm - 56.4 keV</t>
  </si>
  <si>
    <t>80 mm - 56.4 keV</t>
  </si>
  <si>
    <t>10 mm - W/Al 120 kVp</t>
  </si>
  <si>
    <t>80 mm - W/Al 120 kVp</t>
  </si>
  <si>
    <t>Standard Deviation for Error Bars</t>
  </si>
  <si>
    <t>Time to 1% in purple uncertainty</t>
  </si>
  <si>
    <t>Time to 1% in green uncertainty</t>
  </si>
  <si>
    <t>Time to 1% in red uncertainty</t>
  </si>
  <si>
    <t>sec*CPU core</t>
  </si>
  <si>
    <t>Average Time Information for each Projection Angle:</t>
  </si>
  <si>
    <t>Results Case 4: Computed Tomography with Simple 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</si>
</sst>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indexed="19"/>
      <name val="Calibri"/>
      <family val="2"/>
      <charset val="1"/>
    </font>
    <font>
      <sz val="11"/>
      <color indexed="17"/>
      <name val="Calibri"/>
      <family val="2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4" fillId="34" borderId="0"/>
    <xf numFmtId="0" fontId="25" fillId="35" borderId="0" applyNumberFormat="0" applyBorder="0" applyAlignment="0" applyProtection="0"/>
    <xf numFmtId="0" fontId="19" fillId="33" borderId="0" applyNumberFormat="0" applyBorder="0" applyAlignment="0" applyProtection="0"/>
    <xf numFmtId="0" fontId="26" fillId="0" borderId="0"/>
    <xf numFmtId="9" fontId="26" fillId="0" borderId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Fill="1"/>
    <xf numFmtId="0" fontId="22" fillId="0" borderId="0" xfId="0" applyFont="1" applyFill="1"/>
    <xf numFmtId="1" fontId="22" fillId="0" borderId="0" xfId="0" applyNumberFormat="1" applyFont="1" applyFill="1"/>
    <xf numFmtId="1" fontId="22" fillId="0" borderId="0" xfId="0" applyNumberFormat="1" applyFont="1" applyFill="1" applyAlignment="1">
      <alignment horizontal="center"/>
    </xf>
    <xf numFmtId="11" fontId="21" fillId="0" borderId="0" xfId="0" applyNumberFormat="1" applyFont="1" applyFill="1"/>
    <xf numFmtId="0" fontId="22" fillId="0" borderId="0" xfId="0" applyFont="1" applyFill="1" applyAlignment="1">
      <alignment horizontal="center"/>
    </xf>
    <xf numFmtId="164" fontId="21" fillId="0" borderId="0" xfId="8" applyNumberFormat="1" applyFont="1" applyFill="1" applyBorder="1" applyAlignment="1" applyProtection="1"/>
    <xf numFmtId="164" fontId="23" fillId="0" borderId="0" xfId="42" applyNumberFormat="1" applyFont="1" applyFill="1" applyBorder="1" applyAlignment="1" applyProtection="1"/>
    <xf numFmtId="0" fontId="22" fillId="0" borderId="0" xfId="0" applyFont="1" applyFill="1" applyAlignment="1">
      <alignment horizontal="right"/>
    </xf>
    <xf numFmtId="165" fontId="21" fillId="0" borderId="0" xfId="8" applyNumberFormat="1" applyFont="1" applyFill="1"/>
    <xf numFmtId="10" fontId="21" fillId="0" borderId="0" xfId="8" applyNumberFormat="1" applyFont="1" applyFill="1"/>
    <xf numFmtId="0" fontId="22" fillId="0" borderId="0" xfId="0" applyFont="1" applyFill="1" applyBorder="1"/>
    <xf numFmtId="0" fontId="21" fillId="0" borderId="0" xfId="8" applyFont="1" applyFill="1" applyBorder="1" applyAlignment="1" applyProtection="1"/>
    <xf numFmtId="0" fontId="21" fillId="0" borderId="0" xfId="8" applyFont="1" applyFill="1"/>
    <xf numFmtId="2" fontId="21" fillId="0" borderId="0" xfId="8" applyNumberFormat="1" applyFont="1" applyFill="1" applyBorder="1" applyAlignment="1" applyProtection="1"/>
    <xf numFmtId="166" fontId="21" fillId="0" borderId="0" xfId="8" applyNumberFormat="1" applyFont="1" applyFill="1" applyBorder="1" applyAlignment="1" applyProtection="1"/>
    <xf numFmtId="2" fontId="21" fillId="0" borderId="0" xfId="8" applyNumberFormat="1" applyFont="1" applyFill="1"/>
    <xf numFmtId="0" fontId="21" fillId="0" borderId="0" xfId="8" applyFont="1" applyFill="1" applyAlignment="1">
      <alignment horizontal="right"/>
    </xf>
    <xf numFmtId="0" fontId="16" fillId="0" borderId="0" xfId="0" applyFont="1" applyAlignment="1">
      <alignment horizontal="left"/>
    </xf>
    <xf numFmtId="164" fontId="21" fillId="0" borderId="0" xfId="6" applyNumberFormat="1" applyFont="1" applyFill="1" applyAlignment="1">
      <alignment horizontal="center"/>
    </xf>
    <xf numFmtId="10" fontId="21" fillId="0" borderId="0" xfId="42" applyNumberFormat="1" applyFont="1" applyFill="1" applyBorder="1" applyAlignment="1" applyProtection="1"/>
    <xf numFmtId="10" fontId="21" fillId="0" borderId="0" xfId="8" applyNumberFormat="1" applyFont="1" applyFill="1" applyBorder="1" applyAlignment="1" applyProtection="1"/>
    <xf numFmtId="10" fontId="23" fillId="0" borderId="0" xfId="42" applyNumberFormat="1" applyFont="1" applyFill="1" applyBorder="1" applyAlignment="1" applyProtection="1"/>
    <xf numFmtId="1" fontId="21" fillId="0" borderId="0" xfId="0" applyNumberFormat="1" applyFont="1" applyFill="1"/>
    <xf numFmtId="2" fontId="21" fillId="0" borderId="0" xfId="0" applyNumberFormat="1" applyFont="1" applyFill="1"/>
    <xf numFmtId="10" fontId="21" fillId="36" borderId="0" xfId="42" applyNumberFormat="1" applyFont="1" applyFill="1" applyBorder="1" applyAlignment="1" applyProtection="1"/>
    <xf numFmtId="10" fontId="21" fillId="36" borderId="0" xfId="8" applyNumberFormat="1" applyFont="1" applyFill="1" applyBorder="1" applyAlignment="1" applyProtection="1"/>
    <xf numFmtId="10" fontId="23" fillId="36" borderId="0" xfId="42" applyNumberFormat="1" applyFont="1" applyFill="1" applyBorder="1" applyAlignment="1" applyProtection="1"/>
    <xf numFmtId="10" fontId="21" fillId="37" borderId="0" xfId="8" applyNumberFormat="1" applyFont="1" applyFill="1"/>
    <xf numFmtId="10" fontId="21" fillId="38" borderId="0" xfId="8" applyNumberFormat="1" applyFont="1" applyFill="1" applyBorder="1" applyAlignment="1" applyProtection="1"/>
    <xf numFmtId="1" fontId="21" fillId="0" borderId="0" xfId="8" applyNumberFormat="1" applyFont="1" applyFill="1"/>
    <xf numFmtId="0" fontId="18" fillId="2" borderId="0" xfId="6" applyFont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eutral" xfId="44"/>
    <cellStyle name="Explanatory Text" xfId="16" builtinId="53" customBuiltin="1"/>
    <cellStyle name="Good" xfId="6" builtinId="26" customBuiltin="1"/>
    <cellStyle name="Good 2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6"/>
    <cellStyle name="Normal" xfId="0" builtinId="0"/>
    <cellStyle name="Normal 2" xfId="43"/>
    <cellStyle name="Normal 3" xfId="47"/>
    <cellStyle name="Note" xfId="15" builtinId="10" customBuiltin="1"/>
    <cellStyle name="Output" xfId="10" builtinId="21" customBuiltin="1"/>
    <cellStyle name="Percent" xfId="42" builtinId="5"/>
    <cellStyle name="Percent 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Test - Cylindrical</a:t>
            </a:r>
            <a:r>
              <a:rPr lang="en-US" baseline="0"/>
              <a:t> Segment </a:t>
            </a:r>
          </a:p>
          <a:p>
            <a:pPr>
              <a:defRPr/>
            </a:pPr>
            <a:r>
              <a:rPr lang="en-US"/>
              <a:t>10 mm Fan Beam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25403431474633"/>
          <c:y val="0.17505143690752695"/>
          <c:w val="0.66459017885494465"/>
          <c:h val="0.62505700290551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Graphs!$G$6:$G$13</c:f>
                <c:numCache>
                  <c:formatCode>General</c:formatCode>
                  <c:ptCount val="8"/>
                  <c:pt idx="0">
                    <c:v>2.4326400000000001</c:v>
                  </c:pt>
                  <c:pt idx="1">
                    <c:v>1.392552</c:v>
                  </c:pt>
                  <c:pt idx="2">
                    <c:v>1.1652959999999999</c:v>
                  </c:pt>
                  <c:pt idx="3">
                    <c:v>1.0106479999999998</c:v>
                  </c:pt>
                  <c:pt idx="4">
                    <c:v>2.3626799999999997</c:v>
                  </c:pt>
                  <c:pt idx="5">
                    <c:v>1.3736009999999998</c:v>
                  </c:pt>
                  <c:pt idx="6">
                    <c:v>1.126158</c:v>
                  </c:pt>
                  <c:pt idx="7">
                    <c:v>0.97944600000000004</c:v>
                  </c:pt>
                </c:numCache>
              </c:numRef>
            </c:plus>
            <c:minus>
              <c:numRef>
                <c:f>Graphs!$G$6:$G$13</c:f>
                <c:numCache>
                  <c:formatCode>General</c:formatCode>
                  <c:ptCount val="8"/>
                  <c:pt idx="0">
                    <c:v>2.4326400000000001</c:v>
                  </c:pt>
                  <c:pt idx="1">
                    <c:v>1.392552</c:v>
                  </c:pt>
                  <c:pt idx="2">
                    <c:v>1.1652959999999999</c:v>
                  </c:pt>
                  <c:pt idx="3">
                    <c:v>1.0106479999999998</c:v>
                  </c:pt>
                  <c:pt idx="4">
                    <c:v>2.3626799999999997</c:v>
                  </c:pt>
                  <c:pt idx="5">
                    <c:v>1.3736009999999998</c:v>
                  </c:pt>
                  <c:pt idx="6">
                    <c:v>1.126158</c:v>
                  </c:pt>
                  <c:pt idx="7">
                    <c:v>0.97944600000000004</c:v>
                  </c:pt>
                </c:numCache>
              </c:numRef>
            </c:minus>
          </c:errBars>
          <c:cat>
            <c:numRef>
              <c:f>Graphs!$A$6:$A$13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Graphs!$B$6:$B$13</c:f>
              <c:numCache>
                <c:formatCode>0.000</c:formatCode>
                <c:ptCount val="8"/>
                <c:pt idx="0">
                  <c:v>11584</c:v>
                </c:pt>
                <c:pt idx="1">
                  <c:v>2578.8000000000002</c:v>
                </c:pt>
                <c:pt idx="2">
                  <c:v>1765.6</c:v>
                </c:pt>
                <c:pt idx="3">
                  <c:v>1329.8</c:v>
                </c:pt>
                <c:pt idx="4">
                  <c:v>13126</c:v>
                </c:pt>
                <c:pt idx="5">
                  <c:v>2591.6999999999998</c:v>
                </c:pt>
                <c:pt idx="6">
                  <c:v>1706.3</c:v>
                </c:pt>
                <c:pt idx="7">
                  <c:v>1255.7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Graphs!$H$6:$H$13</c:f>
                <c:numCache>
                  <c:formatCode>General</c:formatCode>
                  <c:ptCount val="8"/>
                  <c:pt idx="0">
                    <c:v>15.3919</c:v>
                  </c:pt>
                  <c:pt idx="1">
                    <c:v>8.7587699999999984</c:v>
                  </c:pt>
                  <c:pt idx="2">
                    <c:v>7.33324</c:v>
                  </c:pt>
                  <c:pt idx="3">
                    <c:v>6.4161599999999996</c:v>
                  </c:pt>
                  <c:pt idx="4">
                    <c:v>15.3712</c:v>
                  </c:pt>
                  <c:pt idx="5">
                    <c:v>8.63856</c:v>
                  </c:pt>
                  <c:pt idx="6">
                    <c:v>7.1163399999999992</c:v>
                  </c:pt>
                  <c:pt idx="7">
                    <c:v>6.1451899999999995</c:v>
                  </c:pt>
                </c:numCache>
              </c:numRef>
            </c:plus>
            <c:minus>
              <c:numRef>
                <c:f>Graphs!$H$6:$H$13</c:f>
                <c:numCache>
                  <c:formatCode>General</c:formatCode>
                  <c:ptCount val="8"/>
                  <c:pt idx="0">
                    <c:v>15.3919</c:v>
                  </c:pt>
                  <c:pt idx="1">
                    <c:v>8.7587699999999984</c:v>
                  </c:pt>
                  <c:pt idx="2">
                    <c:v>7.33324</c:v>
                  </c:pt>
                  <c:pt idx="3">
                    <c:v>6.4161599999999996</c:v>
                  </c:pt>
                  <c:pt idx="4">
                    <c:v>15.3712</c:v>
                  </c:pt>
                  <c:pt idx="5">
                    <c:v>8.63856</c:v>
                  </c:pt>
                  <c:pt idx="6">
                    <c:v>7.1163399999999992</c:v>
                  </c:pt>
                  <c:pt idx="7">
                    <c:v>6.1451899999999995</c:v>
                  </c:pt>
                </c:numCache>
              </c:numRef>
            </c:minus>
          </c:errBars>
          <c:cat>
            <c:numRef>
              <c:f>Graphs!$A$6:$A$13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Graphs!$C$6:$C$13</c:f>
              <c:numCache>
                <c:formatCode>0.000</c:formatCode>
                <c:ptCount val="8"/>
                <c:pt idx="0">
                  <c:v>11618.3</c:v>
                </c:pt>
                <c:pt idx="1">
                  <c:v>2564.7399999999998</c:v>
                </c:pt>
                <c:pt idx="2">
                  <c:v>1759.77</c:v>
                </c:pt>
                <c:pt idx="3">
                  <c:v>1330.55</c:v>
                </c:pt>
                <c:pt idx="4">
                  <c:v>13147</c:v>
                </c:pt>
                <c:pt idx="5">
                  <c:v>2594.2399999999998</c:v>
                </c:pt>
                <c:pt idx="6">
                  <c:v>1707.02</c:v>
                </c:pt>
                <c:pt idx="7">
                  <c:v>1252.58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Graphs!$I$6:$I$13</c:f>
                <c:numCache>
                  <c:formatCode>General</c:formatCode>
                  <c:ptCount val="8"/>
                  <c:pt idx="0">
                    <c:v>30.120479999999997</c:v>
                  </c:pt>
                  <c:pt idx="1">
                    <c:v>14.456288000000001</c:v>
                  </c:pt>
                  <c:pt idx="2">
                    <c:v>11.891093</c:v>
                  </c:pt>
                  <c:pt idx="3">
                    <c:v>10.383906</c:v>
                  </c:pt>
                  <c:pt idx="4">
                    <c:v>31.582319999999996</c:v>
                  </c:pt>
                  <c:pt idx="5">
                    <c:v>14.128454999999999</c:v>
                  </c:pt>
                  <c:pt idx="6">
                    <c:v>11.471003</c:v>
                  </c:pt>
                  <c:pt idx="7">
                    <c:v>9.8290220000000019</c:v>
                  </c:pt>
                </c:numCache>
              </c:numRef>
            </c:plus>
            <c:minus>
              <c:numRef>
                <c:f>Graphs!$I$6:$I$13</c:f>
                <c:numCache>
                  <c:formatCode>General</c:formatCode>
                  <c:ptCount val="8"/>
                  <c:pt idx="0">
                    <c:v>30.120479999999997</c:v>
                  </c:pt>
                  <c:pt idx="1">
                    <c:v>14.456288000000001</c:v>
                  </c:pt>
                  <c:pt idx="2">
                    <c:v>11.891093</c:v>
                  </c:pt>
                  <c:pt idx="3">
                    <c:v>10.383906</c:v>
                  </c:pt>
                  <c:pt idx="4">
                    <c:v>31.582319999999996</c:v>
                  </c:pt>
                  <c:pt idx="5">
                    <c:v>14.128454999999999</c:v>
                  </c:pt>
                  <c:pt idx="6">
                    <c:v>11.471003</c:v>
                  </c:pt>
                  <c:pt idx="7">
                    <c:v>9.8290220000000019</c:v>
                  </c:pt>
                </c:numCache>
              </c:numRef>
            </c:minus>
          </c:errBars>
          <c:cat>
            <c:numRef>
              <c:f>Graphs!$A$6:$A$13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Graphs!$D$6:$D$13</c:f>
              <c:numCache>
                <c:formatCode>0.000</c:formatCode>
                <c:ptCount val="8"/>
                <c:pt idx="0">
                  <c:v>11584.8</c:v>
                </c:pt>
                <c:pt idx="1">
                  <c:v>2581.48</c:v>
                </c:pt>
                <c:pt idx="2">
                  <c:v>1774.79</c:v>
                </c:pt>
                <c:pt idx="3">
                  <c:v>1331.27</c:v>
                </c:pt>
                <c:pt idx="4">
                  <c:v>13159.3</c:v>
                </c:pt>
                <c:pt idx="5">
                  <c:v>2568.81</c:v>
                </c:pt>
                <c:pt idx="6">
                  <c:v>1712.09</c:v>
                </c:pt>
                <c:pt idx="7">
                  <c:v>1244.18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Graphs!$J$6:$J$13</c:f>
                <c:numCache>
                  <c:formatCode>General</c:formatCode>
                  <c:ptCount val="8"/>
                  <c:pt idx="0">
                    <c:v>4.3067465369531757</c:v>
                  </c:pt>
                  <c:pt idx="1">
                    <c:v>2.4883424435729462</c:v>
                  </c:pt>
                  <c:pt idx="2">
                    <c:v>2.1055205291771082</c:v>
                  </c:pt>
                  <c:pt idx="3">
                    <c:v>1.8184040933802297</c:v>
                  </c:pt>
                  <c:pt idx="4">
                    <c:v>4.3067465369531748</c:v>
                  </c:pt>
                  <c:pt idx="5">
                    <c:v>2.3926369649739865</c:v>
                  </c:pt>
                  <c:pt idx="6">
                    <c:v>2.0098150505781485</c:v>
                  </c:pt>
                  <c:pt idx="7">
                    <c:v>1.7226986147812704</c:v>
                  </c:pt>
                </c:numCache>
              </c:numRef>
            </c:plus>
            <c:minus>
              <c:numRef>
                <c:f>Graphs!$J$6:$J$13</c:f>
                <c:numCache>
                  <c:formatCode>General</c:formatCode>
                  <c:ptCount val="8"/>
                  <c:pt idx="0">
                    <c:v>4.3067465369531757</c:v>
                  </c:pt>
                  <c:pt idx="1">
                    <c:v>2.4883424435729462</c:v>
                  </c:pt>
                  <c:pt idx="2">
                    <c:v>2.1055205291771082</c:v>
                  </c:pt>
                  <c:pt idx="3">
                    <c:v>1.8184040933802297</c:v>
                  </c:pt>
                  <c:pt idx="4">
                    <c:v>4.3067465369531748</c:v>
                  </c:pt>
                  <c:pt idx="5">
                    <c:v>2.3926369649739865</c:v>
                  </c:pt>
                  <c:pt idx="6">
                    <c:v>2.0098150505781485</c:v>
                  </c:pt>
                  <c:pt idx="7">
                    <c:v>1.7226986147812704</c:v>
                  </c:pt>
                </c:numCache>
              </c:numRef>
            </c:minus>
          </c:errBars>
          <c:cat>
            <c:numRef>
              <c:f>Graphs!$A$6:$A$13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Graphs!$E$6:$E$13</c:f>
              <c:numCache>
                <c:formatCode>0.000</c:formatCode>
                <c:ptCount val="8"/>
                <c:pt idx="0">
                  <c:v>11581.989903610276</c:v>
                </c:pt>
                <c:pt idx="1">
                  <c:v>2581.8466961641298</c:v>
                </c:pt>
                <c:pt idx="2">
                  <c:v>1767.2590856169459</c:v>
                </c:pt>
                <c:pt idx="3">
                  <c:v>1330.5167045784542</c:v>
                </c:pt>
                <c:pt idx="4">
                  <c:v>13115.765903637201</c:v>
                </c:pt>
                <c:pt idx="5">
                  <c:v>2587.1296385827918</c:v>
                </c:pt>
                <c:pt idx="6">
                  <c:v>1702.0453724996148</c:v>
                </c:pt>
                <c:pt idx="7">
                  <c:v>1249.9709737895701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7006720"/>
        <c:axId val="89077248"/>
      </c:barChart>
      <c:catAx>
        <c:axId val="570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Cylindrical Segment</a:t>
                </a:r>
              </a:p>
            </c:rich>
          </c:tx>
          <c:layout>
            <c:manualLayout>
              <c:xMode val="edge"/>
              <c:yMode val="edge"/>
              <c:x val="0.3820884190311013"/>
              <c:y val="0.93006660682361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77248"/>
        <c:crosses val="autoZero"/>
        <c:auto val="1"/>
        <c:lblAlgn val="ctr"/>
        <c:lblOffset val="100"/>
        <c:noMultiLvlLbl val="0"/>
      </c:catAx>
      <c:valAx>
        <c:axId val="89077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</a:t>
                </a:r>
                <a:r>
                  <a:rPr lang="en-US" sz="1400" baseline="0"/>
                  <a:t>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  <a:endParaRPr lang="en-US" sz="1400" baseline="-25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006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Center Cylinder, Discrete Angles </a:t>
            </a:r>
          </a:p>
          <a:p>
            <a:pPr>
              <a:defRPr/>
            </a:pPr>
            <a:r>
              <a:rPr lang="en-US"/>
              <a:t>80 mm Fan Beam, 120 kVp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Graphs!$A$278:$A$313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Graphs!$B$278:$B$313</c:f>
              <c:numCache>
                <c:formatCode>0.000</c:formatCode>
                <c:ptCount val="36"/>
                <c:pt idx="0">
                  <c:v>10.917</c:v>
                </c:pt>
                <c:pt idx="1">
                  <c:v>10.925000000000001</c:v>
                </c:pt>
                <c:pt idx="2">
                  <c:v>10.930999999999999</c:v>
                </c:pt>
                <c:pt idx="3">
                  <c:v>10.920999999999999</c:v>
                </c:pt>
                <c:pt idx="4">
                  <c:v>10.922000000000001</c:v>
                </c:pt>
                <c:pt idx="5">
                  <c:v>10.909000000000001</c:v>
                </c:pt>
                <c:pt idx="6">
                  <c:v>10.922000000000001</c:v>
                </c:pt>
                <c:pt idx="7">
                  <c:v>10.914999999999999</c:v>
                </c:pt>
                <c:pt idx="8">
                  <c:v>10.901999999999999</c:v>
                </c:pt>
                <c:pt idx="9">
                  <c:v>10.913</c:v>
                </c:pt>
                <c:pt idx="10">
                  <c:v>10.91</c:v>
                </c:pt>
                <c:pt idx="11">
                  <c:v>10.894</c:v>
                </c:pt>
                <c:pt idx="12">
                  <c:v>10.917</c:v>
                </c:pt>
                <c:pt idx="13">
                  <c:v>10.917</c:v>
                </c:pt>
                <c:pt idx="14">
                  <c:v>10.912000000000001</c:v>
                </c:pt>
                <c:pt idx="15">
                  <c:v>10.927</c:v>
                </c:pt>
                <c:pt idx="16">
                  <c:v>10.904999999999999</c:v>
                </c:pt>
                <c:pt idx="17">
                  <c:v>10.912000000000001</c:v>
                </c:pt>
                <c:pt idx="18">
                  <c:v>10.922000000000001</c:v>
                </c:pt>
                <c:pt idx="19">
                  <c:v>10.891999999999999</c:v>
                </c:pt>
                <c:pt idx="20">
                  <c:v>10.912000000000001</c:v>
                </c:pt>
                <c:pt idx="21">
                  <c:v>10.914</c:v>
                </c:pt>
                <c:pt idx="22">
                  <c:v>10.917</c:v>
                </c:pt>
                <c:pt idx="23">
                  <c:v>10.907</c:v>
                </c:pt>
                <c:pt idx="24">
                  <c:v>10.920999999999999</c:v>
                </c:pt>
                <c:pt idx="25">
                  <c:v>10.901</c:v>
                </c:pt>
                <c:pt idx="26">
                  <c:v>10.930999999999999</c:v>
                </c:pt>
                <c:pt idx="27">
                  <c:v>10.917</c:v>
                </c:pt>
                <c:pt idx="28">
                  <c:v>10.927</c:v>
                </c:pt>
                <c:pt idx="29">
                  <c:v>10.904</c:v>
                </c:pt>
                <c:pt idx="30">
                  <c:v>10.917999999999999</c:v>
                </c:pt>
                <c:pt idx="31">
                  <c:v>10.903</c:v>
                </c:pt>
                <c:pt idx="32">
                  <c:v>10.903</c:v>
                </c:pt>
                <c:pt idx="33">
                  <c:v>10.919</c:v>
                </c:pt>
                <c:pt idx="34">
                  <c:v>10.923</c:v>
                </c:pt>
                <c:pt idx="35">
                  <c:v>10.941000000000001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Graphs!$A$278:$A$313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Graphs!$C$278:$C$313</c:f>
              <c:numCache>
                <c:formatCode>0.000</c:formatCode>
                <c:ptCount val="36"/>
                <c:pt idx="0">
                  <c:v>10.945399999999999</c:v>
                </c:pt>
                <c:pt idx="1">
                  <c:v>10.9575</c:v>
                </c:pt>
                <c:pt idx="2">
                  <c:v>10.978199999999999</c:v>
                </c:pt>
                <c:pt idx="3">
                  <c:v>10.9627</c:v>
                </c:pt>
                <c:pt idx="4">
                  <c:v>10.940300000000001</c:v>
                </c:pt>
                <c:pt idx="5">
                  <c:v>10.946300000000001</c:v>
                </c:pt>
                <c:pt idx="6">
                  <c:v>10.964700000000001</c:v>
                </c:pt>
                <c:pt idx="7">
                  <c:v>10.9391</c:v>
                </c:pt>
                <c:pt idx="8">
                  <c:v>10.940300000000001</c:v>
                </c:pt>
                <c:pt idx="9">
                  <c:v>10.9483</c:v>
                </c:pt>
                <c:pt idx="10">
                  <c:v>10.9352</c:v>
                </c:pt>
                <c:pt idx="11">
                  <c:v>10.942299999999999</c:v>
                </c:pt>
                <c:pt idx="12">
                  <c:v>10.9442</c:v>
                </c:pt>
                <c:pt idx="13">
                  <c:v>10.9659</c:v>
                </c:pt>
                <c:pt idx="14">
                  <c:v>10.9467</c:v>
                </c:pt>
                <c:pt idx="15">
                  <c:v>10.955299999999999</c:v>
                </c:pt>
                <c:pt idx="16">
                  <c:v>10.9472</c:v>
                </c:pt>
                <c:pt idx="17">
                  <c:v>10.924099999999999</c:v>
                </c:pt>
                <c:pt idx="18">
                  <c:v>10.946300000000001</c:v>
                </c:pt>
                <c:pt idx="19">
                  <c:v>10.967000000000001</c:v>
                </c:pt>
                <c:pt idx="20">
                  <c:v>10.9526</c:v>
                </c:pt>
                <c:pt idx="21">
                  <c:v>10.978899999999999</c:v>
                </c:pt>
                <c:pt idx="22">
                  <c:v>10.9475</c:v>
                </c:pt>
                <c:pt idx="23">
                  <c:v>10.956300000000001</c:v>
                </c:pt>
                <c:pt idx="24">
                  <c:v>10.9282</c:v>
                </c:pt>
                <c:pt idx="25">
                  <c:v>10.972899999999999</c:v>
                </c:pt>
                <c:pt idx="26">
                  <c:v>10.952999999999999</c:v>
                </c:pt>
                <c:pt idx="27">
                  <c:v>10.948600000000001</c:v>
                </c:pt>
                <c:pt idx="28">
                  <c:v>10.915699999999999</c:v>
                </c:pt>
                <c:pt idx="29">
                  <c:v>10.962</c:v>
                </c:pt>
                <c:pt idx="30">
                  <c:v>10.938800000000001</c:v>
                </c:pt>
                <c:pt idx="31">
                  <c:v>10.9429</c:v>
                </c:pt>
                <c:pt idx="32">
                  <c:v>10.953900000000001</c:v>
                </c:pt>
                <c:pt idx="33">
                  <c:v>10.9758</c:v>
                </c:pt>
                <c:pt idx="34">
                  <c:v>10.938800000000001</c:v>
                </c:pt>
                <c:pt idx="35">
                  <c:v>10.9594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Graphs!$A$278:$A$313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Graphs!$D$278:$D$313</c:f>
              <c:numCache>
                <c:formatCode>0.000</c:formatCode>
                <c:ptCount val="36"/>
                <c:pt idx="0">
                  <c:v>10.860799999999999</c:v>
                </c:pt>
                <c:pt idx="1">
                  <c:v>10.8689</c:v>
                </c:pt>
                <c:pt idx="2">
                  <c:v>10.855600000000001</c:v>
                </c:pt>
                <c:pt idx="3">
                  <c:v>10.847899999999999</c:v>
                </c:pt>
                <c:pt idx="4">
                  <c:v>10.8613</c:v>
                </c:pt>
                <c:pt idx="5">
                  <c:v>10.8744</c:v>
                </c:pt>
                <c:pt idx="6">
                  <c:v>10.8491</c:v>
                </c:pt>
                <c:pt idx="7">
                  <c:v>10.8688</c:v>
                </c:pt>
                <c:pt idx="8">
                  <c:v>10.843999999999999</c:v>
                </c:pt>
                <c:pt idx="9">
                  <c:v>10.887600000000001</c:v>
                </c:pt>
                <c:pt idx="10">
                  <c:v>10.8629</c:v>
                </c:pt>
                <c:pt idx="11">
                  <c:v>10.8681</c:v>
                </c:pt>
                <c:pt idx="12">
                  <c:v>10.8652</c:v>
                </c:pt>
                <c:pt idx="13">
                  <c:v>10.8367</c:v>
                </c:pt>
                <c:pt idx="14">
                  <c:v>10.854799999999999</c:v>
                </c:pt>
                <c:pt idx="15">
                  <c:v>10.863899999999999</c:v>
                </c:pt>
                <c:pt idx="16">
                  <c:v>10.845700000000001</c:v>
                </c:pt>
                <c:pt idx="17">
                  <c:v>10.8622</c:v>
                </c:pt>
                <c:pt idx="18">
                  <c:v>10.8644</c:v>
                </c:pt>
                <c:pt idx="19">
                  <c:v>10.870100000000001</c:v>
                </c:pt>
                <c:pt idx="20">
                  <c:v>10.876799999999999</c:v>
                </c:pt>
                <c:pt idx="21">
                  <c:v>10.852600000000001</c:v>
                </c:pt>
                <c:pt idx="22">
                  <c:v>10.8559</c:v>
                </c:pt>
                <c:pt idx="23">
                  <c:v>10.8688</c:v>
                </c:pt>
                <c:pt idx="24">
                  <c:v>10.8445</c:v>
                </c:pt>
                <c:pt idx="25">
                  <c:v>10.8687</c:v>
                </c:pt>
                <c:pt idx="26">
                  <c:v>10.8637</c:v>
                </c:pt>
                <c:pt idx="27">
                  <c:v>10.8813</c:v>
                </c:pt>
                <c:pt idx="28">
                  <c:v>10.8657</c:v>
                </c:pt>
                <c:pt idx="29">
                  <c:v>10.846299999999999</c:v>
                </c:pt>
                <c:pt idx="30">
                  <c:v>10.8408</c:v>
                </c:pt>
                <c:pt idx="31">
                  <c:v>10.835000000000001</c:v>
                </c:pt>
                <c:pt idx="32">
                  <c:v>10.8773</c:v>
                </c:pt>
                <c:pt idx="33">
                  <c:v>10.8689</c:v>
                </c:pt>
                <c:pt idx="34">
                  <c:v>10.865</c:v>
                </c:pt>
                <c:pt idx="35">
                  <c:v>10.8711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Graphs!$A$278:$A$313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Graphs!$E$278:$E$313</c:f>
              <c:numCache>
                <c:formatCode>0.000</c:formatCode>
                <c:ptCount val="36"/>
                <c:pt idx="0">
                  <c:v>10.788899999999998</c:v>
                </c:pt>
                <c:pt idx="1">
                  <c:v>10.9458</c:v>
                </c:pt>
                <c:pt idx="2">
                  <c:v>10.7737</c:v>
                </c:pt>
                <c:pt idx="3">
                  <c:v>10.860200000000001</c:v>
                </c:pt>
                <c:pt idx="4">
                  <c:v>10.766999999999999</c:v>
                </c:pt>
                <c:pt idx="5">
                  <c:v>10.881</c:v>
                </c:pt>
                <c:pt idx="6">
                  <c:v>10.861800000000001</c:v>
                </c:pt>
                <c:pt idx="7">
                  <c:v>10.800599999999999</c:v>
                </c:pt>
                <c:pt idx="8">
                  <c:v>10.8156</c:v>
                </c:pt>
                <c:pt idx="9">
                  <c:v>10.7959</c:v>
                </c:pt>
                <c:pt idx="10">
                  <c:v>10.8758</c:v>
                </c:pt>
                <c:pt idx="11">
                  <c:v>10.819800000000001</c:v>
                </c:pt>
                <c:pt idx="12">
                  <c:v>10.872</c:v>
                </c:pt>
                <c:pt idx="13">
                  <c:v>10.8253</c:v>
                </c:pt>
                <c:pt idx="14">
                  <c:v>10.860099999999999</c:v>
                </c:pt>
                <c:pt idx="15">
                  <c:v>10.8306</c:v>
                </c:pt>
                <c:pt idx="16">
                  <c:v>10.818199999999999</c:v>
                </c:pt>
                <c:pt idx="17">
                  <c:v>10.8437</c:v>
                </c:pt>
                <c:pt idx="18">
                  <c:v>10.8438</c:v>
                </c:pt>
                <c:pt idx="19">
                  <c:v>10.8301</c:v>
                </c:pt>
                <c:pt idx="20">
                  <c:v>10.824999999999999</c:v>
                </c:pt>
                <c:pt idx="21">
                  <c:v>10.837999999999999</c:v>
                </c:pt>
                <c:pt idx="22">
                  <c:v>10.8377</c:v>
                </c:pt>
                <c:pt idx="23">
                  <c:v>10.827</c:v>
                </c:pt>
                <c:pt idx="24">
                  <c:v>10.8809</c:v>
                </c:pt>
                <c:pt idx="25">
                  <c:v>10.8649</c:v>
                </c:pt>
                <c:pt idx="26">
                  <c:v>10.8302</c:v>
                </c:pt>
                <c:pt idx="27">
                  <c:v>10.881</c:v>
                </c:pt>
                <c:pt idx="28">
                  <c:v>10.8437</c:v>
                </c:pt>
                <c:pt idx="29">
                  <c:v>10.797599999999999</c:v>
                </c:pt>
                <c:pt idx="30">
                  <c:v>10.835699999999999</c:v>
                </c:pt>
                <c:pt idx="31">
                  <c:v>10.822800000000001</c:v>
                </c:pt>
                <c:pt idx="32">
                  <c:v>10.818199999999999</c:v>
                </c:pt>
                <c:pt idx="33">
                  <c:v>10.7834</c:v>
                </c:pt>
                <c:pt idx="34">
                  <c:v>10.8322</c:v>
                </c:pt>
                <c:pt idx="35">
                  <c:v>10.828799999999999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3280"/>
        <c:axId val="30915200"/>
      </c:scatterChart>
      <c:valAx>
        <c:axId val="30913280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915200"/>
        <c:crosses val="autoZero"/>
        <c:crossBetween val="midCat"/>
      </c:valAx>
      <c:valAx>
        <c:axId val="309152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9132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Perimeter Cylinder, Discrete Angles </a:t>
            </a:r>
          </a:p>
          <a:p>
            <a:pPr>
              <a:defRPr/>
            </a:pPr>
            <a:r>
              <a:rPr lang="en-US"/>
              <a:t>80 mm Fan Beam, 120 kVp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Graphs!$A$317:$A$352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Graphs!$B$317:$B$352</c:f>
              <c:numCache>
                <c:formatCode>0.000</c:formatCode>
                <c:ptCount val="36"/>
                <c:pt idx="0">
                  <c:v>115.32</c:v>
                </c:pt>
                <c:pt idx="1">
                  <c:v>113.75</c:v>
                </c:pt>
                <c:pt idx="2">
                  <c:v>109.17</c:v>
                </c:pt>
                <c:pt idx="3">
                  <c:v>101.69</c:v>
                </c:pt>
                <c:pt idx="4">
                  <c:v>91.501999999999995</c:v>
                </c:pt>
                <c:pt idx="5">
                  <c:v>78.391999999999996</c:v>
                </c:pt>
                <c:pt idx="6">
                  <c:v>61.4</c:v>
                </c:pt>
                <c:pt idx="7">
                  <c:v>40.119999999999997</c:v>
                </c:pt>
                <c:pt idx="8">
                  <c:v>22.468</c:v>
                </c:pt>
                <c:pt idx="9">
                  <c:v>11.794</c:v>
                </c:pt>
                <c:pt idx="10">
                  <c:v>6.1496000000000004</c:v>
                </c:pt>
                <c:pt idx="11">
                  <c:v>3.4123999999999999</c:v>
                </c:pt>
                <c:pt idx="12">
                  <c:v>2.0565000000000002</c:v>
                </c:pt>
                <c:pt idx="13">
                  <c:v>1.3515999999999999</c:v>
                </c:pt>
                <c:pt idx="14">
                  <c:v>0.96665999999999996</c:v>
                </c:pt>
                <c:pt idx="15">
                  <c:v>0.74583999999999995</c:v>
                </c:pt>
                <c:pt idx="16">
                  <c:v>0.62012</c:v>
                </c:pt>
                <c:pt idx="17">
                  <c:v>0.56098999999999999</c:v>
                </c:pt>
                <c:pt idx="18">
                  <c:v>0.53244999999999998</c:v>
                </c:pt>
                <c:pt idx="19">
                  <c:v>0.55467</c:v>
                </c:pt>
                <c:pt idx="20">
                  <c:v>0.62200999999999995</c:v>
                </c:pt>
                <c:pt idx="21">
                  <c:v>0.73939999999999995</c:v>
                </c:pt>
                <c:pt idx="22">
                  <c:v>0.96347000000000005</c:v>
                </c:pt>
                <c:pt idx="23">
                  <c:v>1.3514999999999999</c:v>
                </c:pt>
                <c:pt idx="24">
                  <c:v>2.0651000000000002</c:v>
                </c:pt>
                <c:pt idx="25">
                  <c:v>3.4146000000000001</c:v>
                </c:pt>
                <c:pt idx="26">
                  <c:v>6.1589999999999998</c:v>
                </c:pt>
                <c:pt idx="27">
                  <c:v>11.776</c:v>
                </c:pt>
                <c:pt idx="28">
                  <c:v>22.489000000000001</c:v>
                </c:pt>
                <c:pt idx="29">
                  <c:v>40.152000000000001</c:v>
                </c:pt>
                <c:pt idx="30">
                  <c:v>61.377000000000002</c:v>
                </c:pt>
                <c:pt idx="31">
                  <c:v>78.412000000000006</c:v>
                </c:pt>
                <c:pt idx="32">
                  <c:v>91.489000000000004</c:v>
                </c:pt>
                <c:pt idx="33">
                  <c:v>101.66</c:v>
                </c:pt>
                <c:pt idx="34">
                  <c:v>109.1</c:v>
                </c:pt>
                <c:pt idx="35">
                  <c:v>113.78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Graphs!$A$317:$A$352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Graphs!$C$317:$C$352</c:f>
              <c:numCache>
                <c:formatCode>0.000</c:formatCode>
                <c:ptCount val="36"/>
                <c:pt idx="0">
                  <c:v>115.22199999999999</c:v>
                </c:pt>
                <c:pt idx="1">
                  <c:v>113.59399999999999</c:v>
                </c:pt>
                <c:pt idx="2">
                  <c:v>109.004</c:v>
                </c:pt>
                <c:pt idx="3">
                  <c:v>101.616</c:v>
                </c:pt>
                <c:pt idx="4">
                  <c:v>91.397099999999995</c:v>
                </c:pt>
                <c:pt idx="5">
                  <c:v>78.317400000000006</c:v>
                </c:pt>
                <c:pt idx="6">
                  <c:v>61.3521</c:v>
                </c:pt>
                <c:pt idx="7">
                  <c:v>40.149099999999997</c:v>
                </c:pt>
                <c:pt idx="8">
                  <c:v>22.522400000000001</c:v>
                </c:pt>
                <c:pt idx="9">
                  <c:v>11.8658</c:v>
                </c:pt>
                <c:pt idx="10">
                  <c:v>6.1614899999999997</c:v>
                </c:pt>
                <c:pt idx="11">
                  <c:v>3.4334099999999999</c:v>
                </c:pt>
                <c:pt idx="12">
                  <c:v>2.0648200000000001</c:v>
                </c:pt>
                <c:pt idx="13">
                  <c:v>1.3581300000000001</c:v>
                </c:pt>
                <c:pt idx="14">
                  <c:v>0.96509100000000003</c:v>
                </c:pt>
                <c:pt idx="15">
                  <c:v>0.74900800000000001</c:v>
                </c:pt>
                <c:pt idx="16">
                  <c:v>0.62689700000000004</c:v>
                </c:pt>
                <c:pt idx="17">
                  <c:v>0.55368099999999998</c:v>
                </c:pt>
                <c:pt idx="18">
                  <c:v>0.52724099999999996</c:v>
                </c:pt>
                <c:pt idx="19">
                  <c:v>0.55995799999999996</c:v>
                </c:pt>
                <c:pt idx="20">
                  <c:v>0.63264699999999996</c:v>
                </c:pt>
                <c:pt idx="21">
                  <c:v>0.75310900000000003</c:v>
                </c:pt>
                <c:pt idx="22">
                  <c:v>0.972603</c:v>
                </c:pt>
                <c:pt idx="23">
                  <c:v>1.3670199999999999</c:v>
                </c:pt>
                <c:pt idx="24">
                  <c:v>2.0828199999999999</c:v>
                </c:pt>
                <c:pt idx="25">
                  <c:v>3.4407000000000001</c:v>
                </c:pt>
                <c:pt idx="26">
                  <c:v>6.1748599999999998</c:v>
                </c:pt>
                <c:pt idx="27">
                  <c:v>11.8599</c:v>
                </c:pt>
                <c:pt idx="28">
                  <c:v>22.558499999999999</c:v>
                </c:pt>
                <c:pt idx="29">
                  <c:v>40.181100000000001</c:v>
                </c:pt>
                <c:pt idx="30">
                  <c:v>61.384700000000002</c:v>
                </c:pt>
                <c:pt idx="31">
                  <c:v>78.362799999999993</c:v>
                </c:pt>
                <c:pt idx="32">
                  <c:v>91.404300000000006</c:v>
                </c:pt>
                <c:pt idx="33">
                  <c:v>101.599</c:v>
                </c:pt>
                <c:pt idx="34">
                  <c:v>108.919</c:v>
                </c:pt>
                <c:pt idx="35">
                  <c:v>113.63800000000001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Graphs!$A$317:$A$352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Graphs!$D$317:$D$352</c:f>
              <c:numCache>
                <c:formatCode>0.000</c:formatCode>
                <c:ptCount val="36"/>
                <c:pt idx="0">
                  <c:v>115.304</c:v>
                </c:pt>
                <c:pt idx="1">
                  <c:v>113.71599999999999</c:v>
                </c:pt>
                <c:pt idx="2">
                  <c:v>109.149</c:v>
                </c:pt>
                <c:pt idx="3">
                  <c:v>101.628</c:v>
                </c:pt>
                <c:pt idx="4">
                  <c:v>91.443700000000007</c:v>
                </c:pt>
                <c:pt idx="5">
                  <c:v>78.362899999999996</c:v>
                </c:pt>
                <c:pt idx="6">
                  <c:v>61.339199999999998</c:v>
                </c:pt>
                <c:pt idx="7">
                  <c:v>40.095999999999997</c:v>
                </c:pt>
                <c:pt idx="8">
                  <c:v>22.433</c:v>
                </c:pt>
                <c:pt idx="9">
                  <c:v>11.767200000000001</c:v>
                </c:pt>
                <c:pt idx="10">
                  <c:v>6.1523199999999996</c:v>
                </c:pt>
                <c:pt idx="11">
                  <c:v>3.4173800000000001</c:v>
                </c:pt>
                <c:pt idx="12">
                  <c:v>2.0643099999999999</c:v>
                </c:pt>
                <c:pt idx="13">
                  <c:v>1.3529800000000001</c:v>
                </c:pt>
                <c:pt idx="14">
                  <c:v>0.96083799999999997</c:v>
                </c:pt>
                <c:pt idx="15">
                  <c:v>0.74276799999999998</c:v>
                </c:pt>
                <c:pt idx="16">
                  <c:v>0.61940399999999995</c:v>
                </c:pt>
                <c:pt idx="17">
                  <c:v>0.55554499999999996</c:v>
                </c:pt>
                <c:pt idx="18">
                  <c:v>0.534161</c:v>
                </c:pt>
                <c:pt idx="19">
                  <c:v>0.55094200000000004</c:v>
                </c:pt>
                <c:pt idx="20">
                  <c:v>0.62332100000000001</c:v>
                </c:pt>
                <c:pt idx="21">
                  <c:v>0.75275899999999996</c:v>
                </c:pt>
                <c:pt idx="22">
                  <c:v>0.96706400000000003</c:v>
                </c:pt>
                <c:pt idx="23">
                  <c:v>1.33823</c:v>
                </c:pt>
                <c:pt idx="24">
                  <c:v>2.0554100000000002</c:v>
                </c:pt>
                <c:pt idx="25">
                  <c:v>3.4102399999999999</c:v>
                </c:pt>
                <c:pt idx="26">
                  <c:v>6.1445600000000002</c:v>
                </c:pt>
                <c:pt idx="27">
                  <c:v>11.7765</c:v>
                </c:pt>
                <c:pt idx="28">
                  <c:v>22.437200000000001</c:v>
                </c:pt>
                <c:pt idx="29">
                  <c:v>40.076999999999998</c:v>
                </c:pt>
                <c:pt idx="30">
                  <c:v>61.3596</c:v>
                </c:pt>
                <c:pt idx="31">
                  <c:v>78.409800000000004</c:v>
                </c:pt>
                <c:pt idx="32">
                  <c:v>91.440899999999999</c:v>
                </c:pt>
                <c:pt idx="33">
                  <c:v>101.652</c:v>
                </c:pt>
                <c:pt idx="34">
                  <c:v>109.22499999999999</c:v>
                </c:pt>
                <c:pt idx="35">
                  <c:v>113.79600000000001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Graphs!$A$317:$A$352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Graphs!$E$317:$E$352</c:f>
              <c:numCache>
                <c:formatCode>0.000</c:formatCode>
                <c:ptCount val="36"/>
                <c:pt idx="0">
                  <c:v>115.527</c:v>
                </c:pt>
                <c:pt idx="1">
                  <c:v>113.991</c:v>
                </c:pt>
                <c:pt idx="2">
                  <c:v>109.354</c:v>
                </c:pt>
                <c:pt idx="3">
                  <c:v>101.89</c:v>
                </c:pt>
                <c:pt idx="4">
                  <c:v>91.909099999999995</c:v>
                </c:pt>
                <c:pt idx="5">
                  <c:v>78.491900000000001</c:v>
                </c:pt>
                <c:pt idx="6">
                  <c:v>61.462000000000003</c:v>
                </c:pt>
                <c:pt idx="7">
                  <c:v>39.979900000000001</c:v>
                </c:pt>
                <c:pt idx="8">
                  <c:v>22.460899999999999</c:v>
                </c:pt>
                <c:pt idx="9">
                  <c:v>11.6999</c:v>
                </c:pt>
                <c:pt idx="10">
                  <c:v>6.1186299999999996</c:v>
                </c:pt>
                <c:pt idx="11">
                  <c:v>3.4255300000000002</c:v>
                </c:pt>
                <c:pt idx="12">
                  <c:v>2.03857</c:v>
                </c:pt>
                <c:pt idx="13">
                  <c:v>1.35005</c:v>
                </c:pt>
                <c:pt idx="14">
                  <c:v>0.95094199999999995</c:v>
                </c:pt>
                <c:pt idx="15">
                  <c:v>0.73761599999999994</c:v>
                </c:pt>
                <c:pt idx="16">
                  <c:v>0.61046</c:v>
                </c:pt>
                <c:pt idx="17">
                  <c:v>0.54808699999999999</c:v>
                </c:pt>
                <c:pt idx="18">
                  <c:v>0.52990999999999999</c:v>
                </c:pt>
                <c:pt idx="19">
                  <c:v>0.55156300000000003</c:v>
                </c:pt>
                <c:pt idx="20">
                  <c:v>0.60997599999999996</c:v>
                </c:pt>
                <c:pt idx="21">
                  <c:v>0.73253299999999999</c:v>
                </c:pt>
                <c:pt idx="22">
                  <c:v>0.95606799999999992</c:v>
                </c:pt>
                <c:pt idx="23">
                  <c:v>1.3359999999999999</c:v>
                </c:pt>
                <c:pt idx="24">
                  <c:v>2.04108</c:v>
                </c:pt>
                <c:pt idx="25">
                  <c:v>3.3960599999999999</c:v>
                </c:pt>
                <c:pt idx="26">
                  <c:v>6.1428599999999998</c:v>
                </c:pt>
                <c:pt idx="27">
                  <c:v>11.729200000000001</c:v>
                </c:pt>
                <c:pt idx="28">
                  <c:v>22.3614</c:v>
                </c:pt>
                <c:pt idx="29">
                  <c:v>40.138500000000001</c:v>
                </c:pt>
                <c:pt idx="30">
                  <c:v>61.582500000000003</c:v>
                </c:pt>
                <c:pt idx="31">
                  <c:v>78.131299999999996</c:v>
                </c:pt>
                <c:pt idx="32">
                  <c:v>91.591300000000004</c:v>
                </c:pt>
                <c:pt idx="33">
                  <c:v>101.542</c:v>
                </c:pt>
                <c:pt idx="34">
                  <c:v>109.173</c:v>
                </c:pt>
                <c:pt idx="35">
                  <c:v>114.13200000000001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1616"/>
        <c:axId val="31153536"/>
      </c:scatterChart>
      <c:valAx>
        <c:axId val="31151616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53536"/>
        <c:crosses val="autoZero"/>
        <c:crossBetween val="midCat"/>
      </c:valAx>
      <c:valAx>
        <c:axId val="31153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1516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Two Cylinders</a:t>
            </a:r>
          </a:p>
          <a:p>
            <a:pPr>
              <a:defRPr/>
            </a:pPr>
            <a:r>
              <a:rPr lang="en-US"/>
              <a:t>Random Projection Angles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13373984516934"/>
          <c:y val="0.17802690285699133"/>
          <c:w val="0.67371047332452172"/>
          <c:h val="0.48783423703653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Graphs!$G$30:$G$37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Graphs!$G$30:$G$37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</c:errBars>
          <c:cat>
            <c:strRef>
              <c:f>Graphs!$A$30:$A$37</c:f>
              <c:strCache>
                <c:ptCount val="8"/>
                <c:pt idx="0">
                  <c:v>Center</c:v>
                </c:pt>
                <c:pt idx="1">
                  <c:v>Perimeter</c:v>
                </c:pt>
                <c:pt idx="2">
                  <c:v>Center</c:v>
                </c:pt>
                <c:pt idx="3">
                  <c:v>Perimeter</c:v>
                </c:pt>
                <c:pt idx="4">
                  <c:v>Center</c:v>
                </c:pt>
                <c:pt idx="5">
                  <c:v>Perimeter</c:v>
                </c:pt>
                <c:pt idx="6">
                  <c:v>Center</c:v>
                </c:pt>
                <c:pt idx="7">
                  <c:v>Perimeter</c:v>
                </c:pt>
              </c:strCache>
            </c:strRef>
          </c:cat>
          <c:val>
            <c:numRef>
              <c:f>Graphs!$B$30:$B$37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Graphs!$H$30:$H$37</c:f>
                <c:numCache>
                  <c:formatCode>General</c:formatCode>
                  <c:ptCount val="8"/>
                  <c:pt idx="0">
                    <c:v>9.5593199999999989E-2</c:v>
                  </c:pt>
                  <c:pt idx="1">
                    <c:v>0.16093499999999999</c:v>
                  </c:pt>
                  <c:pt idx="2">
                    <c:v>9.2581200000000002E-2</c:v>
                  </c:pt>
                  <c:pt idx="3">
                    <c:v>0.15898400000000001</c:v>
                  </c:pt>
                  <c:pt idx="4">
                    <c:v>8.9119599999999993E-2</c:v>
                  </c:pt>
                  <c:pt idx="5">
                    <c:v>0.16874499999999998</c:v>
                  </c:pt>
                  <c:pt idx="6">
                    <c:v>8.92709E-2</c:v>
                  </c:pt>
                  <c:pt idx="7">
                    <c:v>0.16819599999999998</c:v>
                  </c:pt>
                </c:numCache>
              </c:numRef>
            </c:plus>
            <c:minus>
              <c:numRef>
                <c:f>Graphs!$H$30:$H$37</c:f>
                <c:numCache>
                  <c:formatCode>General</c:formatCode>
                  <c:ptCount val="8"/>
                  <c:pt idx="0">
                    <c:v>9.5593199999999989E-2</c:v>
                  </c:pt>
                  <c:pt idx="1">
                    <c:v>0.16093499999999999</c:v>
                  </c:pt>
                  <c:pt idx="2">
                    <c:v>9.2581200000000002E-2</c:v>
                  </c:pt>
                  <c:pt idx="3">
                    <c:v>0.15898400000000001</c:v>
                  </c:pt>
                  <c:pt idx="4">
                    <c:v>8.9119599999999993E-2</c:v>
                  </c:pt>
                  <c:pt idx="5">
                    <c:v>0.16874499999999998</c:v>
                  </c:pt>
                  <c:pt idx="6">
                    <c:v>8.92709E-2</c:v>
                  </c:pt>
                  <c:pt idx="7">
                    <c:v>0.16819599999999998</c:v>
                  </c:pt>
                </c:numCache>
              </c:numRef>
            </c:minus>
          </c:errBars>
          <c:cat>
            <c:strRef>
              <c:f>Graphs!$A$30:$A$37</c:f>
              <c:strCache>
                <c:ptCount val="8"/>
                <c:pt idx="0">
                  <c:v>Center</c:v>
                </c:pt>
                <c:pt idx="1">
                  <c:v>Perimeter</c:v>
                </c:pt>
                <c:pt idx="2">
                  <c:v>Center</c:v>
                </c:pt>
                <c:pt idx="3">
                  <c:v>Perimeter</c:v>
                </c:pt>
                <c:pt idx="4">
                  <c:v>Center</c:v>
                </c:pt>
                <c:pt idx="5">
                  <c:v>Perimeter</c:v>
                </c:pt>
                <c:pt idx="6">
                  <c:v>Center</c:v>
                </c:pt>
                <c:pt idx="7">
                  <c:v>Perimeter</c:v>
                </c:pt>
              </c:strCache>
            </c:strRef>
          </c:cat>
          <c:val>
            <c:numRef>
              <c:f>Graphs!$C$30:$C$37</c:f>
              <c:numCache>
                <c:formatCode>0.000</c:formatCode>
                <c:ptCount val="8"/>
                <c:pt idx="0">
                  <c:v>12.283524999999999</c:v>
                </c:pt>
                <c:pt idx="1">
                  <c:v>35.189749999999997</c:v>
                </c:pt>
                <c:pt idx="2">
                  <c:v>11.571325</c:v>
                </c:pt>
                <c:pt idx="3">
                  <c:v>34.387</c:v>
                </c:pt>
                <c:pt idx="4">
                  <c:v>11.1821</c:v>
                </c:pt>
                <c:pt idx="5">
                  <c:v>39.992750000000001</c:v>
                </c:pt>
                <c:pt idx="6">
                  <c:v>11.005725</c:v>
                </c:pt>
                <c:pt idx="7">
                  <c:v>39.675750000000001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Graphs!$I$30:$I$37</c:f>
                <c:numCache>
                  <c:formatCode>General</c:formatCode>
                  <c:ptCount val="8"/>
                  <c:pt idx="0">
                    <c:v>5.9709999999999999E-2</c:v>
                  </c:pt>
                  <c:pt idx="1">
                    <c:v>9.9225819999999992E-2</c:v>
                  </c:pt>
                  <c:pt idx="2">
                    <c:v>5.7096540000000001E-2</c:v>
                  </c:pt>
                  <c:pt idx="3">
                    <c:v>9.7187410000000002E-2</c:v>
                  </c:pt>
                  <c:pt idx="4">
                    <c:v>5.6644170000000008E-2</c:v>
                  </c:pt>
                  <c:pt idx="5">
                    <c:v>0.10456803000000002</c:v>
                  </c:pt>
                  <c:pt idx="6">
                    <c:v>5.5303039999999991E-2</c:v>
                  </c:pt>
                  <c:pt idx="7">
                    <c:v>0.10276281</c:v>
                  </c:pt>
                </c:numCache>
              </c:numRef>
            </c:plus>
            <c:minus>
              <c:numRef>
                <c:f>Graphs!$I$30:$I$37</c:f>
                <c:numCache>
                  <c:formatCode>General</c:formatCode>
                  <c:ptCount val="8"/>
                  <c:pt idx="0">
                    <c:v>5.9709999999999999E-2</c:v>
                  </c:pt>
                  <c:pt idx="1">
                    <c:v>9.9225819999999992E-2</c:v>
                  </c:pt>
                  <c:pt idx="2">
                    <c:v>5.7096540000000001E-2</c:v>
                  </c:pt>
                  <c:pt idx="3">
                    <c:v>9.7187410000000002E-2</c:v>
                  </c:pt>
                  <c:pt idx="4">
                    <c:v>5.6644170000000008E-2</c:v>
                  </c:pt>
                  <c:pt idx="5">
                    <c:v>0.10456803000000002</c:v>
                  </c:pt>
                  <c:pt idx="6">
                    <c:v>5.5303039999999991E-2</c:v>
                  </c:pt>
                  <c:pt idx="7">
                    <c:v>0.10276281</c:v>
                  </c:pt>
                </c:numCache>
              </c:numRef>
            </c:minus>
          </c:errBars>
          <c:cat>
            <c:strRef>
              <c:f>Graphs!$A$30:$A$37</c:f>
              <c:strCache>
                <c:ptCount val="8"/>
                <c:pt idx="0">
                  <c:v>Center</c:v>
                </c:pt>
                <c:pt idx="1">
                  <c:v>Perimeter</c:v>
                </c:pt>
                <c:pt idx="2">
                  <c:v>Center</c:v>
                </c:pt>
                <c:pt idx="3">
                  <c:v>Perimeter</c:v>
                </c:pt>
                <c:pt idx="4">
                  <c:v>Center</c:v>
                </c:pt>
                <c:pt idx="5">
                  <c:v>Perimeter</c:v>
                </c:pt>
                <c:pt idx="6">
                  <c:v>Center</c:v>
                </c:pt>
                <c:pt idx="7">
                  <c:v>Perimeter</c:v>
                </c:pt>
              </c:strCache>
            </c:strRef>
          </c:cat>
          <c:val>
            <c:numRef>
              <c:f>Graphs!$D$30:$D$37</c:f>
              <c:numCache>
                <c:formatCode>0.000</c:formatCode>
                <c:ptCount val="8"/>
                <c:pt idx="0">
                  <c:v>11.942</c:v>
                </c:pt>
                <c:pt idx="1">
                  <c:v>34.215800000000002</c:v>
                </c:pt>
                <c:pt idx="2">
                  <c:v>11.195399999999999</c:v>
                </c:pt>
                <c:pt idx="3">
                  <c:v>33.512900000000002</c:v>
                </c:pt>
                <c:pt idx="4">
                  <c:v>11.1067</c:v>
                </c:pt>
                <c:pt idx="5">
                  <c:v>38.728900000000003</c:v>
                </c:pt>
                <c:pt idx="6">
                  <c:v>10.635199999999999</c:v>
                </c:pt>
                <c:pt idx="7">
                  <c:v>38.060299999999998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cat>
            <c:strRef>
              <c:f>Graphs!$A$30:$A$37</c:f>
              <c:strCache>
                <c:ptCount val="8"/>
                <c:pt idx="0">
                  <c:v>Center</c:v>
                </c:pt>
                <c:pt idx="1">
                  <c:v>Perimeter</c:v>
                </c:pt>
                <c:pt idx="2">
                  <c:v>Center</c:v>
                </c:pt>
                <c:pt idx="3">
                  <c:v>Perimeter</c:v>
                </c:pt>
                <c:pt idx="4">
                  <c:v>Center</c:v>
                </c:pt>
                <c:pt idx="5">
                  <c:v>Perimeter</c:v>
                </c:pt>
                <c:pt idx="6">
                  <c:v>Center</c:v>
                </c:pt>
                <c:pt idx="7">
                  <c:v>Perimeter</c:v>
                </c:pt>
              </c:strCache>
            </c:strRef>
          </c:cat>
          <c:val>
            <c:numRef>
              <c:f>Graphs!$E$30:$E$37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4801280"/>
        <c:axId val="94819840"/>
      </c:barChart>
      <c:catAx>
        <c:axId val="948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Cylindrical</a:t>
                </a:r>
                <a:r>
                  <a:rPr lang="en-US" sz="1400" baseline="0"/>
                  <a:t> Segment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5738609190196818"/>
              <c:y val="0.927163601710441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819840"/>
        <c:crosses val="autoZero"/>
        <c:auto val="1"/>
        <c:lblAlgn val="ctr"/>
        <c:lblOffset val="100"/>
        <c:noMultiLvlLbl val="0"/>
      </c:catAx>
      <c:valAx>
        <c:axId val="94819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aseline="0"/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801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Test - Cylindrical Segment </a:t>
            </a:r>
          </a:p>
          <a:p>
            <a:pPr>
              <a:defRPr/>
            </a:pPr>
            <a:r>
              <a:rPr lang="en-US"/>
              <a:t>80 mm Fan Beam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19115924726739"/>
          <c:y val="0.18092990797016625"/>
          <c:w val="0.67765305392242359"/>
          <c:h val="0.6249845420692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Graphs!$G$18:$G$25</c:f>
                <c:numCache>
                  <c:formatCode>General</c:formatCode>
                  <c:ptCount val="8"/>
                  <c:pt idx="0">
                    <c:v>1.555674</c:v>
                  </c:pt>
                  <c:pt idx="1">
                    <c:v>1.5335019999999999</c:v>
                  </c:pt>
                  <c:pt idx="2">
                    <c:v>1.526448</c:v>
                  </c:pt>
                  <c:pt idx="3">
                    <c:v>1.361305</c:v>
                  </c:pt>
                  <c:pt idx="4">
                    <c:v>1.5790279999999999</c:v>
                  </c:pt>
                  <c:pt idx="5">
                    <c:v>1.5584359999999999</c:v>
                  </c:pt>
                  <c:pt idx="6">
                    <c:v>1.5223949999999999</c:v>
                  </c:pt>
                  <c:pt idx="7">
                    <c:v>1.3706249999999998</c:v>
                  </c:pt>
                </c:numCache>
              </c:numRef>
            </c:plus>
            <c:minus>
              <c:numRef>
                <c:f>Graphs!$G$18:$G$25</c:f>
                <c:numCache>
                  <c:formatCode>General</c:formatCode>
                  <c:ptCount val="8"/>
                  <c:pt idx="0">
                    <c:v>1.555674</c:v>
                  </c:pt>
                  <c:pt idx="1">
                    <c:v>1.5335019999999999</c:v>
                  </c:pt>
                  <c:pt idx="2">
                    <c:v>1.526448</c:v>
                  </c:pt>
                  <c:pt idx="3">
                    <c:v>1.361305</c:v>
                  </c:pt>
                  <c:pt idx="4">
                    <c:v>1.5790279999999999</c:v>
                  </c:pt>
                  <c:pt idx="5">
                    <c:v>1.5584359999999999</c:v>
                  </c:pt>
                  <c:pt idx="6">
                    <c:v>1.5223949999999999</c:v>
                  </c:pt>
                  <c:pt idx="7">
                    <c:v>1.3706249999999998</c:v>
                  </c:pt>
                </c:numCache>
              </c:numRef>
            </c:minus>
          </c:errBars>
          <c:cat>
            <c:numRef>
              <c:f>Graphs!$A$18:$A$25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Graphs!$B$18:$B$25</c:f>
              <c:numCache>
                <c:formatCode>0.000</c:formatCode>
                <c:ptCount val="8"/>
                <c:pt idx="0">
                  <c:v>3381.9</c:v>
                </c:pt>
                <c:pt idx="1">
                  <c:v>3333.7</c:v>
                </c:pt>
                <c:pt idx="2">
                  <c:v>3180.1</c:v>
                </c:pt>
                <c:pt idx="3">
                  <c:v>2568.5</c:v>
                </c:pt>
                <c:pt idx="4">
                  <c:v>3588.7</c:v>
                </c:pt>
                <c:pt idx="5">
                  <c:v>3541.9</c:v>
                </c:pt>
                <c:pt idx="6">
                  <c:v>3383.1</c:v>
                </c:pt>
                <c:pt idx="7">
                  <c:v>2687.5</c:v>
                </c:pt>
              </c:numCache>
            </c:numRef>
          </c:val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Graphs!$H$18:$H$25</c:f>
                <c:numCache>
                  <c:formatCode>General</c:formatCode>
                  <c:ptCount val="8"/>
                  <c:pt idx="0">
                    <c:v>9.8786100000000019</c:v>
                  </c:pt>
                  <c:pt idx="1">
                    <c:v>9.8003499999999999</c:v>
                  </c:pt>
                  <c:pt idx="2">
                    <c:v>9.6061500000000013</c:v>
                  </c:pt>
                  <c:pt idx="3">
                    <c:v>8.7341999999999995</c:v>
                  </c:pt>
                  <c:pt idx="4">
                    <c:v>9.9551499999999997</c:v>
                  </c:pt>
                  <c:pt idx="5">
                    <c:v>9.9203300000000016</c:v>
                  </c:pt>
                  <c:pt idx="6">
                    <c:v>9.7197999999999993</c:v>
                  </c:pt>
                  <c:pt idx="7">
                    <c:v>8.7315500000000004</c:v>
                  </c:pt>
                </c:numCache>
              </c:numRef>
            </c:plus>
            <c:minus>
              <c:numRef>
                <c:f>Graphs!$H$18:$H$25</c:f>
                <c:numCache>
                  <c:formatCode>General</c:formatCode>
                  <c:ptCount val="8"/>
                  <c:pt idx="0">
                    <c:v>9.8786100000000019</c:v>
                  </c:pt>
                  <c:pt idx="1">
                    <c:v>9.8003499999999999</c:v>
                  </c:pt>
                  <c:pt idx="2">
                    <c:v>9.6061500000000013</c:v>
                  </c:pt>
                  <c:pt idx="3">
                    <c:v>8.7341999999999995</c:v>
                  </c:pt>
                  <c:pt idx="4">
                    <c:v>9.9551499999999997</c:v>
                  </c:pt>
                  <c:pt idx="5">
                    <c:v>9.9203300000000016</c:v>
                  </c:pt>
                  <c:pt idx="6">
                    <c:v>9.7197999999999993</c:v>
                  </c:pt>
                  <c:pt idx="7">
                    <c:v>8.7315500000000004</c:v>
                  </c:pt>
                </c:numCache>
              </c:numRef>
            </c:minus>
          </c:errBars>
          <c:cat>
            <c:numRef>
              <c:f>Graphs!$A$18:$A$25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Graphs!$C$18:$C$25</c:f>
              <c:numCache>
                <c:formatCode>0.000</c:formatCode>
                <c:ptCount val="8"/>
                <c:pt idx="0">
                  <c:v>3388.13</c:v>
                </c:pt>
                <c:pt idx="1">
                  <c:v>3334.52</c:v>
                </c:pt>
                <c:pt idx="2">
                  <c:v>3186.53</c:v>
                </c:pt>
                <c:pt idx="3">
                  <c:v>2573.84</c:v>
                </c:pt>
                <c:pt idx="4">
                  <c:v>3596.99</c:v>
                </c:pt>
                <c:pt idx="5">
                  <c:v>3554.34</c:v>
                </c:pt>
                <c:pt idx="6">
                  <c:v>3394.3</c:v>
                </c:pt>
                <c:pt idx="7">
                  <c:v>2677.15</c:v>
                </c:pt>
              </c:numCache>
            </c:numRef>
          </c:val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Graphs!$I$18:$I$25</c:f>
                <c:numCache>
                  <c:formatCode>General</c:formatCode>
                  <c:ptCount val="8"/>
                  <c:pt idx="0">
                    <c:v>5.7299859999999994</c:v>
                  </c:pt>
                  <c:pt idx="1">
                    <c:v>5.6553559999999994</c:v>
                  </c:pt>
                  <c:pt idx="2">
                    <c:v>5.370639999999999</c:v>
                  </c:pt>
                  <c:pt idx="3">
                    <c:v>5.0623000000000005</c:v>
                  </c:pt>
                  <c:pt idx="4">
                    <c:v>5.7200959999999998</c:v>
                  </c:pt>
                  <c:pt idx="5">
                    <c:v>5.6300800000000004</c:v>
                  </c:pt>
                  <c:pt idx="6">
                    <c:v>5.7111839999999994</c:v>
                  </c:pt>
                  <c:pt idx="7">
                    <c:v>5.0171779999999995</c:v>
                  </c:pt>
                </c:numCache>
              </c:numRef>
            </c:plus>
            <c:minus>
              <c:numRef>
                <c:f>Graphs!$I$18:$I$25</c:f>
                <c:numCache>
                  <c:formatCode>General</c:formatCode>
                  <c:ptCount val="8"/>
                  <c:pt idx="0">
                    <c:v>5.7299859999999994</c:v>
                  </c:pt>
                  <c:pt idx="1">
                    <c:v>5.6553559999999994</c:v>
                  </c:pt>
                  <c:pt idx="2">
                    <c:v>5.370639999999999</c:v>
                  </c:pt>
                  <c:pt idx="3">
                    <c:v>5.0623000000000005</c:v>
                  </c:pt>
                  <c:pt idx="4">
                    <c:v>5.7200959999999998</c:v>
                  </c:pt>
                  <c:pt idx="5">
                    <c:v>5.6300800000000004</c:v>
                  </c:pt>
                  <c:pt idx="6">
                    <c:v>5.7111839999999994</c:v>
                  </c:pt>
                  <c:pt idx="7">
                    <c:v>5.0171779999999995</c:v>
                  </c:pt>
                </c:numCache>
              </c:numRef>
            </c:minus>
          </c:errBars>
          <c:cat>
            <c:numRef>
              <c:f>Graphs!$A$18:$A$25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Graphs!$D$18:$D$25</c:f>
              <c:numCache>
                <c:formatCode>0.000</c:formatCode>
                <c:ptCount val="8"/>
                <c:pt idx="0">
                  <c:v>3370.58</c:v>
                </c:pt>
                <c:pt idx="1">
                  <c:v>3326.68</c:v>
                </c:pt>
                <c:pt idx="2">
                  <c:v>3159.2</c:v>
                </c:pt>
                <c:pt idx="3">
                  <c:v>2531.15</c:v>
                </c:pt>
                <c:pt idx="4">
                  <c:v>3575.06</c:v>
                </c:pt>
                <c:pt idx="5">
                  <c:v>3518.8</c:v>
                </c:pt>
                <c:pt idx="6">
                  <c:v>3359.52</c:v>
                </c:pt>
                <c:pt idx="7">
                  <c:v>2640.62</c:v>
                </c:pt>
              </c:numCache>
            </c:numRef>
          </c:val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Graphs!$J$18:$J$25</c:f>
                <c:numCache>
                  <c:formatCode>General</c:formatCode>
                  <c:ptCount val="8"/>
                  <c:pt idx="0">
                    <c:v>2.7754588793698245</c:v>
                  </c:pt>
                  <c:pt idx="1">
                    <c:v>2.7754588793698241</c:v>
                  </c:pt>
                  <c:pt idx="2">
                    <c:v>2.6797534007708648</c:v>
                  </c:pt>
                  <c:pt idx="3">
                    <c:v>2.4883424435729458</c:v>
                  </c:pt>
                  <c:pt idx="4">
                    <c:v>2.7754588793698241</c:v>
                  </c:pt>
                  <c:pt idx="5">
                    <c:v>2.7754588793698241</c:v>
                  </c:pt>
                  <c:pt idx="6">
                    <c:v>2.7754588793698241</c:v>
                  </c:pt>
                  <c:pt idx="7">
                    <c:v>2.4883424435729458</c:v>
                  </c:pt>
                </c:numCache>
              </c:numRef>
            </c:plus>
            <c:minus>
              <c:numRef>
                <c:f>Graphs!$J$18:$J$25</c:f>
                <c:numCache>
                  <c:formatCode>General</c:formatCode>
                  <c:ptCount val="8"/>
                  <c:pt idx="0">
                    <c:v>2.7754588793698245</c:v>
                  </c:pt>
                  <c:pt idx="1">
                    <c:v>2.7754588793698241</c:v>
                  </c:pt>
                  <c:pt idx="2">
                    <c:v>2.6797534007708648</c:v>
                  </c:pt>
                  <c:pt idx="3">
                    <c:v>2.4883424435729458</c:v>
                  </c:pt>
                  <c:pt idx="4">
                    <c:v>2.7754588793698241</c:v>
                  </c:pt>
                  <c:pt idx="5">
                    <c:v>2.7754588793698241</c:v>
                  </c:pt>
                  <c:pt idx="6">
                    <c:v>2.7754588793698241</c:v>
                  </c:pt>
                  <c:pt idx="7">
                    <c:v>2.4883424435729458</c:v>
                  </c:pt>
                </c:numCache>
              </c:numRef>
            </c:minus>
          </c:errBars>
          <c:cat>
            <c:numRef>
              <c:f>Graphs!$A$18:$A$25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Graphs!$E$18:$E$25</c:f>
              <c:numCache>
                <c:formatCode>0.000</c:formatCode>
                <c:ptCount val="8"/>
                <c:pt idx="0">
                  <c:v>3380.9491602740013</c:v>
                </c:pt>
                <c:pt idx="1">
                  <c:v>3335.6613278009736</c:v>
                </c:pt>
                <c:pt idx="2">
                  <c:v>3179.9389435726071</c:v>
                </c:pt>
                <c:pt idx="3">
                  <c:v>2564.8494031649543</c:v>
                </c:pt>
                <c:pt idx="4">
                  <c:v>3585.6248968057357</c:v>
                </c:pt>
                <c:pt idx="5">
                  <c:v>3536.3365753272719</c:v>
                </c:pt>
                <c:pt idx="6">
                  <c:v>3379.0254801541623</c:v>
                </c:pt>
                <c:pt idx="7">
                  <c:v>2683.581619914823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9541248"/>
        <c:axId val="110272896"/>
      </c:barChart>
      <c:catAx>
        <c:axId val="1095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Cylindrical Segment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5541471701643501"/>
              <c:y val="0.927163601710441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272896"/>
        <c:crosses val="autoZero"/>
        <c:auto val="1"/>
        <c:lblAlgn val="ctr"/>
        <c:lblOffset val="100"/>
        <c:noMultiLvlLbl val="0"/>
      </c:catAx>
      <c:valAx>
        <c:axId val="110272896"/>
        <c:scaling>
          <c:orientation val="minMax"/>
          <c:min val="2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Deposited p.i.p. (eV per photon)</a:t>
                </a:r>
                <a:endParaRPr lang="en-US" sz="1400" baseline="-25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541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Second Test - Center Cylinder, Discrete </a:t>
            </a:r>
            <a:r>
              <a:rPr lang="en-US" sz="1800" b="1" i="0" u="none" strike="noStrike" baseline="0">
                <a:effectLst/>
              </a:rPr>
              <a:t>Angles 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1</a:t>
            </a:r>
            <a:r>
              <a:rPr lang="en-US" sz="1800" b="1" i="0" baseline="0">
                <a:effectLst/>
              </a:rPr>
              <a:t>0 mm Fan Beam, 56.4 keV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Graphs!$G$41:$G$76</c:f>
                <c:numCache>
                  <c:formatCode>General</c:formatCode>
                  <c:ptCount val="36"/>
                  <c:pt idx="0">
                    <c:v>9.5787500000000005E-3</c:v>
                  </c:pt>
                  <c:pt idx="1">
                    <c:v>9.5676900000000002E-3</c:v>
                  </c:pt>
                  <c:pt idx="2">
                    <c:v>9.5874399999999992E-3</c:v>
                  </c:pt>
                  <c:pt idx="3">
                    <c:v>9.581909999999999E-3</c:v>
                  </c:pt>
                  <c:pt idx="4">
                    <c:v>9.5716399999999993E-3</c:v>
                  </c:pt>
                  <c:pt idx="5">
                    <c:v>9.5811200000000003E-3</c:v>
                  </c:pt>
                  <c:pt idx="6">
                    <c:v>9.4512600000000013E-3</c:v>
                  </c:pt>
                  <c:pt idx="7">
                    <c:v>9.581909999999999E-3</c:v>
                  </c:pt>
                  <c:pt idx="8">
                    <c:v>9.5795399999999992E-3</c:v>
                  </c:pt>
                  <c:pt idx="9">
                    <c:v>9.4645200000000006E-3</c:v>
                  </c:pt>
                  <c:pt idx="10">
                    <c:v>9.5795399999999992E-3</c:v>
                  </c:pt>
                  <c:pt idx="11">
                    <c:v>9.4676399999999994E-3</c:v>
                  </c:pt>
                  <c:pt idx="12">
                    <c:v>9.4535999999999995E-3</c:v>
                  </c:pt>
                  <c:pt idx="13">
                    <c:v>9.5763800000000007E-3</c:v>
                  </c:pt>
                  <c:pt idx="14">
                    <c:v>9.5858599999999999E-3</c:v>
                  </c:pt>
                  <c:pt idx="15">
                    <c:v>9.5803300000000015E-3</c:v>
                  </c:pt>
                  <c:pt idx="16">
                    <c:v>9.5771699999999994E-3</c:v>
                  </c:pt>
                  <c:pt idx="17">
                    <c:v>9.5787500000000005E-3</c:v>
                  </c:pt>
                  <c:pt idx="18">
                    <c:v>9.5850699999999994E-3</c:v>
                  </c:pt>
                  <c:pt idx="19">
                    <c:v>9.4528199999999989E-3</c:v>
                  </c:pt>
                  <c:pt idx="20">
                    <c:v>9.5795399999999992E-3</c:v>
                  </c:pt>
                  <c:pt idx="21">
                    <c:v>9.5937599999999998E-3</c:v>
                  </c:pt>
                  <c:pt idx="22">
                    <c:v>9.5811200000000003E-3</c:v>
                  </c:pt>
                  <c:pt idx="23">
                    <c:v>9.5787500000000005E-3</c:v>
                  </c:pt>
                  <c:pt idx="24">
                    <c:v>9.57006E-3</c:v>
                  </c:pt>
                  <c:pt idx="25">
                    <c:v>9.5779599999999999E-3</c:v>
                  </c:pt>
                  <c:pt idx="26">
                    <c:v>9.5755900000000001E-3</c:v>
                  </c:pt>
                  <c:pt idx="27">
                    <c:v>9.5771699999999994E-3</c:v>
                  </c:pt>
                  <c:pt idx="28">
                    <c:v>9.4668600000000006E-3</c:v>
                  </c:pt>
                  <c:pt idx="29">
                    <c:v>9.5732200000000003E-3</c:v>
                  </c:pt>
                  <c:pt idx="30">
                    <c:v>9.5827000000000013E-3</c:v>
                  </c:pt>
                  <c:pt idx="31">
                    <c:v>9.5787500000000005E-3</c:v>
                  </c:pt>
                  <c:pt idx="32">
                    <c:v>9.5795399999999992E-3</c:v>
                  </c:pt>
                  <c:pt idx="33">
                    <c:v>9.5605800000000008E-3</c:v>
                  </c:pt>
                  <c:pt idx="34">
                    <c:v>9.5763800000000007E-3</c:v>
                  </c:pt>
                  <c:pt idx="35">
                    <c:v>9.5732200000000003E-3</c:v>
                  </c:pt>
                </c:numCache>
              </c:numRef>
            </c:plus>
            <c:minus>
              <c:numRef>
                <c:f>Graphs!$G$41:$G$76</c:f>
                <c:numCache>
                  <c:formatCode>General</c:formatCode>
                  <c:ptCount val="36"/>
                  <c:pt idx="0">
                    <c:v>9.5787500000000005E-3</c:v>
                  </c:pt>
                  <c:pt idx="1">
                    <c:v>9.5676900000000002E-3</c:v>
                  </c:pt>
                  <c:pt idx="2">
                    <c:v>9.5874399999999992E-3</c:v>
                  </c:pt>
                  <c:pt idx="3">
                    <c:v>9.581909999999999E-3</c:v>
                  </c:pt>
                  <c:pt idx="4">
                    <c:v>9.5716399999999993E-3</c:v>
                  </c:pt>
                  <c:pt idx="5">
                    <c:v>9.5811200000000003E-3</c:v>
                  </c:pt>
                  <c:pt idx="6">
                    <c:v>9.4512600000000013E-3</c:v>
                  </c:pt>
                  <c:pt idx="7">
                    <c:v>9.581909999999999E-3</c:v>
                  </c:pt>
                  <c:pt idx="8">
                    <c:v>9.5795399999999992E-3</c:v>
                  </c:pt>
                  <c:pt idx="9">
                    <c:v>9.4645200000000006E-3</c:v>
                  </c:pt>
                  <c:pt idx="10">
                    <c:v>9.5795399999999992E-3</c:v>
                  </c:pt>
                  <c:pt idx="11">
                    <c:v>9.4676399999999994E-3</c:v>
                  </c:pt>
                  <c:pt idx="12">
                    <c:v>9.4535999999999995E-3</c:v>
                  </c:pt>
                  <c:pt idx="13">
                    <c:v>9.5763800000000007E-3</c:v>
                  </c:pt>
                  <c:pt idx="14">
                    <c:v>9.5858599999999999E-3</c:v>
                  </c:pt>
                  <c:pt idx="15">
                    <c:v>9.5803300000000015E-3</c:v>
                  </c:pt>
                  <c:pt idx="16">
                    <c:v>9.5771699999999994E-3</c:v>
                  </c:pt>
                  <c:pt idx="17">
                    <c:v>9.5787500000000005E-3</c:v>
                  </c:pt>
                  <c:pt idx="18">
                    <c:v>9.5850699999999994E-3</c:v>
                  </c:pt>
                  <c:pt idx="19">
                    <c:v>9.4528199999999989E-3</c:v>
                  </c:pt>
                  <c:pt idx="20">
                    <c:v>9.5795399999999992E-3</c:v>
                  </c:pt>
                  <c:pt idx="21">
                    <c:v>9.5937599999999998E-3</c:v>
                  </c:pt>
                  <c:pt idx="22">
                    <c:v>9.5811200000000003E-3</c:v>
                  </c:pt>
                  <c:pt idx="23">
                    <c:v>9.5787500000000005E-3</c:v>
                  </c:pt>
                  <c:pt idx="24">
                    <c:v>9.57006E-3</c:v>
                  </c:pt>
                  <c:pt idx="25">
                    <c:v>9.5779599999999999E-3</c:v>
                  </c:pt>
                  <c:pt idx="26">
                    <c:v>9.5755900000000001E-3</c:v>
                  </c:pt>
                  <c:pt idx="27">
                    <c:v>9.5771699999999994E-3</c:v>
                  </c:pt>
                  <c:pt idx="28">
                    <c:v>9.4668600000000006E-3</c:v>
                  </c:pt>
                  <c:pt idx="29">
                    <c:v>9.5732200000000003E-3</c:v>
                  </c:pt>
                  <c:pt idx="30">
                    <c:v>9.5827000000000013E-3</c:v>
                  </c:pt>
                  <c:pt idx="31">
                    <c:v>9.5787500000000005E-3</c:v>
                  </c:pt>
                  <c:pt idx="32">
                    <c:v>9.5795399999999992E-3</c:v>
                  </c:pt>
                  <c:pt idx="33">
                    <c:v>9.5605800000000008E-3</c:v>
                  </c:pt>
                  <c:pt idx="34">
                    <c:v>9.5763800000000007E-3</c:v>
                  </c:pt>
                  <c:pt idx="35">
                    <c:v>9.5732200000000003E-3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xVal>
            <c:numRef>
              <c:f>Graphs!$A$41:$A$76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Graphs!$B$41:$B$76</c:f>
              <c:numCache>
                <c:formatCode>0.000</c:formatCode>
                <c:ptCount val="36"/>
                <c:pt idx="0">
                  <c:v>12.125</c:v>
                </c:pt>
                <c:pt idx="1">
                  <c:v>12.111000000000001</c:v>
                </c:pt>
                <c:pt idx="2">
                  <c:v>12.135999999999999</c:v>
                </c:pt>
                <c:pt idx="3">
                  <c:v>12.129</c:v>
                </c:pt>
                <c:pt idx="4">
                  <c:v>12.116</c:v>
                </c:pt>
                <c:pt idx="5">
                  <c:v>12.128</c:v>
                </c:pt>
                <c:pt idx="6">
                  <c:v>12.117000000000001</c:v>
                </c:pt>
                <c:pt idx="7">
                  <c:v>12.129</c:v>
                </c:pt>
                <c:pt idx="8">
                  <c:v>12.125999999999999</c:v>
                </c:pt>
                <c:pt idx="9">
                  <c:v>12.134</c:v>
                </c:pt>
                <c:pt idx="10">
                  <c:v>12.125999999999999</c:v>
                </c:pt>
                <c:pt idx="11">
                  <c:v>12.138</c:v>
                </c:pt>
                <c:pt idx="12">
                  <c:v>12.12</c:v>
                </c:pt>
                <c:pt idx="13">
                  <c:v>12.122</c:v>
                </c:pt>
                <c:pt idx="14">
                  <c:v>12.134</c:v>
                </c:pt>
                <c:pt idx="15">
                  <c:v>12.127000000000001</c:v>
                </c:pt>
                <c:pt idx="16">
                  <c:v>12.122999999999999</c:v>
                </c:pt>
                <c:pt idx="17">
                  <c:v>12.125</c:v>
                </c:pt>
                <c:pt idx="18">
                  <c:v>12.132999999999999</c:v>
                </c:pt>
                <c:pt idx="19">
                  <c:v>12.119</c:v>
                </c:pt>
                <c:pt idx="20">
                  <c:v>12.125999999999999</c:v>
                </c:pt>
                <c:pt idx="21">
                  <c:v>12.144</c:v>
                </c:pt>
                <c:pt idx="22">
                  <c:v>12.128</c:v>
                </c:pt>
                <c:pt idx="23">
                  <c:v>12.125</c:v>
                </c:pt>
                <c:pt idx="24">
                  <c:v>12.114000000000001</c:v>
                </c:pt>
                <c:pt idx="25">
                  <c:v>12.124000000000001</c:v>
                </c:pt>
                <c:pt idx="26">
                  <c:v>12.121</c:v>
                </c:pt>
                <c:pt idx="27">
                  <c:v>12.122999999999999</c:v>
                </c:pt>
                <c:pt idx="28">
                  <c:v>12.137</c:v>
                </c:pt>
                <c:pt idx="29">
                  <c:v>12.118</c:v>
                </c:pt>
                <c:pt idx="30">
                  <c:v>12.13</c:v>
                </c:pt>
                <c:pt idx="31">
                  <c:v>12.125</c:v>
                </c:pt>
                <c:pt idx="32">
                  <c:v>12.125999999999999</c:v>
                </c:pt>
                <c:pt idx="33">
                  <c:v>12.102</c:v>
                </c:pt>
                <c:pt idx="34">
                  <c:v>12.122</c:v>
                </c:pt>
                <c:pt idx="35">
                  <c:v>12.118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Graphs!$H$41:$H$76</c:f>
                <c:numCache>
                  <c:formatCode>General</c:formatCode>
                  <c:ptCount val="36"/>
                  <c:pt idx="0">
                    <c:v>1.8945300000000002E-2</c:v>
                  </c:pt>
                  <c:pt idx="1">
                    <c:v>1.8958200000000001E-2</c:v>
                  </c:pt>
                  <c:pt idx="2">
                    <c:v>1.9012899999999999E-2</c:v>
                  </c:pt>
                  <c:pt idx="3">
                    <c:v>1.89572E-2</c:v>
                  </c:pt>
                  <c:pt idx="4">
                    <c:v>1.8951699999999998E-2</c:v>
                  </c:pt>
                  <c:pt idx="5">
                    <c:v>1.89666E-2</c:v>
                  </c:pt>
                  <c:pt idx="6">
                    <c:v>1.9008000000000001E-2</c:v>
                  </c:pt>
                  <c:pt idx="7">
                    <c:v>1.8937099999999998E-2</c:v>
                  </c:pt>
                  <c:pt idx="8">
                    <c:v>1.9014300000000001E-2</c:v>
                  </c:pt>
                  <c:pt idx="9">
                    <c:v>1.8982700000000002E-2</c:v>
                  </c:pt>
                  <c:pt idx="10">
                    <c:v>1.8962900000000001E-2</c:v>
                  </c:pt>
                  <c:pt idx="11">
                    <c:v>1.8971499999999999E-2</c:v>
                  </c:pt>
                  <c:pt idx="12">
                    <c:v>1.8975599999999999E-2</c:v>
                  </c:pt>
                  <c:pt idx="13">
                    <c:v>1.8998500000000001E-2</c:v>
                  </c:pt>
                  <c:pt idx="14">
                    <c:v>1.8973799999999999E-2</c:v>
                  </c:pt>
                  <c:pt idx="15">
                    <c:v>1.89952E-2</c:v>
                  </c:pt>
                  <c:pt idx="16">
                    <c:v>1.9001199999999999E-2</c:v>
                  </c:pt>
                  <c:pt idx="17">
                    <c:v>1.8976900000000001E-2</c:v>
                  </c:pt>
                  <c:pt idx="18">
                    <c:v>1.8994199999999999E-2</c:v>
                  </c:pt>
                  <c:pt idx="19">
                    <c:v>1.8965099999999999E-2</c:v>
                  </c:pt>
                  <c:pt idx="20">
                    <c:v>1.9007099999999999E-2</c:v>
                  </c:pt>
                  <c:pt idx="21">
                    <c:v>1.8992700000000001E-2</c:v>
                  </c:pt>
                  <c:pt idx="22">
                    <c:v>1.8969099999999999E-2</c:v>
                  </c:pt>
                  <c:pt idx="23">
                    <c:v>1.9015199999999999E-2</c:v>
                  </c:pt>
                  <c:pt idx="24">
                    <c:v>1.89585E-2</c:v>
                  </c:pt>
                  <c:pt idx="25">
                    <c:v>1.8958200000000001E-2</c:v>
                  </c:pt>
                  <c:pt idx="26">
                    <c:v>1.8952799999999999E-2</c:v>
                  </c:pt>
                  <c:pt idx="27">
                    <c:v>1.8991299999999999E-2</c:v>
                  </c:pt>
                  <c:pt idx="28">
                    <c:v>1.89579E-2</c:v>
                  </c:pt>
                  <c:pt idx="29">
                    <c:v>1.89573E-2</c:v>
                  </c:pt>
                  <c:pt idx="30">
                    <c:v>1.89999E-2</c:v>
                  </c:pt>
                  <c:pt idx="31">
                    <c:v>1.8948099999999999E-2</c:v>
                  </c:pt>
                  <c:pt idx="32">
                    <c:v>1.8985599999999998E-2</c:v>
                  </c:pt>
                  <c:pt idx="33">
                    <c:v>1.89982E-2</c:v>
                  </c:pt>
                  <c:pt idx="34">
                    <c:v>1.89684E-2</c:v>
                  </c:pt>
                  <c:pt idx="35">
                    <c:v>1.8985599999999998E-2</c:v>
                  </c:pt>
                </c:numCache>
              </c:numRef>
            </c:plus>
            <c:minus>
              <c:numRef>
                <c:f>Graphs!$H$41:$H$76</c:f>
                <c:numCache>
                  <c:formatCode>General</c:formatCode>
                  <c:ptCount val="36"/>
                  <c:pt idx="0">
                    <c:v>1.8945300000000002E-2</c:v>
                  </c:pt>
                  <c:pt idx="1">
                    <c:v>1.8958200000000001E-2</c:v>
                  </c:pt>
                  <c:pt idx="2">
                    <c:v>1.9012899999999999E-2</c:v>
                  </c:pt>
                  <c:pt idx="3">
                    <c:v>1.89572E-2</c:v>
                  </c:pt>
                  <c:pt idx="4">
                    <c:v>1.8951699999999998E-2</c:v>
                  </c:pt>
                  <c:pt idx="5">
                    <c:v>1.89666E-2</c:v>
                  </c:pt>
                  <c:pt idx="6">
                    <c:v>1.9008000000000001E-2</c:v>
                  </c:pt>
                  <c:pt idx="7">
                    <c:v>1.8937099999999998E-2</c:v>
                  </c:pt>
                  <c:pt idx="8">
                    <c:v>1.9014300000000001E-2</c:v>
                  </c:pt>
                  <c:pt idx="9">
                    <c:v>1.8982700000000002E-2</c:v>
                  </c:pt>
                  <c:pt idx="10">
                    <c:v>1.8962900000000001E-2</c:v>
                  </c:pt>
                  <c:pt idx="11">
                    <c:v>1.8971499999999999E-2</c:v>
                  </c:pt>
                  <c:pt idx="12">
                    <c:v>1.8975599999999999E-2</c:v>
                  </c:pt>
                  <c:pt idx="13">
                    <c:v>1.8998500000000001E-2</c:v>
                  </c:pt>
                  <c:pt idx="14">
                    <c:v>1.8973799999999999E-2</c:v>
                  </c:pt>
                  <c:pt idx="15">
                    <c:v>1.89952E-2</c:v>
                  </c:pt>
                  <c:pt idx="16">
                    <c:v>1.9001199999999999E-2</c:v>
                  </c:pt>
                  <c:pt idx="17">
                    <c:v>1.8976900000000001E-2</c:v>
                  </c:pt>
                  <c:pt idx="18">
                    <c:v>1.8994199999999999E-2</c:v>
                  </c:pt>
                  <c:pt idx="19">
                    <c:v>1.8965099999999999E-2</c:v>
                  </c:pt>
                  <c:pt idx="20">
                    <c:v>1.9007099999999999E-2</c:v>
                  </c:pt>
                  <c:pt idx="21">
                    <c:v>1.8992700000000001E-2</c:v>
                  </c:pt>
                  <c:pt idx="22">
                    <c:v>1.8969099999999999E-2</c:v>
                  </c:pt>
                  <c:pt idx="23">
                    <c:v>1.9015199999999999E-2</c:v>
                  </c:pt>
                  <c:pt idx="24">
                    <c:v>1.89585E-2</c:v>
                  </c:pt>
                  <c:pt idx="25">
                    <c:v>1.8958200000000001E-2</c:v>
                  </c:pt>
                  <c:pt idx="26">
                    <c:v>1.8952799999999999E-2</c:v>
                  </c:pt>
                  <c:pt idx="27">
                    <c:v>1.8991299999999999E-2</c:v>
                  </c:pt>
                  <c:pt idx="28">
                    <c:v>1.89579E-2</c:v>
                  </c:pt>
                  <c:pt idx="29">
                    <c:v>1.89573E-2</c:v>
                  </c:pt>
                  <c:pt idx="30">
                    <c:v>1.89999E-2</c:v>
                  </c:pt>
                  <c:pt idx="31">
                    <c:v>1.8948099999999999E-2</c:v>
                  </c:pt>
                  <c:pt idx="32">
                    <c:v>1.8985599999999998E-2</c:v>
                  </c:pt>
                  <c:pt idx="33">
                    <c:v>1.89982E-2</c:v>
                  </c:pt>
                  <c:pt idx="34">
                    <c:v>1.89684E-2</c:v>
                  </c:pt>
                  <c:pt idx="35">
                    <c:v>1.8985599999999998E-2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xVal>
            <c:numRef>
              <c:f>Graphs!$A$41:$A$76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Graphs!$C$41:$C$76</c:f>
              <c:numCache>
                <c:formatCode>0.000</c:formatCode>
                <c:ptCount val="36"/>
                <c:pt idx="0">
                  <c:v>12.145099999999999</c:v>
                </c:pt>
                <c:pt idx="1">
                  <c:v>12.150499999999999</c:v>
                </c:pt>
                <c:pt idx="2">
                  <c:v>12.2036</c:v>
                </c:pt>
                <c:pt idx="3">
                  <c:v>12.152200000000001</c:v>
                </c:pt>
                <c:pt idx="4">
                  <c:v>12.143700000000001</c:v>
                </c:pt>
                <c:pt idx="5">
                  <c:v>12.1556</c:v>
                </c:pt>
                <c:pt idx="6">
                  <c:v>12.198</c:v>
                </c:pt>
                <c:pt idx="7">
                  <c:v>12.137600000000001</c:v>
                </c:pt>
                <c:pt idx="8">
                  <c:v>12.2081</c:v>
                </c:pt>
                <c:pt idx="9">
                  <c:v>12.166600000000001</c:v>
                </c:pt>
                <c:pt idx="10">
                  <c:v>12.154299999999999</c:v>
                </c:pt>
                <c:pt idx="11">
                  <c:v>12.1609</c:v>
                </c:pt>
                <c:pt idx="12">
                  <c:v>12.166</c:v>
                </c:pt>
                <c:pt idx="13">
                  <c:v>12.1997</c:v>
                </c:pt>
                <c:pt idx="14">
                  <c:v>12.171900000000001</c:v>
                </c:pt>
                <c:pt idx="15">
                  <c:v>12.178599999999999</c:v>
                </c:pt>
                <c:pt idx="16">
                  <c:v>12.186500000000001</c:v>
                </c:pt>
                <c:pt idx="17">
                  <c:v>12.1675</c:v>
                </c:pt>
                <c:pt idx="18">
                  <c:v>12.185700000000001</c:v>
                </c:pt>
                <c:pt idx="19">
                  <c:v>12.161</c:v>
                </c:pt>
                <c:pt idx="20">
                  <c:v>12.1875</c:v>
                </c:pt>
                <c:pt idx="21">
                  <c:v>12.184200000000001</c:v>
                </c:pt>
                <c:pt idx="22">
                  <c:v>12.169700000000001</c:v>
                </c:pt>
                <c:pt idx="23">
                  <c:v>12.1983</c:v>
                </c:pt>
                <c:pt idx="24">
                  <c:v>12.152699999999999</c:v>
                </c:pt>
                <c:pt idx="25">
                  <c:v>12.149900000000001</c:v>
                </c:pt>
                <c:pt idx="26">
                  <c:v>12.1516</c:v>
                </c:pt>
                <c:pt idx="27">
                  <c:v>12.1762</c:v>
                </c:pt>
                <c:pt idx="28">
                  <c:v>12.1587</c:v>
                </c:pt>
                <c:pt idx="29">
                  <c:v>12.142799999999999</c:v>
                </c:pt>
                <c:pt idx="30">
                  <c:v>12.180999999999999</c:v>
                </c:pt>
                <c:pt idx="31">
                  <c:v>12.1449</c:v>
                </c:pt>
                <c:pt idx="32">
                  <c:v>12.171200000000001</c:v>
                </c:pt>
                <c:pt idx="33">
                  <c:v>12.1899</c:v>
                </c:pt>
                <c:pt idx="34">
                  <c:v>12.1608</c:v>
                </c:pt>
                <c:pt idx="35">
                  <c:v>12.1806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Graphs!$I$41:$I$76</c:f>
                <c:numCache>
                  <c:formatCode>General</c:formatCode>
                  <c:ptCount val="36"/>
                  <c:pt idx="0">
                    <c:v>9.546107999999999E-2</c:v>
                  </c:pt>
                  <c:pt idx="1">
                    <c:v>9.4248180000000001E-2</c:v>
                  </c:pt>
                  <c:pt idx="2">
                    <c:v>9.4532099999999994E-2</c:v>
                  </c:pt>
                  <c:pt idx="3">
                    <c:v>9.4504019999999994E-2</c:v>
                  </c:pt>
                  <c:pt idx="4">
                    <c:v>9.4295759999999992E-2</c:v>
                  </c:pt>
                  <c:pt idx="5">
                    <c:v>9.4427579999999997E-2</c:v>
                  </c:pt>
                  <c:pt idx="6">
                    <c:v>9.4478279999999998E-2</c:v>
                  </c:pt>
                  <c:pt idx="7">
                    <c:v>9.4475160000000002E-2</c:v>
                  </c:pt>
                  <c:pt idx="8">
                    <c:v>9.4479060000000004E-2</c:v>
                  </c:pt>
                  <c:pt idx="9">
                    <c:v>9.449777999999999E-2</c:v>
                  </c:pt>
                  <c:pt idx="10">
                    <c:v>4.7463389999999994E-2</c:v>
                  </c:pt>
                  <c:pt idx="11">
                    <c:v>4.7620559999999999E-2</c:v>
                  </c:pt>
                  <c:pt idx="12">
                    <c:v>4.7201309999999996E-2</c:v>
                  </c:pt>
                  <c:pt idx="13">
                    <c:v>4.7458319999999991E-2</c:v>
                  </c:pt>
                  <c:pt idx="14">
                    <c:v>4.7529689999999993E-2</c:v>
                  </c:pt>
                  <c:pt idx="15">
                    <c:v>4.7305439999999997E-2</c:v>
                  </c:pt>
                  <c:pt idx="16">
                    <c:v>4.7297639999999995E-2</c:v>
                  </c:pt>
                  <c:pt idx="17">
                    <c:v>4.6296159999999996E-2</c:v>
                  </c:pt>
                  <c:pt idx="18">
                    <c:v>3.0464999999999999E-2</c:v>
                  </c:pt>
                  <c:pt idx="19">
                    <c:v>3.0466000000000003E-2</c:v>
                  </c:pt>
                  <c:pt idx="20">
                    <c:v>3.04655E-2</c:v>
                  </c:pt>
                  <c:pt idx="21">
                    <c:v>3.0465249999999999E-2</c:v>
                  </c:pt>
                  <c:pt idx="22">
                    <c:v>3.0465249999999999E-2</c:v>
                  </c:pt>
                  <c:pt idx="23">
                    <c:v>3.0465750000000003E-2</c:v>
                  </c:pt>
                  <c:pt idx="24">
                    <c:v>3.0464499999999999E-2</c:v>
                  </c:pt>
                  <c:pt idx="25">
                    <c:v>3.0464499999999999E-2</c:v>
                  </c:pt>
                  <c:pt idx="26">
                    <c:v>3.2842800000000005E-2</c:v>
                  </c:pt>
                  <c:pt idx="27">
                    <c:v>9.4492319999999991E-2</c:v>
                  </c:pt>
                  <c:pt idx="28">
                    <c:v>9.4508700000000001E-2</c:v>
                  </c:pt>
                  <c:pt idx="29">
                    <c:v>9.4427579999999997E-2</c:v>
                  </c:pt>
                  <c:pt idx="30">
                    <c:v>9.4610879999999994E-2</c:v>
                  </c:pt>
                  <c:pt idx="31">
                    <c:v>9.4528199999999993E-2</c:v>
                  </c:pt>
                  <c:pt idx="32">
                    <c:v>9.4302779999999989E-2</c:v>
                  </c:pt>
                  <c:pt idx="33">
                    <c:v>9.4744259999999997E-2</c:v>
                  </c:pt>
                  <c:pt idx="34">
                    <c:v>9.4702919999999996E-2</c:v>
                  </c:pt>
                  <c:pt idx="35">
                    <c:v>9.4659239999999992E-2</c:v>
                  </c:pt>
                </c:numCache>
              </c:numRef>
            </c:plus>
            <c:minus>
              <c:numRef>
                <c:f>Graphs!$I$41:$I$76</c:f>
                <c:numCache>
                  <c:formatCode>General</c:formatCode>
                  <c:ptCount val="36"/>
                  <c:pt idx="0">
                    <c:v>9.546107999999999E-2</c:v>
                  </c:pt>
                  <c:pt idx="1">
                    <c:v>9.4248180000000001E-2</c:v>
                  </c:pt>
                  <c:pt idx="2">
                    <c:v>9.4532099999999994E-2</c:v>
                  </c:pt>
                  <c:pt idx="3">
                    <c:v>9.4504019999999994E-2</c:v>
                  </c:pt>
                  <c:pt idx="4">
                    <c:v>9.4295759999999992E-2</c:v>
                  </c:pt>
                  <c:pt idx="5">
                    <c:v>9.4427579999999997E-2</c:v>
                  </c:pt>
                  <c:pt idx="6">
                    <c:v>9.4478279999999998E-2</c:v>
                  </c:pt>
                  <c:pt idx="7">
                    <c:v>9.4475160000000002E-2</c:v>
                  </c:pt>
                  <c:pt idx="8">
                    <c:v>9.4479060000000004E-2</c:v>
                  </c:pt>
                  <c:pt idx="9">
                    <c:v>9.449777999999999E-2</c:v>
                  </c:pt>
                  <c:pt idx="10">
                    <c:v>4.7463389999999994E-2</c:v>
                  </c:pt>
                  <c:pt idx="11">
                    <c:v>4.7620559999999999E-2</c:v>
                  </c:pt>
                  <c:pt idx="12">
                    <c:v>4.7201309999999996E-2</c:v>
                  </c:pt>
                  <c:pt idx="13">
                    <c:v>4.7458319999999991E-2</c:v>
                  </c:pt>
                  <c:pt idx="14">
                    <c:v>4.7529689999999993E-2</c:v>
                  </c:pt>
                  <c:pt idx="15">
                    <c:v>4.7305439999999997E-2</c:v>
                  </c:pt>
                  <c:pt idx="16">
                    <c:v>4.7297639999999995E-2</c:v>
                  </c:pt>
                  <c:pt idx="17">
                    <c:v>4.6296159999999996E-2</c:v>
                  </c:pt>
                  <c:pt idx="18">
                    <c:v>3.0464999999999999E-2</c:v>
                  </c:pt>
                  <c:pt idx="19">
                    <c:v>3.0466000000000003E-2</c:v>
                  </c:pt>
                  <c:pt idx="20">
                    <c:v>3.04655E-2</c:v>
                  </c:pt>
                  <c:pt idx="21">
                    <c:v>3.0465249999999999E-2</c:v>
                  </c:pt>
                  <c:pt idx="22">
                    <c:v>3.0465249999999999E-2</c:v>
                  </c:pt>
                  <c:pt idx="23">
                    <c:v>3.0465750000000003E-2</c:v>
                  </c:pt>
                  <c:pt idx="24">
                    <c:v>3.0464499999999999E-2</c:v>
                  </c:pt>
                  <c:pt idx="25">
                    <c:v>3.0464499999999999E-2</c:v>
                  </c:pt>
                  <c:pt idx="26">
                    <c:v>3.2842800000000005E-2</c:v>
                  </c:pt>
                  <c:pt idx="27">
                    <c:v>9.4492319999999991E-2</c:v>
                  </c:pt>
                  <c:pt idx="28">
                    <c:v>9.4508700000000001E-2</c:v>
                  </c:pt>
                  <c:pt idx="29">
                    <c:v>9.4427579999999997E-2</c:v>
                  </c:pt>
                  <c:pt idx="30">
                    <c:v>9.4610879999999994E-2</c:v>
                  </c:pt>
                  <c:pt idx="31">
                    <c:v>9.4528199999999993E-2</c:v>
                  </c:pt>
                  <c:pt idx="32">
                    <c:v>9.4302779999999989E-2</c:v>
                  </c:pt>
                  <c:pt idx="33">
                    <c:v>9.4744259999999997E-2</c:v>
                  </c:pt>
                  <c:pt idx="34">
                    <c:v>9.4702919999999996E-2</c:v>
                  </c:pt>
                  <c:pt idx="35">
                    <c:v>9.4659239999999992E-2</c:v>
                  </c:pt>
                </c:numCache>
              </c:numRef>
            </c:minus>
            <c:spPr>
              <a:ln>
                <a:solidFill>
                  <a:schemeClr val="bg1">
                    <a:lumMod val="65000"/>
                  </a:schemeClr>
                </a:solidFill>
              </a:ln>
            </c:spPr>
          </c:errBars>
          <c:xVal>
            <c:numRef>
              <c:f>Graphs!$A$41:$A$76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Graphs!$D$41:$D$76</c:f>
              <c:numCache>
                <c:formatCode>0.000</c:formatCode>
                <c:ptCount val="36"/>
                <c:pt idx="0">
                  <c:v>12.2386</c:v>
                </c:pt>
                <c:pt idx="1">
                  <c:v>12.0831</c:v>
                </c:pt>
                <c:pt idx="2">
                  <c:v>12.1195</c:v>
                </c:pt>
                <c:pt idx="3">
                  <c:v>12.1159</c:v>
                </c:pt>
                <c:pt idx="4">
                  <c:v>12.0892</c:v>
                </c:pt>
                <c:pt idx="5">
                  <c:v>12.1061</c:v>
                </c:pt>
                <c:pt idx="6">
                  <c:v>12.1126</c:v>
                </c:pt>
                <c:pt idx="7">
                  <c:v>12.112200000000001</c:v>
                </c:pt>
                <c:pt idx="8">
                  <c:v>12.1127</c:v>
                </c:pt>
                <c:pt idx="9">
                  <c:v>12.1151</c:v>
                </c:pt>
                <c:pt idx="10">
                  <c:v>12.1701</c:v>
                </c:pt>
                <c:pt idx="11">
                  <c:v>12.2104</c:v>
                </c:pt>
                <c:pt idx="12">
                  <c:v>12.1029</c:v>
                </c:pt>
                <c:pt idx="13">
                  <c:v>12.168799999999999</c:v>
                </c:pt>
                <c:pt idx="14">
                  <c:v>12.187099999999999</c:v>
                </c:pt>
                <c:pt idx="15">
                  <c:v>12.1296</c:v>
                </c:pt>
                <c:pt idx="16">
                  <c:v>12.127599999999999</c:v>
                </c:pt>
                <c:pt idx="17">
                  <c:v>12.183199999999999</c:v>
                </c:pt>
                <c:pt idx="18">
                  <c:v>12.186</c:v>
                </c:pt>
                <c:pt idx="19">
                  <c:v>12.186400000000001</c:v>
                </c:pt>
                <c:pt idx="20">
                  <c:v>12.186199999999999</c:v>
                </c:pt>
                <c:pt idx="21">
                  <c:v>12.1861</c:v>
                </c:pt>
                <c:pt idx="22">
                  <c:v>12.1861</c:v>
                </c:pt>
                <c:pt idx="23">
                  <c:v>12.186300000000001</c:v>
                </c:pt>
                <c:pt idx="24">
                  <c:v>12.185799999999999</c:v>
                </c:pt>
                <c:pt idx="25">
                  <c:v>12.185799999999999</c:v>
                </c:pt>
                <c:pt idx="26">
                  <c:v>12.164000000000001</c:v>
                </c:pt>
                <c:pt idx="27">
                  <c:v>12.1144</c:v>
                </c:pt>
                <c:pt idx="28">
                  <c:v>12.1165</c:v>
                </c:pt>
                <c:pt idx="29">
                  <c:v>12.1061</c:v>
                </c:pt>
                <c:pt idx="30">
                  <c:v>12.1296</c:v>
                </c:pt>
                <c:pt idx="31">
                  <c:v>12.119</c:v>
                </c:pt>
                <c:pt idx="32">
                  <c:v>12.0901</c:v>
                </c:pt>
                <c:pt idx="33">
                  <c:v>12.146700000000001</c:v>
                </c:pt>
                <c:pt idx="34">
                  <c:v>12.141400000000001</c:v>
                </c:pt>
                <c:pt idx="35">
                  <c:v>12.1358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Graphs!$J$41:$J$76</c:f>
                <c:numCache>
                  <c:formatCode>General</c:formatCode>
                  <c:ptCount val="36"/>
                  <c:pt idx="0">
                    <c:v>1.0341099999999999E-2</c:v>
                  </c:pt>
                  <c:pt idx="1">
                    <c:v>0.12000002851200001</c:v>
                  </c:pt>
                  <c:pt idx="2">
                    <c:v>0.11999996129099999</c:v>
                  </c:pt>
                  <c:pt idx="3">
                    <c:v>0.119999945631</c:v>
                  </c:pt>
                  <c:pt idx="4">
                    <c:v>0.11999994977999999</c:v>
                  </c:pt>
                  <c:pt idx="5">
                    <c:v>0.11999998256399999</c:v>
                  </c:pt>
                  <c:pt idx="6">
                    <c:v>0.12000003529799998</c:v>
                  </c:pt>
                  <c:pt idx="7">
                    <c:v>0.11999999077200001</c:v>
                  </c:pt>
                  <c:pt idx="8">
                    <c:v>0.12000005115800001</c:v>
                  </c:pt>
                  <c:pt idx="9">
                    <c:v>0.11999995008600001</c:v>
                  </c:pt>
                  <c:pt idx="10">
                    <c:v>8.7000053152000004E-2</c:v>
                  </c:pt>
                  <c:pt idx="11">
                    <c:v>6.4999987990000008E-2</c:v>
                  </c:pt>
                  <c:pt idx="12">
                    <c:v>5.1000042600000003E-2</c:v>
                  </c:pt>
                  <c:pt idx="13">
                    <c:v>4.1000025432000001E-2</c:v>
                  </c:pt>
                  <c:pt idx="14">
                    <c:v>3.4000051782000003E-2</c:v>
                  </c:pt>
                  <c:pt idx="15">
                    <c:v>3.0000047879999998E-2</c:v>
                  </c:pt>
                  <c:pt idx="16">
                    <c:v>2.6999943995000001E-2</c:v>
                  </c:pt>
                  <c:pt idx="17">
                    <c:v>2.7000041289999999E-2</c:v>
                  </c:pt>
                  <c:pt idx="18">
                    <c:v>2.7000053675999999E-2</c:v>
                  </c:pt>
                  <c:pt idx="19">
                    <c:v>2.6999968999999999E-2</c:v>
                  </c:pt>
                  <c:pt idx="20">
                    <c:v>2.7000057773999997E-2</c:v>
                  </c:pt>
                  <c:pt idx="21">
                    <c:v>3.0000012075000002E-2</c:v>
                  </c:pt>
                  <c:pt idx="22">
                    <c:v>3.4000045707999998E-2</c:v>
                  </c:pt>
                  <c:pt idx="23">
                    <c:v>4.0999945218000003E-2</c:v>
                  </c:pt>
                  <c:pt idx="24">
                    <c:v>5.0000021589E-2</c:v>
                  </c:pt>
                  <c:pt idx="25">
                    <c:v>6.5999944790999993E-2</c:v>
                  </c:pt>
                  <c:pt idx="26">
                    <c:v>8.7999988889999992E-2</c:v>
                  </c:pt>
                  <c:pt idx="27">
                    <c:v>0.12000001201999998</c:v>
                  </c:pt>
                  <c:pt idx="28">
                    <c:v>0.11999999755999999</c:v>
                  </c:pt>
                  <c:pt idx="29">
                    <c:v>0.11999998426</c:v>
                  </c:pt>
                  <c:pt idx="30">
                    <c:v>0.11999997717399999</c:v>
                  </c:pt>
                  <c:pt idx="31">
                    <c:v>0.120000029715</c:v>
                  </c:pt>
                  <c:pt idx="32">
                    <c:v>0.119999965783</c:v>
                  </c:pt>
                  <c:pt idx="33">
                    <c:v>0.119999979666</c:v>
                  </c:pt>
                  <c:pt idx="34">
                    <c:v>0.11999994434899999</c:v>
                  </c:pt>
                  <c:pt idx="35">
                    <c:v>0.12000003878199998</c:v>
                  </c:pt>
                </c:numCache>
              </c:numRef>
            </c:plus>
            <c:minus>
              <c:numRef>
                <c:f>Graphs!$J$41:$J$76</c:f>
                <c:numCache>
                  <c:formatCode>General</c:formatCode>
                  <c:ptCount val="36"/>
                  <c:pt idx="0">
                    <c:v>1.0341099999999999E-2</c:v>
                  </c:pt>
                  <c:pt idx="1">
                    <c:v>0.12000002851200001</c:v>
                  </c:pt>
                  <c:pt idx="2">
                    <c:v>0.11999996129099999</c:v>
                  </c:pt>
                  <c:pt idx="3">
                    <c:v>0.119999945631</c:v>
                  </c:pt>
                  <c:pt idx="4">
                    <c:v>0.11999994977999999</c:v>
                  </c:pt>
                  <c:pt idx="5">
                    <c:v>0.11999998256399999</c:v>
                  </c:pt>
                  <c:pt idx="6">
                    <c:v>0.12000003529799998</c:v>
                  </c:pt>
                  <c:pt idx="7">
                    <c:v>0.11999999077200001</c:v>
                  </c:pt>
                  <c:pt idx="8">
                    <c:v>0.12000005115800001</c:v>
                  </c:pt>
                  <c:pt idx="9">
                    <c:v>0.11999995008600001</c:v>
                  </c:pt>
                  <c:pt idx="10">
                    <c:v>8.7000053152000004E-2</c:v>
                  </c:pt>
                  <c:pt idx="11">
                    <c:v>6.4999987990000008E-2</c:v>
                  </c:pt>
                  <c:pt idx="12">
                    <c:v>5.1000042600000003E-2</c:v>
                  </c:pt>
                  <c:pt idx="13">
                    <c:v>4.1000025432000001E-2</c:v>
                  </c:pt>
                  <c:pt idx="14">
                    <c:v>3.4000051782000003E-2</c:v>
                  </c:pt>
                  <c:pt idx="15">
                    <c:v>3.0000047879999998E-2</c:v>
                  </c:pt>
                  <c:pt idx="16">
                    <c:v>2.6999943995000001E-2</c:v>
                  </c:pt>
                  <c:pt idx="17">
                    <c:v>2.7000041289999999E-2</c:v>
                  </c:pt>
                  <c:pt idx="18">
                    <c:v>2.7000053675999999E-2</c:v>
                  </c:pt>
                  <c:pt idx="19">
                    <c:v>2.6999968999999999E-2</c:v>
                  </c:pt>
                  <c:pt idx="20">
                    <c:v>2.7000057773999997E-2</c:v>
                  </c:pt>
                  <c:pt idx="21">
                    <c:v>3.0000012075000002E-2</c:v>
                  </c:pt>
                  <c:pt idx="22">
                    <c:v>3.4000045707999998E-2</c:v>
                  </c:pt>
                  <c:pt idx="23">
                    <c:v>4.0999945218000003E-2</c:v>
                  </c:pt>
                  <c:pt idx="24">
                    <c:v>5.0000021589E-2</c:v>
                  </c:pt>
                  <c:pt idx="25">
                    <c:v>6.5999944790999993E-2</c:v>
                  </c:pt>
                  <c:pt idx="26">
                    <c:v>8.7999988889999992E-2</c:v>
                  </c:pt>
                  <c:pt idx="27">
                    <c:v>0.12000001201999998</c:v>
                  </c:pt>
                  <c:pt idx="28">
                    <c:v>0.11999999755999999</c:v>
                  </c:pt>
                  <c:pt idx="29">
                    <c:v>0.11999998426</c:v>
                  </c:pt>
                  <c:pt idx="30">
                    <c:v>0.11999997717399999</c:v>
                  </c:pt>
                  <c:pt idx="31">
                    <c:v>0.120000029715</c:v>
                  </c:pt>
                  <c:pt idx="32">
                    <c:v>0.119999965783</c:v>
                  </c:pt>
                  <c:pt idx="33">
                    <c:v>0.119999979666</c:v>
                  </c:pt>
                  <c:pt idx="34">
                    <c:v>0.11999994434899999</c:v>
                  </c:pt>
                  <c:pt idx="35">
                    <c:v>0.12000003878199998</c:v>
                  </c:pt>
                </c:numCache>
              </c:numRef>
            </c:minus>
            <c:spPr>
              <a:ln w="9525">
                <a:solidFill>
                  <a:schemeClr val="bg1">
                    <a:lumMod val="65000"/>
                  </a:schemeClr>
                </a:solidFill>
              </a:ln>
            </c:spPr>
          </c:errBars>
          <c:xVal>
            <c:numRef>
              <c:f>Graphs!$A$41:$A$76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Graphs!$E$41:$E$76</c:f>
              <c:numCache>
                <c:formatCode>0.000</c:formatCode>
                <c:ptCount val="36"/>
                <c:pt idx="0">
                  <c:v>12.166</c:v>
                </c:pt>
                <c:pt idx="1">
                  <c:v>12.105600000000001</c:v>
                </c:pt>
                <c:pt idx="2">
                  <c:v>12.1929</c:v>
                </c:pt>
                <c:pt idx="3">
                  <c:v>12.146100000000001</c:v>
                </c:pt>
                <c:pt idx="4">
                  <c:v>12.003500000000001</c:v>
                </c:pt>
                <c:pt idx="5">
                  <c:v>12.0213</c:v>
                </c:pt>
                <c:pt idx="6">
                  <c:v>12.116099999999999</c:v>
                </c:pt>
                <c:pt idx="7">
                  <c:v>12.1182</c:v>
                </c:pt>
                <c:pt idx="8">
                  <c:v>12.149800000000001</c:v>
                </c:pt>
                <c:pt idx="9">
                  <c:v>12.182600000000001</c:v>
                </c:pt>
                <c:pt idx="10">
                  <c:v>12.1424</c:v>
                </c:pt>
                <c:pt idx="11">
                  <c:v>12.1289</c:v>
                </c:pt>
                <c:pt idx="12">
                  <c:v>12.1342</c:v>
                </c:pt>
                <c:pt idx="13">
                  <c:v>12.103400000000001</c:v>
                </c:pt>
                <c:pt idx="14">
                  <c:v>12.1227</c:v>
                </c:pt>
                <c:pt idx="15">
                  <c:v>12.118</c:v>
                </c:pt>
                <c:pt idx="16">
                  <c:v>12.101900000000001</c:v>
                </c:pt>
                <c:pt idx="17">
                  <c:v>12.119</c:v>
                </c:pt>
                <c:pt idx="18">
                  <c:v>12.1257</c:v>
                </c:pt>
                <c:pt idx="19">
                  <c:v>12.1144</c:v>
                </c:pt>
                <c:pt idx="20">
                  <c:v>12.126899999999999</c:v>
                </c:pt>
                <c:pt idx="21">
                  <c:v>12.1347</c:v>
                </c:pt>
                <c:pt idx="22">
                  <c:v>12.1427</c:v>
                </c:pt>
                <c:pt idx="23">
                  <c:v>12.117900000000001</c:v>
                </c:pt>
                <c:pt idx="24">
                  <c:v>12.1037</c:v>
                </c:pt>
                <c:pt idx="25">
                  <c:v>12.1647</c:v>
                </c:pt>
                <c:pt idx="26">
                  <c:v>12.200699999999999</c:v>
                </c:pt>
                <c:pt idx="27">
                  <c:v>12.134499999999999</c:v>
                </c:pt>
                <c:pt idx="28">
                  <c:v>12.1867</c:v>
                </c:pt>
                <c:pt idx="29">
                  <c:v>12.0161</c:v>
                </c:pt>
                <c:pt idx="30">
                  <c:v>12.1478</c:v>
                </c:pt>
                <c:pt idx="31">
                  <c:v>12.1035</c:v>
                </c:pt>
                <c:pt idx="32">
                  <c:v>12.097099999999999</c:v>
                </c:pt>
                <c:pt idx="33">
                  <c:v>12.108599999999999</c:v>
                </c:pt>
                <c:pt idx="34">
                  <c:v>12.1151</c:v>
                </c:pt>
                <c:pt idx="35">
                  <c:v>12.123799999999999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1248"/>
        <c:axId val="123037568"/>
      </c:scatterChart>
      <c:valAx>
        <c:axId val="122821248"/>
        <c:scaling>
          <c:orientation val="minMax"/>
          <c:max val="3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 (deg)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037568"/>
        <c:crosses val="autoZero"/>
        <c:crossBetween val="midCat"/>
      </c:valAx>
      <c:valAx>
        <c:axId val="123037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821248"/>
        <c:crosses val="autoZero"/>
        <c:crossBetween val="midCat"/>
        <c:majorUnit val="0.1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Perimeter</a:t>
            </a:r>
            <a:r>
              <a:rPr lang="en-US" baseline="0"/>
              <a:t> </a:t>
            </a:r>
            <a:r>
              <a:rPr lang="en-US"/>
              <a:t>Cylinder, Discrete Angles </a:t>
            </a:r>
          </a:p>
          <a:p>
            <a:pPr>
              <a:defRPr/>
            </a:pPr>
            <a:r>
              <a:rPr lang="en-US"/>
              <a:t>10 mm Fan Beam, 56.4 keV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Graphs!$G$80:$G$115</c:f>
                <c:numCache>
                  <c:formatCode>General</c:formatCode>
                  <c:ptCount val="36"/>
                  <c:pt idx="0">
                    <c:v>2.7345600000000001E-2</c:v>
                  </c:pt>
                  <c:pt idx="1">
                    <c:v>2.6987579999999997E-2</c:v>
                  </c:pt>
                  <c:pt idx="2">
                    <c:v>2.6917240000000002E-2</c:v>
                  </c:pt>
                  <c:pt idx="3">
                    <c:v>2.5194120000000004E-2</c:v>
                  </c:pt>
                  <c:pt idx="4">
                    <c:v>2.4452999999999999E-2</c:v>
                  </c:pt>
                  <c:pt idx="5">
                    <c:v>2.2590720000000002E-2</c:v>
                  </c:pt>
                  <c:pt idx="6">
                    <c:v>1.9708850000000003E-2</c:v>
                  </c:pt>
                  <c:pt idx="7">
                    <c:v>1.639504E-2</c:v>
                  </c:pt>
                  <c:pt idx="8">
                    <c:v>1.2520480000000002E-2</c:v>
                  </c:pt>
                  <c:pt idx="9">
                    <c:v>9.2537599999999998E-3</c:v>
                  </c:pt>
                  <c:pt idx="10">
                    <c:v>6.7731039999999994E-3</c:v>
                  </c:pt>
                  <c:pt idx="11">
                    <c:v>5.1159029999999989E-3</c:v>
                  </c:pt>
                  <c:pt idx="12">
                    <c:v>3.9721979999999997E-3</c:v>
                  </c:pt>
                  <c:pt idx="13">
                    <c:v>3.2054519999999997E-3</c:v>
                  </c:pt>
                  <c:pt idx="14">
                    <c:v>2.6945646000000002E-3</c:v>
                  </c:pt>
                  <c:pt idx="15">
                    <c:v>2.3478524999999998E-3</c:v>
                  </c:pt>
                  <c:pt idx="16">
                    <c:v>2.1221991999999996E-3</c:v>
                  </c:pt>
                  <c:pt idx="17">
                    <c:v>2.001367E-3</c:v>
                  </c:pt>
                  <c:pt idx="18">
                    <c:v>1.9821185999999999E-3</c:v>
                  </c:pt>
                  <c:pt idx="19">
                    <c:v>2.0063990000000003E-3</c:v>
                  </c:pt>
                  <c:pt idx="20">
                    <c:v>2.1160488E-3</c:v>
                  </c:pt>
                  <c:pt idx="21">
                    <c:v>2.3340876000000001E-3</c:v>
                  </c:pt>
                  <c:pt idx="22">
                    <c:v>2.6891592000000005E-3</c:v>
                  </c:pt>
                  <c:pt idx="23">
                    <c:v>3.2056799999999998E-3</c:v>
                  </c:pt>
                  <c:pt idx="24">
                    <c:v>3.9595920000000005E-3</c:v>
                  </c:pt>
                  <c:pt idx="25">
                    <c:v>5.0730400000000009E-3</c:v>
                  </c:pt>
                  <c:pt idx="26">
                    <c:v>6.7506399999999987E-3</c:v>
                  </c:pt>
                  <c:pt idx="27">
                    <c:v>9.249959999999998E-3</c:v>
                  </c:pt>
                  <c:pt idx="28">
                    <c:v>1.2517120000000001E-2</c:v>
                  </c:pt>
                  <c:pt idx="29">
                    <c:v>1.6388159999999999E-2</c:v>
                  </c:pt>
                  <c:pt idx="30">
                    <c:v>1.9716200000000003E-2</c:v>
                  </c:pt>
                  <c:pt idx="31">
                    <c:v>2.260736E-2</c:v>
                  </c:pt>
                  <c:pt idx="32">
                    <c:v>2.4467699999999998E-2</c:v>
                  </c:pt>
                  <c:pt idx="33">
                    <c:v>2.5192720000000005E-2</c:v>
                  </c:pt>
                  <c:pt idx="34">
                    <c:v>2.6916120000000005E-2</c:v>
                  </c:pt>
                  <c:pt idx="35">
                    <c:v>2.6996220000000001E-2</c:v>
                  </c:pt>
                </c:numCache>
              </c:numRef>
            </c:plus>
            <c:minus>
              <c:numRef>
                <c:f>Graphs!$G$80:$G$115</c:f>
                <c:numCache>
                  <c:formatCode>General</c:formatCode>
                  <c:ptCount val="36"/>
                  <c:pt idx="0">
                    <c:v>2.7345600000000001E-2</c:v>
                  </c:pt>
                  <c:pt idx="1">
                    <c:v>2.6987579999999997E-2</c:v>
                  </c:pt>
                  <c:pt idx="2">
                    <c:v>2.6917240000000002E-2</c:v>
                  </c:pt>
                  <c:pt idx="3">
                    <c:v>2.5194120000000004E-2</c:v>
                  </c:pt>
                  <c:pt idx="4">
                    <c:v>2.4452999999999999E-2</c:v>
                  </c:pt>
                  <c:pt idx="5">
                    <c:v>2.2590720000000002E-2</c:v>
                  </c:pt>
                  <c:pt idx="6">
                    <c:v>1.9708850000000003E-2</c:v>
                  </c:pt>
                  <c:pt idx="7">
                    <c:v>1.639504E-2</c:v>
                  </c:pt>
                  <c:pt idx="8">
                    <c:v>1.2520480000000002E-2</c:v>
                  </c:pt>
                  <c:pt idx="9">
                    <c:v>9.2537599999999998E-3</c:v>
                  </c:pt>
                  <c:pt idx="10">
                    <c:v>6.7731039999999994E-3</c:v>
                  </c:pt>
                  <c:pt idx="11">
                    <c:v>5.1159029999999989E-3</c:v>
                  </c:pt>
                  <c:pt idx="12">
                    <c:v>3.9721979999999997E-3</c:v>
                  </c:pt>
                  <c:pt idx="13">
                    <c:v>3.2054519999999997E-3</c:v>
                  </c:pt>
                  <c:pt idx="14">
                    <c:v>2.6945646000000002E-3</c:v>
                  </c:pt>
                  <c:pt idx="15">
                    <c:v>2.3478524999999998E-3</c:v>
                  </c:pt>
                  <c:pt idx="16">
                    <c:v>2.1221991999999996E-3</c:v>
                  </c:pt>
                  <c:pt idx="17">
                    <c:v>2.001367E-3</c:v>
                  </c:pt>
                  <c:pt idx="18">
                    <c:v>1.9821185999999999E-3</c:v>
                  </c:pt>
                  <c:pt idx="19">
                    <c:v>2.0063990000000003E-3</c:v>
                  </c:pt>
                  <c:pt idx="20">
                    <c:v>2.1160488E-3</c:v>
                  </c:pt>
                  <c:pt idx="21">
                    <c:v>2.3340876000000001E-3</c:v>
                  </c:pt>
                  <c:pt idx="22">
                    <c:v>2.6891592000000005E-3</c:v>
                  </c:pt>
                  <c:pt idx="23">
                    <c:v>3.2056799999999998E-3</c:v>
                  </c:pt>
                  <c:pt idx="24">
                    <c:v>3.9595920000000005E-3</c:v>
                  </c:pt>
                  <c:pt idx="25">
                    <c:v>5.0730400000000009E-3</c:v>
                  </c:pt>
                  <c:pt idx="26">
                    <c:v>6.7506399999999987E-3</c:v>
                  </c:pt>
                  <c:pt idx="27">
                    <c:v>9.249959999999998E-3</c:v>
                  </c:pt>
                  <c:pt idx="28">
                    <c:v>1.2517120000000001E-2</c:v>
                  </c:pt>
                  <c:pt idx="29">
                    <c:v>1.6388159999999999E-2</c:v>
                  </c:pt>
                  <c:pt idx="30">
                    <c:v>1.9716200000000003E-2</c:v>
                  </c:pt>
                  <c:pt idx="31">
                    <c:v>2.260736E-2</c:v>
                  </c:pt>
                  <c:pt idx="32">
                    <c:v>2.4467699999999998E-2</c:v>
                  </c:pt>
                  <c:pt idx="33">
                    <c:v>2.5192720000000005E-2</c:v>
                  </c:pt>
                  <c:pt idx="34">
                    <c:v>2.6916120000000005E-2</c:v>
                  </c:pt>
                  <c:pt idx="35">
                    <c:v>2.6996220000000001E-2</c:v>
                  </c:pt>
                </c:numCache>
              </c:numRef>
            </c:minus>
          </c:errBars>
          <c:xVal>
            <c:numRef>
              <c:f>Graphs!$A$80:$A$115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Graphs!$B$80:$B$115</c:f>
              <c:numCache>
                <c:formatCode>0.000</c:formatCode>
                <c:ptCount val="36"/>
                <c:pt idx="0">
                  <c:v>101.28</c:v>
                </c:pt>
                <c:pt idx="1">
                  <c:v>99.953999999999994</c:v>
                </c:pt>
                <c:pt idx="2">
                  <c:v>96.132999999999996</c:v>
                </c:pt>
                <c:pt idx="3">
                  <c:v>89.978999999999999</c:v>
                </c:pt>
                <c:pt idx="4">
                  <c:v>81.510000000000005</c:v>
                </c:pt>
                <c:pt idx="5">
                  <c:v>70.596000000000004</c:v>
                </c:pt>
                <c:pt idx="6">
                  <c:v>56.311</c:v>
                </c:pt>
                <c:pt idx="7">
                  <c:v>38.128</c:v>
                </c:pt>
                <c:pt idx="8">
                  <c:v>22.358000000000001</c:v>
                </c:pt>
                <c:pt idx="9">
                  <c:v>12.176</c:v>
                </c:pt>
                <c:pt idx="10">
                  <c:v>6.5125999999999999</c:v>
                </c:pt>
                <c:pt idx="11">
                  <c:v>3.6282999999999999</c:v>
                </c:pt>
                <c:pt idx="12">
                  <c:v>2.1705999999999999</c:v>
                </c:pt>
                <c:pt idx="13">
                  <c:v>1.4058999999999999</c:v>
                </c:pt>
                <c:pt idx="14">
                  <c:v>0.98702000000000001</c:v>
                </c:pt>
                <c:pt idx="15">
                  <c:v>0.74534999999999996</c:v>
                </c:pt>
                <c:pt idx="16">
                  <c:v>0.60807999999999995</c:v>
                </c:pt>
                <c:pt idx="17">
                  <c:v>0.54091</c:v>
                </c:pt>
                <c:pt idx="18">
                  <c:v>0.52437</c:v>
                </c:pt>
                <c:pt idx="19">
                  <c:v>0.54227000000000003</c:v>
                </c:pt>
                <c:pt idx="20">
                  <c:v>0.60806000000000004</c:v>
                </c:pt>
                <c:pt idx="21">
                  <c:v>0.74334</c:v>
                </c:pt>
                <c:pt idx="22">
                  <c:v>0.98504000000000003</c:v>
                </c:pt>
                <c:pt idx="23">
                  <c:v>1.4059999999999999</c:v>
                </c:pt>
                <c:pt idx="24">
                  <c:v>2.1756000000000002</c:v>
                </c:pt>
                <c:pt idx="25">
                  <c:v>3.6236000000000002</c:v>
                </c:pt>
                <c:pt idx="26">
                  <c:v>6.4909999999999997</c:v>
                </c:pt>
                <c:pt idx="27">
                  <c:v>12.170999999999999</c:v>
                </c:pt>
                <c:pt idx="28">
                  <c:v>22.352</c:v>
                </c:pt>
                <c:pt idx="29">
                  <c:v>38.112000000000002</c:v>
                </c:pt>
                <c:pt idx="30">
                  <c:v>56.332000000000001</c:v>
                </c:pt>
                <c:pt idx="31">
                  <c:v>70.647999999999996</c:v>
                </c:pt>
                <c:pt idx="32">
                  <c:v>81.558999999999997</c:v>
                </c:pt>
                <c:pt idx="33">
                  <c:v>89.974000000000004</c:v>
                </c:pt>
                <c:pt idx="34">
                  <c:v>96.129000000000005</c:v>
                </c:pt>
                <c:pt idx="35">
                  <c:v>99.986000000000004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Graphs!$H$80:$H$115</c:f>
                <c:numCache>
                  <c:formatCode>General</c:formatCode>
                  <c:ptCount val="36"/>
                  <c:pt idx="0">
                    <c:v>5.45572E-2</c:v>
                  </c:pt>
                  <c:pt idx="1">
                    <c:v>5.4205200000000002E-2</c:v>
                  </c:pt>
                  <c:pt idx="2">
                    <c:v>5.3140199999999999E-2</c:v>
                  </c:pt>
                  <c:pt idx="3">
                    <c:v>5.1418399999999996E-2</c:v>
                  </c:pt>
                  <c:pt idx="4">
                    <c:v>4.8928800000000001E-2</c:v>
                  </c:pt>
                  <c:pt idx="5">
                    <c:v>4.5520600000000001E-2</c:v>
                  </c:pt>
                  <c:pt idx="6">
                    <c:v>4.0669499999999997E-2</c:v>
                  </c:pt>
                  <c:pt idx="7">
                    <c:v>3.3492099999999997E-2</c:v>
                  </c:pt>
                  <c:pt idx="8">
                    <c:v>2.5673499999999998E-2</c:v>
                  </c:pt>
                  <c:pt idx="9">
                    <c:v>1.90361E-2</c:v>
                  </c:pt>
                  <c:pt idx="10">
                    <c:v>1.3869500000000002E-2</c:v>
                  </c:pt>
                  <c:pt idx="11">
                    <c:v>1.03953E-2</c:v>
                  </c:pt>
                  <c:pt idx="12">
                    <c:v>8.0634999999999995E-3</c:v>
                  </c:pt>
                  <c:pt idx="13">
                    <c:v>6.4604099999999998E-3</c:v>
                  </c:pt>
                  <c:pt idx="14">
                    <c:v>5.3827600000000003E-3</c:v>
                  </c:pt>
                  <c:pt idx="15">
                    <c:v>4.7292799999999998E-3</c:v>
                  </c:pt>
                  <c:pt idx="16">
                    <c:v>4.2853600000000002E-3</c:v>
                  </c:pt>
                  <c:pt idx="17">
                    <c:v>4.0257499999999998E-3</c:v>
                  </c:pt>
                  <c:pt idx="18">
                    <c:v>3.9397800000000004E-3</c:v>
                  </c:pt>
                  <c:pt idx="19">
                    <c:v>4.0483999999999997E-3</c:v>
                  </c:pt>
                  <c:pt idx="20">
                    <c:v>4.2806199999999997E-3</c:v>
                  </c:pt>
                  <c:pt idx="21">
                    <c:v>4.6999399999999997E-3</c:v>
                  </c:pt>
                  <c:pt idx="22">
                    <c:v>5.3914100000000001E-3</c:v>
                  </c:pt>
                  <c:pt idx="23">
                    <c:v>6.4883500000000004E-3</c:v>
                  </c:pt>
                  <c:pt idx="24">
                    <c:v>8.0340600000000009E-3</c:v>
                  </c:pt>
                  <c:pt idx="25">
                    <c:v>1.0395100000000001E-2</c:v>
                  </c:pt>
                  <c:pt idx="26">
                    <c:v>1.38748E-2</c:v>
                  </c:pt>
                  <c:pt idx="27">
                    <c:v>1.9009499999999999E-2</c:v>
                  </c:pt>
                  <c:pt idx="28">
                    <c:v>2.5673300000000003E-2</c:v>
                  </c:pt>
                  <c:pt idx="29">
                    <c:v>3.3460900000000002E-2</c:v>
                  </c:pt>
                  <c:pt idx="30">
                    <c:v>4.06638E-2</c:v>
                  </c:pt>
                  <c:pt idx="31">
                    <c:v>4.5566799999999998E-2</c:v>
                  </c:pt>
                  <c:pt idx="32">
                    <c:v>4.8913900000000003E-2</c:v>
                  </c:pt>
                  <c:pt idx="33">
                    <c:v>5.1437400000000001E-2</c:v>
                  </c:pt>
                  <c:pt idx="34">
                    <c:v>5.3164300000000005E-2</c:v>
                  </c:pt>
                  <c:pt idx="35">
                    <c:v>5.4169799999999997E-2</c:v>
                  </c:pt>
                </c:numCache>
              </c:numRef>
            </c:plus>
            <c:minus>
              <c:numRef>
                <c:f>Graphs!$H$80:$H$115</c:f>
                <c:numCache>
                  <c:formatCode>General</c:formatCode>
                  <c:ptCount val="36"/>
                  <c:pt idx="0">
                    <c:v>5.45572E-2</c:v>
                  </c:pt>
                  <c:pt idx="1">
                    <c:v>5.4205200000000002E-2</c:v>
                  </c:pt>
                  <c:pt idx="2">
                    <c:v>5.3140199999999999E-2</c:v>
                  </c:pt>
                  <c:pt idx="3">
                    <c:v>5.1418399999999996E-2</c:v>
                  </c:pt>
                  <c:pt idx="4">
                    <c:v>4.8928800000000001E-2</c:v>
                  </c:pt>
                  <c:pt idx="5">
                    <c:v>4.5520600000000001E-2</c:v>
                  </c:pt>
                  <c:pt idx="6">
                    <c:v>4.0669499999999997E-2</c:v>
                  </c:pt>
                  <c:pt idx="7">
                    <c:v>3.3492099999999997E-2</c:v>
                  </c:pt>
                  <c:pt idx="8">
                    <c:v>2.5673499999999998E-2</c:v>
                  </c:pt>
                  <c:pt idx="9">
                    <c:v>1.90361E-2</c:v>
                  </c:pt>
                  <c:pt idx="10">
                    <c:v>1.3869500000000002E-2</c:v>
                  </c:pt>
                  <c:pt idx="11">
                    <c:v>1.03953E-2</c:v>
                  </c:pt>
                  <c:pt idx="12">
                    <c:v>8.0634999999999995E-3</c:v>
                  </c:pt>
                  <c:pt idx="13">
                    <c:v>6.4604099999999998E-3</c:v>
                  </c:pt>
                  <c:pt idx="14">
                    <c:v>5.3827600000000003E-3</c:v>
                  </c:pt>
                  <c:pt idx="15">
                    <c:v>4.7292799999999998E-3</c:v>
                  </c:pt>
                  <c:pt idx="16">
                    <c:v>4.2853600000000002E-3</c:v>
                  </c:pt>
                  <c:pt idx="17">
                    <c:v>4.0257499999999998E-3</c:v>
                  </c:pt>
                  <c:pt idx="18">
                    <c:v>3.9397800000000004E-3</c:v>
                  </c:pt>
                  <c:pt idx="19">
                    <c:v>4.0483999999999997E-3</c:v>
                  </c:pt>
                  <c:pt idx="20">
                    <c:v>4.2806199999999997E-3</c:v>
                  </c:pt>
                  <c:pt idx="21">
                    <c:v>4.6999399999999997E-3</c:v>
                  </c:pt>
                  <c:pt idx="22">
                    <c:v>5.3914100000000001E-3</c:v>
                  </c:pt>
                  <c:pt idx="23">
                    <c:v>6.4883500000000004E-3</c:v>
                  </c:pt>
                  <c:pt idx="24">
                    <c:v>8.0340600000000009E-3</c:v>
                  </c:pt>
                  <c:pt idx="25">
                    <c:v>1.0395100000000001E-2</c:v>
                  </c:pt>
                  <c:pt idx="26">
                    <c:v>1.38748E-2</c:v>
                  </c:pt>
                  <c:pt idx="27">
                    <c:v>1.9009499999999999E-2</c:v>
                  </c:pt>
                  <c:pt idx="28">
                    <c:v>2.5673300000000003E-2</c:v>
                  </c:pt>
                  <c:pt idx="29">
                    <c:v>3.3460900000000002E-2</c:v>
                  </c:pt>
                  <c:pt idx="30">
                    <c:v>4.06638E-2</c:v>
                  </c:pt>
                  <c:pt idx="31">
                    <c:v>4.5566799999999998E-2</c:v>
                  </c:pt>
                  <c:pt idx="32">
                    <c:v>4.8913900000000003E-2</c:v>
                  </c:pt>
                  <c:pt idx="33">
                    <c:v>5.1437400000000001E-2</c:v>
                  </c:pt>
                  <c:pt idx="34">
                    <c:v>5.3164300000000005E-2</c:v>
                  </c:pt>
                  <c:pt idx="35">
                    <c:v>5.4169799999999997E-2</c:v>
                  </c:pt>
                </c:numCache>
              </c:numRef>
            </c:minus>
          </c:errBars>
          <c:xVal>
            <c:numRef>
              <c:f>Graphs!$A$80:$A$115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Graphs!$C$80:$C$115</c:f>
              <c:numCache>
                <c:formatCode>0.000</c:formatCode>
                <c:ptCount val="36"/>
                <c:pt idx="0">
                  <c:v>101.166</c:v>
                </c:pt>
                <c:pt idx="1">
                  <c:v>99.866</c:v>
                </c:pt>
                <c:pt idx="2">
                  <c:v>96.027900000000002</c:v>
                </c:pt>
                <c:pt idx="3">
                  <c:v>89.886200000000002</c:v>
                </c:pt>
                <c:pt idx="4">
                  <c:v>81.418400000000005</c:v>
                </c:pt>
                <c:pt idx="5">
                  <c:v>70.517200000000003</c:v>
                </c:pt>
                <c:pt idx="6">
                  <c:v>56.337200000000003</c:v>
                </c:pt>
                <c:pt idx="7">
                  <c:v>38.188099999999999</c:v>
                </c:pt>
                <c:pt idx="8">
                  <c:v>22.416899999999998</c:v>
                </c:pt>
                <c:pt idx="9">
                  <c:v>12.2773</c:v>
                </c:pt>
                <c:pt idx="10">
                  <c:v>6.5205299999999999</c:v>
                </c:pt>
                <c:pt idx="11">
                  <c:v>3.65693</c:v>
                </c:pt>
                <c:pt idx="12">
                  <c:v>2.19862</c:v>
                </c:pt>
                <c:pt idx="13">
                  <c:v>1.4148099999999999</c:v>
                </c:pt>
                <c:pt idx="14">
                  <c:v>0.98480400000000001</c:v>
                </c:pt>
                <c:pt idx="15">
                  <c:v>0.759961</c:v>
                </c:pt>
                <c:pt idx="16">
                  <c:v>0.62063100000000004</c:v>
                </c:pt>
                <c:pt idx="17">
                  <c:v>0.54815899999999995</c:v>
                </c:pt>
                <c:pt idx="18">
                  <c:v>0.52364200000000005</c:v>
                </c:pt>
                <c:pt idx="19">
                  <c:v>0.55216600000000005</c:v>
                </c:pt>
                <c:pt idx="20">
                  <c:v>0.62204499999999996</c:v>
                </c:pt>
                <c:pt idx="21">
                  <c:v>0.74982800000000005</c:v>
                </c:pt>
                <c:pt idx="22">
                  <c:v>0.98763100000000004</c:v>
                </c:pt>
                <c:pt idx="23">
                  <c:v>1.42178</c:v>
                </c:pt>
                <c:pt idx="24">
                  <c:v>2.18702</c:v>
                </c:pt>
                <c:pt idx="25">
                  <c:v>3.65516</c:v>
                </c:pt>
                <c:pt idx="26">
                  <c:v>6.5368500000000003</c:v>
                </c:pt>
                <c:pt idx="27">
                  <c:v>12.2536</c:v>
                </c:pt>
                <c:pt idx="28">
                  <c:v>22.413699999999999</c:v>
                </c:pt>
                <c:pt idx="29">
                  <c:v>38.161200000000001</c:v>
                </c:pt>
                <c:pt idx="30">
                  <c:v>56.307400000000001</c:v>
                </c:pt>
                <c:pt idx="31">
                  <c:v>70.599100000000007</c:v>
                </c:pt>
                <c:pt idx="32">
                  <c:v>81.378500000000003</c:v>
                </c:pt>
                <c:pt idx="33">
                  <c:v>89.940700000000007</c:v>
                </c:pt>
                <c:pt idx="34">
                  <c:v>96.046999999999997</c:v>
                </c:pt>
                <c:pt idx="35">
                  <c:v>99.793199999999999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Graphs!$I$40:$I$76</c:f>
                <c:numCache>
                  <c:formatCode>General</c:formatCode>
                  <c:ptCount val="37"/>
                  <c:pt idx="0">
                    <c:v>0</c:v>
                  </c:pt>
                  <c:pt idx="1">
                    <c:v>9.546107999999999E-2</c:v>
                  </c:pt>
                  <c:pt idx="2">
                    <c:v>9.4248180000000001E-2</c:v>
                  </c:pt>
                  <c:pt idx="3">
                    <c:v>9.4532099999999994E-2</c:v>
                  </c:pt>
                  <c:pt idx="4">
                    <c:v>9.4504019999999994E-2</c:v>
                  </c:pt>
                  <c:pt idx="5">
                    <c:v>9.4295759999999992E-2</c:v>
                  </c:pt>
                  <c:pt idx="6">
                    <c:v>9.4427579999999997E-2</c:v>
                  </c:pt>
                  <c:pt idx="7">
                    <c:v>9.4478279999999998E-2</c:v>
                  </c:pt>
                  <c:pt idx="8">
                    <c:v>9.4475160000000002E-2</c:v>
                  </c:pt>
                  <c:pt idx="9">
                    <c:v>9.4479060000000004E-2</c:v>
                  </c:pt>
                  <c:pt idx="10">
                    <c:v>9.449777999999999E-2</c:v>
                  </c:pt>
                  <c:pt idx="11">
                    <c:v>4.7463389999999994E-2</c:v>
                  </c:pt>
                  <c:pt idx="12">
                    <c:v>4.7620559999999999E-2</c:v>
                  </c:pt>
                  <c:pt idx="13">
                    <c:v>4.7201309999999996E-2</c:v>
                  </c:pt>
                  <c:pt idx="14">
                    <c:v>4.7458319999999991E-2</c:v>
                  </c:pt>
                  <c:pt idx="15">
                    <c:v>4.7529689999999993E-2</c:v>
                  </c:pt>
                  <c:pt idx="16">
                    <c:v>4.7305439999999997E-2</c:v>
                  </c:pt>
                  <c:pt idx="17">
                    <c:v>4.7297639999999995E-2</c:v>
                  </c:pt>
                  <c:pt idx="18">
                    <c:v>4.6296159999999996E-2</c:v>
                  </c:pt>
                  <c:pt idx="19">
                    <c:v>3.0464999999999999E-2</c:v>
                  </c:pt>
                  <c:pt idx="20">
                    <c:v>3.0466000000000003E-2</c:v>
                  </c:pt>
                  <c:pt idx="21">
                    <c:v>3.04655E-2</c:v>
                  </c:pt>
                  <c:pt idx="22">
                    <c:v>3.0465249999999999E-2</c:v>
                  </c:pt>
                  <c:pt idx="23">
                    <c:v>3.0465249999999999E-2</c:v>
                  </c:pt>
                  <c:pt idx="24">
                    <c:v>3.0465750000000003E-2</c:v>
                  </c:pt>
                  <c:pt idx="25">
                    <c:v>3.0464499999999999E-2</c:v>
                  </c:pt>
                  <c:pt idx="26">
                    <c:v>3.0464499999999999E-2</c:v>
                  </c:pt>
                  <c:pt idx="27">
                    <c:v>3.2842800000000005E-2</c:v>
                  </c:pt>
                  <c:pt idx="28">
                    <c:v>9.4492319999999991E-2</c:v>
                  </c:pt>
                  <c:pt idx="29">
                    <c:v>9.4508700000000001E-2</c:v>
                  </c:pt>
                  <c:pt idx="30">
                    <c:v>9.4427579999999997E-2</c:v>
                  </c:pt>
                  <c:pt idx="31">
                    <c:v>9.4610879999999994E-2</c:v>
                  </c:pt>
                  <c:pt idx="32">
                    <c:v>9.4528199999999993E-2</c:v>
                  </c:pt>
                  <c:pt idx="33">
                    <c:v>9.4302779999999989E-2</c:v>
                  </c:pt>
                  <c:pt idx="34">
                    <c:v>9.4744259999999997E-2</c:v>
                  </c:pt>
                  <c:pt idx="35">
                    <c:v>9.4702919999999996E-2</c:v>
                  </c:pt>
                  <c:pt idx="36">
                    <c:v>9.4659239999999992E-2</c:v>
                  </c:pt>
                </c:numCache>
              </c:numRef>
            </c:plus>
            <c:minus>
              <c:numRef>
                <c:f>Graphs!$H$40:$H$76</c:f>
                <c:numCache>
                  <c:formatCode>General</c:formatCode>
                  <c:ptCount val="37"/>
                  <c:pt idx="0">
                    <c:v>0</c:v>
                  </c:pt>
                  <c:pt idx="1">
                    <c:v>1.8945300000000002E-2</c:v>
                  </c:pt>
                  <c:pt idx="2">
                    <c:v>1.8958200000000001E-2</c:v>
                  </c:pt>
                  <c:pt idx="3">
                    <c:v>1.9012899999999999E-2</c:v>
                  </c:pt>
                  <c:pt idx="4">
                    <c:v>1.89572E-2</c:v>
                  </c:pt>
                  <c:pt idx="5">
                    <c:v>1.8951699999999998E-2</c:v>
                  </c:pt>
                  <c:pt idx="6">
                    <c:v>1.89666E-2</c:v>
                  </c:pt>
                  <c:pt idx="7">
                    <c:v>1.9008000000000001E-2</c:v>
                  </c:pt>
                  <c:pt idx="8">
                    <c:v>1.8937099999999998E-2</c:v>
                  </c:pt>
                  <c:pt idx="9">
                    <c:v>1.9014300000000001E-2</c:v>
                  </c:pt>
                  <c:pt idx="10">
                    <c:v>1.8982700000000002E-2</c:v>
                  </c:pt>
                  <c:pt idx="11">
                    <c:v>1.8962900000000001E-2</c:v>
                  </c:pt>
                  <c:pt idx="12">
                    <c:v>1.8971499999999999E-2</c:v>
                  </c:pt>
                  <c:pt idx="13">
                    <c:v>1.8975599999999999E-2</c:v>
                  </c:pt>
                  <c:pt idx="14">
                    <c:v>1.8998500000000001E-2</c:v>
                  </c:pt>
                  <c:pt idx="15">
                    <c:v>1.8973799999999999E-2</c:v>
                  </c:pt>
                  <c:pt idx="16">
                    <c:v>1.89952E-2</c:v>
                  </c:pt>
                  <c:pt idx="17">
                    <c:v>1.9001199999999999E-2</c:v>
                  </c:pt>
                  <c:pt idx="18">
                    <c:v>1.8976900000000001E-2</c:v>
                  </c:pt>
                  <c:pt idx="19">
                    <c:v>1.8994199999999999E-2</c:v>
                  </c:pt>
                  <c:pt idx="20">
                    <c:v>1.8965099999999999E-2</c:v>
                  </c:pt>
                  <c:pt idx="21">
                    <c:v>1.9007099999999999E-2</c:v>
                  </c:pt>
                  <c:pt idx="22">
                    <c:v>1.8992700000000001E-2</c:v>
                  </c:pt>
                  <c:pt idx="23">
                    <c:v>1.8969099999999999E-2</c:v>
                  </c:pt>
                  <c:pt idx="24">
                    <c:v>1.9015199999999999E-2</c:v>
                  </c:pt>
                  <c:pt idx="25">
                    <c:v>1.89585E-2</c:v>
                  </c:pt>
                  <c:pt idx="26">
                    <c:v>1.8958200000000001E-2</c:v>
                  </c:pt>
                  <c:pt idx="27">
                    <c:v>1.8952799999999999E-2</c:v>
                  </c:pt>
                  <c:pt idx="28">
                    <c:v>1.8991299999999999E-2</c:v>
                  </c:pt>
                  <c:pt idx="29">
                    <c:v>1.89579E-2</c:v>
                  </c:pt>
                  <c:pt idx="30">
                    <c:v>1.89573E-2</c:v>
                  </c:pt>
                  <c:pt idx="31">
                    <c:v>1.89999E-2</c:v>
                  </c:pt>
                  <c:pt idx="32">
                    <c:v>1.8948099999999999E-2</c:v>
                  </c:pt>
                  <c:pt idx="33">
                    <c:v>1.8985599999999998E-2</c:v>
                  </c:pt>
                  <c:pt idx="34">
                    <c:v>1.89982E-2</c:v>
                  </c:pt>
                  <c:pt idx="35">
                    <c:v>1.89684E-2</c:v>
                  </c:pt>
                  <c:pt idx="36">
                    <c:v>1.8985599999999998E-2</c:v>
                  </c:pt>
                </c:numCache>
              </c:numRef>
            </c:minus>
          </c:errBars>
          <c:xVal>
            <c:numRef>
              <c:f>Graphs!$A$80:$A$115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Graphs!$D$80:$D$115</c:f>
              <c:numCache>
                <c:formatCode>0.000</c:formatCode>
                <c:ptCount val="36"/>
                <c:pt idx="0">
                  <c:v>101.386</c:v>
                </c:pt>
                <c:pt idx="1">
                  <c:v>99.693100000000001</c:v>
                </c:pt>
                <c:pt idx="2">
                  <c:v>95.981999999999999</c:v>
                </c:pt>
                <c:pt idx="3">
                  <c:v>90.049499999999995</c:v>
                </c:pt>
                <c:pt idx="4">
                  <c:v>81.238199999999992</c:v>
                </c:pt>
                <c:pt idx="5">
                  <c:v>70.380200000000002</c:v>
                </c:pt>
                <c:pt idx="6">
                  <c:v>56.078200000000002</c:v>
                </c:pt>
                <c:pt idx="7">
                  <c:v>38.233399999999996</c:v>
                </c:pt>
                <c:pt idx="8">
                  <c:v>22.316599999999998</c:v>
                </c:pt>
                <c:pt idx="9">
                  <c:v>12.155900000000001</c:v>
                </c:pt>
                <c:pt idx="10">
                  <c:v>6.5389999999999997</c:v>
                </c:pt>
                <c:pt idx="11">
                  <c:v>3.6595499999999999</c:v>
                </c:pt>
                <c:pt idx="12">
                  <c:v>2.1840099999999998</c:v>
                </c:pt>
                <c:pt idx="13">
                  <c:v>1.4253499999999999</c:v>
                </c:pt>
                <c:pt idx="14">
                  <c:v>0.98664099999999999</c:v>
                </c:pt>
                <c:pt idx="15">
                  <c:v>0.75317900000000004</c:v>
                </c:pt>
                <c:pt idx="16">
                  <c:v>0.62890000000000001</c:v>
                </c:pt>
                <c:pt idx="17">
                  <c:v>0.54868499999999998</c:v>
                </c:pt>
                <c:pt idx="18">
                  <c:v>0.52307599999999999</c:v>
                </c:pt>
                <c:pt idx="19">
                  <c:v>0.54630400000000001</c:v>
                </c:pt>
                <c:pt idx="20">
                  <c:v>0.62884399999999996</c:v>
                </c:pt>
                <c:pt idx="21">
                  <c:v>0.76232500000000003</c:v>
                </c:pt>
                <c:pt idx="22">
                  <c:v>1.01173</c:v>
                </c:pt>
                <c:pt idx="23">
                  <c:v>1.4280600000000001</c:v>
                </c:pt>
                <c:pt idx="24">
                  <c:v>2.1794599999999997</c:v>
                </c:pt>
                <c:pt idx="25">
                  <c:v>3.6201099999999999</c:v>
                </c:pt>
                <c:pt idx="26">
                  <c:v>6.5278700000000001</c:v>
                </c:pt>
                <c:pt idx="27">
                  <c:v>12.208</c:v>
                </c:pt>
                <c:pt idx="28">
                  <c:v>22.094899999999999</c:v>
                </c:pt>
                <c:pt idx="29">
                  <c:v>38.174500000000002</c:v>
                </c:pt>
                <c:pt idx="30">
                  <c:v>56.107199999999999</c:v>
                </c:pt>
                <c:pt idx="31">
                  <c:v>70.619799999999998</c:v>
                </c:pt>
                <c:pt idx="32">
                  <c:v>81.0809</c:v>
                </c:pt>
                <c:pt idx="33">
                  <c:v>89.636799999999994</c:v>
                </c:pt>
                <c:pt idx="34">
                  <c:v>96.069800000000001</c:v>
                </c:pt>
                <c:pt idx="35">
                  <c:v>99.934899999999999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Graphs!$J$80:$J$115</c:f>
                <c:numCache>
                  <c:formatCode>General</c:formatCode>
                  <c:ptCount val="36"/>
                  <c:pt idx="0">
                    <c:v>0.2432232</c:v>
                  </c:pt>
                  <c:pt idx="1">
                    <c:v>0.33999998491200001</c:v>
                  </c:pt>
                  <c:pt idx="2">
                    <c:v>0.33000038735999992</c:v>
                  </c:pt>
                  <c:pt idx="3">
                    <c:v>0.32000034700800001</c:v>
                  </c:pt>
                  <c:pt idx="4">
                    <c:v>0.310000144363</c:v>
                  </c:pt>
                  <c:pt idx="5">
                    <c:v>0.28999999736399995</c:v>
                  </c:pt>
                  <c:pt idx="6">
                    <c:v>0.26000011475600004</c:v>
                  </c:pt>
                  <c:pt idx="7">
                    <c:v>0.21000000292000001</c:v>
                  </c:pt>
                  <c:pt idx="8">
                    <c:v>0.160000004428</c:v>
                  </c:pt>
                  <c:pt idx="9">
                    <c:v>0.11936726999999998</c:v>
                  </c:pt>
                  <c:pt idx="10">
                    <c:v>6.4259811E-2</c:v>
                  </c:pt>
                  <c:pt idx="11">
                    <c:v>3.5928683999999995E-2</c:v>
                  </c:pt>
                  <c:pt idx="12">
                    <c:v>2.1000001383599996E-2</c:v>
                  </c:pt>
                  <c:pt idx="13">
                    <c:v>1.3950089999999998E-2</c:v>
                  </c:pt>
                  <c:pt idx="14">
                    <c:v>9.6922880999999982E-3</c:v>
                  </c:pt>
                  <c:pt idx="15">
                    <c:v>7.3814795999999983E-3</c:v>
                  </c:pt>
                  <c:pt idx="16">
                    <c:v>6.0261596999999995E-3</c:v>
                  </c:pt>
                  <c:pt idx="17">
                    <c:v>5.6660846666999999E-3</c:v>
                  </c:pt>
                  <c:pt idx="18">
                    <c:v>5.5011541928000002E-3</c:v>
                  </c:pt>
                  <c:pt idx="19">
                    <c:v>5.6294434569999991E-3</c:v>
                  </c:pt>
                  <c:pt idx="20">
                    <c:v>6.0072803999999995E-3</c:v>
                  </c:pt>
                  <c:pt idx="21">
                    <c:v>7.3779848999999996E-3</c:v>
                  </c:pt>
                  <c:pt idx="22">
                    <c:v>9.7172954999999988E-3</c:v>
                  </c:pt>
                  <c:pt idx="23">
                    <c:v>1.3855148999999999E-2</c:v>
                  </c:pt>
                  <c:pt idx="24">
                    <c:v>2.1000006625399997E-2</c:v>
                  </c:pt>
                  <c:pt idx="25">
                    <c:v>3.6000016281599996E-2</c:v>
                  </c:pt>
                  <c:pt idx="26">
                    <c:v>6.3999995324999989E-2</c:v>
                  </c:pt>
                  <c:pt idx="27">
                    <c:v>0.12000000992099999</c:v>
                  </c:pt>
                  <c:pt idx="28">
                    <c:v>0.16000003498600002</c:v>
                  </c:pt>
                  <c:pt idx="29">
                    <c:v>0.21000016073399999</c:v>
                  </c:pt>
                  <c:pt idx="30">
                    <c:v>0.24999989150700003</c:v>
                  </c:pt>
                  <c:pt idx="31">
                    <c:v>0.27999979887700005</c:v>
                  </c:pt>
                  <c:pt idx="32">
                    <c:v>0.30999966672899998</c:v>
                  </c:pt>
                  <c:pt idx="33">
                    <c:v>0.31999999203899998</c:v>
                  </c:pt>
                  <c:pt idx="34">
                    <c:v>0.34000024681999996</c:v>
                  </c:pt>
                  <c:pt idx="35">
                    <c:v>0.34000021048099999</c:v>
                  </c:pt>
                </c:numCache>
              </c:numRef>
            </c:plus>
            <c:minus>
              <c:numRef>
                <c:f>Graphs!$J$80:$J$115</c:f>
                <c:numCache>
                  <c:formatCode>General</c:formatCode>
                  <c:ptCount val="36"/>
                  <c:pt idx="0">
                    <c:v>0.2432232</c:v>
                  </c:pt>
                  <c:pt idx="1">
                    <c:v>0.33999998491200001</c:v>
                  </c:pt>
                  <c:pt idx="2">
                    <c:v>0.33000038735999992</c:v>
                  </c:pt>
                  <c:pt idx="3">
                    <c:v>0.32000034700800001</c:v>
                  </c:pt>
                  <c:pt idx="4">
                    <c:v>0.310000144363</c:v>
                  </c:pt>
                  <c:pt idx="5">
                    <c:v>0.28999999736399995</c:v>
                  </c:pt>
                  <c:pt idx="6">
                    <c:v>0.26000011475600004</c:v>
                  </c:pt>
                  <c:pt idx="7">
                    <c:v>0.21000000292000001</c:v>
                  </c:pt>
                  <c:pt idx="8">
                    <c:v>0.160000004428</c:v>
                  </c:pt>
                  <c:pt idx="9">
                    <c:v>0.11936726999999998</c:v>
                  </c:pt>
                  <c:pt idx="10">
                    <c:v>6.4259811E-2</c:v>
                  </c:pt>
                  <c:pt idx="11">
                    <c:v>3.5928683999999995E-2</c:v>
                  </c:pt>
                  <c:pt idx="12">
                    <c:v>2.1000001383599996E-2</c:v>
                  </c:pt>
                  <c:pt idx="13">
                    <c:v>1.3950089999999998E-2</c:v>
                  </c:pt>
                  <c:pt idx="14">
                    <c:v>9.6922880999999982E-3</c:v>
                  </c:pt>
                  <c:pt idx="15">
                    <c:v>7.3814795999999983E-3</c:v>
                  </c:pt>
                  <c:pt idx="16">
                    <c:v>6.0261596999999995E-3</c:v>
                  </c:pt>
                  <c:pt idx="17">
                    <c:v>5.6660846666999999E-3</c:v>
                  </c:pt>
                  <c:pt idx="18">
                    <c:v>5.5011541928000002E-3</c:v>
                  </c:pt>
                  <c:pt idx="19">
                    <c:v>5.6294434569999991E-3</c:v>
                  </c:pt>
                  <c:pt idx="20">
                    <c:v>6.0072803999999995E-3</c:v>
                  </c:pt>
                  <c:pt idx="21">
                    <c:v>7.3779848999999996E-3</c:v>
                  </c:pt>
                  <c:pt idx="22">
                    <c:v>9.7172954999999988E-3</c:v>
                  </c:pt>
                  <c:pt idx="23">
                    <c:v>1.3855148999999999E-2</c:v>
                  </c:pt>
                  <c:pt idx="24">
                    <c:v>2.1000006625399997E-2</c:v>
                  </c:pt>
                  <c:pt idx="25">
                    <c:v>3.6000016281599996E-2</c:v>
                  </c:pt>
                  <c:pt idx="26">
                    <c:v>6.3999995324999989E-2</c:v>
                  </c:pt>
                  <c:pt idx="27">
                    <c:v>0.12000000992099999</c:v>
                  </c:pt>
                  <c:pt idx="28">
                    <c:v>0.16000003498600002</c:v>
                  </c:pt>
                  <c:pt idx="29">
                    <c:v>0.21000016073399999</c:v>
                  </c:pt>
                  <c:pt idx="30">
                    <c:v>0.24999989150700003</c:v>
                  </c:pt>
                  <c:pt idx="31">
                    <c:v>0.27999979887700005</c:v>
                  </c:pt>
                  <c:pt idx="32">
                    <c:v>0.30999966672899998</c:v>
                  </c:pt>
                  <c:pt idx="33">
                    <c:v>0.31999999203899998</c:v>
                  </c:pt>
                  <c:pt idx="34">
                    <c:v>0.34000024681999996</c:v>
                  </c:pt>
                  <c:pt idx="35">
                    <c:v>0.34000021048099999</c:v>
                  </c:pt>
                </c:numCache>
              </c:numRef>
            </c:minus>
          </c:errBars>
          <c:xVal>
            <c:numRef>
              <c:f>Graphs!$A$80:$A$115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Graphs!$E$80:$E$115</c:f>
              <c:numCache>
                <c:formatCode>0.000</c:formatCode>
                <c:ptCount val="36"/>
                <c:pt idx="0">
                  <c:v>101.343</c:v>
                </c:pt>
                <c:pt idx="1">
                  <c:v>99.696799999999996</c:v>
                </c:pt>
                <c:pt idx="2">
                  <c:v>96.292000000000002</c:v>
                </c:pt>
                <c:pt idx="3">
                  <c:v>89.950400000000002</c:v>
                </c:pt>
                <c:pt idx="4">
                  <c:v>81.311300000000003</c:v>
                </c:pt>
                <c:pt idx="5">
                  <c:v>70.676199999999994</c:v>
                </c:pt>
                <c:pt idx="6">
                  <c:v>56.407600000000002</c:v>
                </c:pt>
                <c:pt idx="7">
                  <c:v>37.963700000000003</c:v>
                </c:pt>
                <c:pt idx="8">
                  <c:v>22.303599999999999</c:v>
                </c:pt>
                <c:pt idx="9">
                  <c:v>12.0573</c:v>
                </c:pt>
                <c:pt idx="10">
                  <c:v>6.4908900000000003</c:v>
                </c:pt>
                <c:pt idx="11">
                  <c:v>3.6291599999999997</c:v>
                </c:pt>
                <c:pt idx="12">
                  <c:v>2.1682299999999999</c:v>
                </c:pt>
                <c:pt idx="13">
                  <c:v>1.4091</c:v>
                </c:pt>
                <c:pt idx="14">
                  <c:v>0.97901899999999997</c:v>
                </c:pt>
                <c:pt idx="15">
                  <c:v>0.74560399999999993</c:v>
                </c:pt>
                <c:pt idx="16">
                  <c:v>0.60870299999999999</c:v>
                </c:pt>
                <c:pt idx="17">
                  <c:v>0.54312899999999997</c:v>
                </c:pt>
                <c:pt idx="18">
                  <c:v>0.515432</c:v>
                </c:pt>
                <c:pt idx="19">
                  <c:v>0.53989100000000001</c:v>
                </c:pt>
                <c:pt idx="20">
                  <c:v>0.606796</c:v>
                </c:pt>
                <c:pt idx="21">
                  <c:v>0.745251</c:v>
                </c:pt>
                <c:pt idx="22">
                  <c:v>0.981545</c:v>
                </c:pt>
                <c:pt idx="23">
                  <c:v>1.39951</c:v>
                </c:pt>
                <c:pt idx="24">
                  <c:v>2.1575799999999998</c:v>
                </c:pt>
                <c:pt idx="25">
                  <c:v>3.6211199999999999</c:v>
                </c:pt>
                <c:pt idx="26">
                  <c:v>6.5012499999999998</c:v>
                </c:pt>
                <c:pt idx="27">
                  <c:v>12.170299999999999</c:v>
                </c:pt>
                <c:pt idx="28">
                  <c:v>22.285399999999999</c:v>
                </c:pt>
                <c:pt idx="29">
                  <c:v>38.1374</c:v>
                </c:pt>
                <c:pt idx="30">
                  <c:v>56.402700000000003</c:v>
                </c:pt>
                <c:pt idx="31">
                  <c:v>70.699700000000007</c:v>
                </c:pt>
                <c:pt idx="32">
                  <c:v>81.680099999999996</c:v>
                </c:pt>
                <c:pt idx="33">
                  <c:v>89.729100000000003</c:v>
                </c:pt>
                <c:pt idx="34">
                  <c:v>96.433999999999997</c:v>
                </c:pt>
                <c:pt idx="35">
                  <c:v>99.9833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4592"/>
        <c:axId val="30816512"/>
      </c:scatterChart>
      <c:valAx>
        <c:axId val="30814592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16512"/>
        <c:crosses val="autoZero"/>
        <c:crossBetween val="midCat"/>
      </c:valAx>
      <c:valAx>
        <c:axId val="308165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1459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Center Cylinder, Discrete Angles </a:t>
            </a:r>
          </a:p>
          <a:p>
            <a:pPr>
              <a:defRPr/>
            </a:pPr>
            <a:r>
              <a:rPr lang="en-US"/>
              <a:t>80 mm Fan Beam, 56.4 keV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Graphs!$A$120:$A$155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Graphs!$B$120:$B$155</c:f>
              <c:numCache>
                <c:formatCode>0.000</c:formatCode>
                <c:ptCount val="36"/>
                <c:pt idx="0">
                  <c:v>11.613</c:v>
                </c:pt>
                <c:pt idx="1">
                  <c:v>11.603999999999999</c:v>
                </c:pt>
                <c:pt idx="2">
                  <c:v>11.617000000000001</c:v>
                </c:pt>
                <c:pt idx="3">
                  <c:v>11.618</c:v>
                </c:pt>
                <c:pt idx="4">
                  <c:v>11.611000000000001</c:v>
                </c:pt>
                <c:pt idx="5">
                  <c:v>11.603</c:v>
                </c:pt>
                <c:pt idx="6">
                  <c:v>11.603</c:v>
                </c:pt>
                <c:pt idx="7">
                  <c:v>11.629</c:v>
                </c:pt>
                <c:pt idx="8">
                  <c:v>11.603999999999999</c:v>
                </c:pt>
                <c:pt idx="9">
                  <c:v>11.608000000000001</c:v>
                </c:pt>
                <c:pt idx="10">
                  <c:v>11.606999999999999</c:v>
                </c:pt>
                <c:pt idx="11">
                  <c:v>11.606</c:v>
                </c:pt>
                <c:pt idx="12">
                  <c:v>11.593</c:v>
                </c:pt>
                <c:pt idx="13">
                  <c:v>11.621</c:v>
                </c:pt>
                <c:pt idx="14">
                  <c:v>11.6</c:v>
                </c:pt>
                <c:pt idx="15">
                  <c:v>11.603999999999999</c:v>
                </c:pt>
                <c:pt idx="16">
                  <c:v>11.615</c:v>
                </c:pt>
                <c:pt idx="17">
                  <c:v>11.603</c:v>
                </c:pt>
                <c:pt idx="18">
                  <c:v>11.605</c:v>
                </c:pt>
                <c:pt idx="19">
                  <c:v>11.613</c:v>
                </c:pt>
                <c:pt idx="20">
                  <c:v>11.606</c:v>
                </c:pt>
                <c:pt idx="21">
                  <c:v>11.622999999999999</c:v>
                </c:pt>
                <c:pt idx="22">
                  <c:v>11.589</c:v>
                </c:pt>
                <c:pt idx="23">
                  <c:v>11.602</c:v>
                </c:pt>
                <c:pt idx="24">
                  <c:v>11.609</c:v>
                </c:pt>
                <c:pt idx="25">
                  <c:v>11.62</c:v>
                </c:pt>
                <c:pt idx="26">
                  <c:v>11.624000000000001</c:v>
                </c:pt>
                <c:pt idx="27">
                  <c:v>11.613</c:v>
                </c:pt>
                <c:pt idx="28">
                  <c:v>11.611000000000001</c:v>
                </c:pt>
                <c:pt idx="29">
                  <c:v>11.6</c:v>
                </c:pt>
                <c:pt idx="30">
                  <c:v>11.609</c:v>
                </c:pt>
                <c:pt idx="31">
                  <c:v>11.617000000000001</c:v>
                </c:pt>
                <c:pt idx="32">
                  <c:v>11.617000000000001</c:v>
                </c:pt>
                <c:pt idx="33">
                  <c:v>11.608000000000001</c:v>
                </c:pt>
                <c:pt idx="34">
                  <c:v>11.595000000000001</c:v>
                </c:pt>
                <c:pt idx="35">
                  <c:v>11.619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Graphs!$A$120:$A$155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Graphs!$C$120:$C$155</c:f>
              <c:numCache>
                <c:formatCode>0.000</c:formatCode>
                <c:ptCount val="36"/>
                <c:pt idx="0">
                  <c:v>11.641999999999999</c:v>
                </c:pt>
                <c:pt idx="1">
                  <c:v>11.679399999999999</c:v>
                </c:pt>
                <c:pt idx="2">
                  <c:v>11.6631</c:v>
                </c:pt>
                <c:pt idx="3">
                  <c:v>11.6469</c:v>
                </c:pt>
                <c:pt idx="4">
                  <c:v>11.656599999999999</c:v>
                </c:pt>
                <c:pt idx="5">
                  <c:v>11.63</c:v>
                </c:pt>
                <c:pt idx="6">
                  <c:v>11.6639</c:v>
                </c:pt>
                <c:pt idx="7">
                  <c:v>11.648999999999999</c:v>
                </c:pt>
                <c:pt idx="8">
                  <c:v>11.6464</c:v>
                </c:pt>
                <c:pt idx="9">
                  <c:v>11.6761</c:v>
                </c:pt>
                <c:pt idx="10">
                  <c:v>11.6525</c:v>
                </c:pt>
                <c:pt idx="11">
                  <c:v>11.6256</c:v>
                </c:pt>
                <c:pt idx="12">
                  <c:v>11.6044</c:v>
                </c:pt>
                <c:pt idx="13">
                  <c:v>11.6378</c:v>
                </c:pt>
                <c:pt idx="14">
                  <c:v>11.6302</c:v>
                </c:pt>
                <c:pt idx="15">
                  <c:v>11.638500000000001</c:v>
                </c:pt>
                <c:pt idx="16">
                  <c:v>11.6449</c:v>
                </c:pt>
                <c:pt idx="17">
                  <c:v>11.6814</c:v>
                </c:pt>
                <c:pt idx="18">
                  <c:v>11.6358</c:v>
                </c:pt>
                <c:pt idx="19">
                  <c:v>11.6593</c:v>
                </c:pt>
                <c:pt idx="20">
                  <c:v>11.6693</c:v>
                </c:pt>
                <c:pt idx="21">
                  <c:v>11.6532</c:v>
                </c:pt>
                <c:pt idx="22">
                  <c:v>11.624000000000001</c:v>
                </c:pt>
                <c:pt idx="23">
                  <c:v>11.631399999999999</c:v>
                </c:pt>
                <c:pt idx="24">
                  <c:v>11.6431</c:v>
                </c:pt>
                <c:pt idx="25">
                  <c:v>11.634499999999999</c:v>
                </c:pt>
                <c:pt idx="26">
                  <c:v>11.663600000000001</c:v>
                </c:pt>
                <c:pt idx="27">
                  <c:v>11.640499999999999</c:v>
                </c:pt>
                <c:pt idx="28">
                  <c:v>11.673999999999999</c:v>
                </c:pt>
                <c:pt idx="29">
                  <c:v>11.662599999999999</c:v>
                </c:pt>
                <c:pt idx="30">
                  <c:v>11.640700000000001</c:v>
                </c:pt>
                <c:pt idx="31">
                  <c:v>11.62</c:v>
                </c:pt>
                <c:pt idx="32">
                  <c:v>11.637499999999999</c:v>
                </c:pt>
                <c:pt idx="33">
                  <c:v>11.6166</c:v>
                </c:pt>
                <c:pt idx="34">
                  <c:v>11.6219</c:v>
                </c:pt>
                <c:pt idx="35">
                  <c:v>11.6486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Graphs!$A$120:$A$155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Graphs!$D$120:$D$155</c:f>
              <c:numCache>
                <c:formatCode>0.000</c:formatCode>
                <c:ptCount val="36"/>
                <c:pt idx="0">
                  <c:v>11.624499999999999</c:v>
                </c:pt>
                <c:pt idx="1">
                  <c:v>11.6105</c:v>
                </c:pt>
                <c:pt idx="2">
                  <c:v>11.635300000000001</c:v>
                </c:pt>
                <c:pt idx="3">
                  <c:v>11.632999999999999</c:v>
                </c:pt>
                <c:pt idx="4">
                  <c:v>11.6249</c:v>
                </c:pt>
                <c:pt idx="5">
                  <c:v>11.6158</c:v>
                </c:pt>
                <c:pt idx="6">
                  <c:v>11.6251</c:v>
                </c:pt>
                <c:pt idx="7">
                  <c:v>11.6275</c:v>
                </c:pt>
                <c:pt idx="8">
                  <c:v>11.615</c:v>
                </c:pt>
                <c:pt idx="9">
                  <c:v>11.642300000000001</c:v>
                </c:pt>
                <c:pt idx="10">
                  <c:v>11.6173</c:v>
                </c:pt>
                <c:pt idx="11">
                  <c:v>11.620200000000001</c:v>
                </c:pt>
                <c:pt idx="12">
                  <c:v>11.6256</c:v>
                </c:pt>
                <c:pt idx="13">
                  <c:v>11.616099999999999</c:v>
                </c:pt>
                <c:pt idx="14">
                  <c:v>11.612</c:v>
                </c:pt>
                <c:pt idx="15">
                  <c:v>11.634399999999999</c:v>
                </c:pt>
                <c:pt idx="16">
                  <c:v>11.6343</c:v>
                </c:pt>
                <c:pt idx="17">
                  <c:v>11.6227</c:v>
                </c:pt>
                <c:pt idx="18">
                  <c:v>11.616300000000001</c:v>
                </c:pt>
                <c:pt idx="19">
                  <c:v>11.6252</c:v>
                </c:pt>
                <c:pt idx="20">
                  <c:v>11.6242</c:v>
                </c:pt>
                <c:pt idx="21">
                  <c:v>11.613</c:v>
                </c:pt>
                <c:pt idx="22">
                  <c:v>11.6417</c:v>
                </c:pt>
                <c:pt idx="23">
                  <c:v>11.616</c:v>
                </c:pt>
                <c:pt idx="24">
                  <c:v>11.619300000000001</c:v>
                </c:pt>
                <c:pt idx="25">
                  <c:v>11.6241</c:v>
                </c:pt>
                <c:pt idx="26">
                  <c:v>11.625299999999999</c:v>
                </c:pt>
                <c:pt idx="27">
                  <c:v>11.6264</c:v>
                </c:pt>
                <c:pt idx="28">
                  <c:v>11.63</c:v>
                </c:pt>
                <c:pt idx="29">
                  <c:v>11.643800000000001</c:v>
                </c:pt>
                <c:pt idx="30">
                  <c:v>11.6349</c:v>
                </c:pt>
                <c:pt idx="31">
                  <c:v>11.622</c:v>
                </c:pt>
                <c:pt idx="32">
                  <c:v>11.625</c:v>
                </c:pt>
                <c:pt idx="33">
                  <c:v>11.635199999999999</c:v>
                </c:pt>
                <c:pt idx="34">
                  <c:v>11.6198</c:v>
                </c:pt>
                <c:pt idx="35">
                  <c:v>11.630699999999999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Graphs!$A$120:$A$155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Graphs!$E$120:$E$155</c:f>
              <c:numCache>
                <c:formatCode>0.000</c:formatCode>
                <c:ptCount val="36"/>
                <c:pt idx="0">
                  <c:v>11.642999999999999</c:v>
                </c:pt>
                <c:pt idx="1">
                  <c:v>11.6378</c:v>
                </c:pt>
                <c:pt idx="2">
                  <c:v>11.5533</c:v>
                </c:pt>
                <c:pt idx="3">
                  <c:v>11.6014</c:v>
                </c:pt>
                <c:pt idx="4">
                  <c:v>11.639799999999999</c:v>
                </c:pt>
                <c:pt idx="5">
                  <c:v>11.552099999999999</c:v>
                </c:pt>
                <c:pt idx="6">
                  <c:v>11.574199999999999</c:v>
                </c:pt>
                <c:pt idx="7">
                  <c:v>11.5885</c:v>
                </c:pt>
                <c:pt idx="8">
                  <c:v>11.5061</c:v>
                </c:pt>
                <c:pt idx="9">
                  <c:v>11.5768</c:v>
                </c:pt>
                <c:pt idx="10">
                  <c:v>11.571199999999999</c:v>
                </c:pt>
                <c:pt idx="11">
                  <c:v>11.599299999999999</c:v>
                </c:pt>
                <c:pt idx="12">
                  <c:v>11.611700000000001</c:v>
                </c:pt>
                <c:pt idx="13">
                  <c:v>11.621</c:v>
                </c:pt>
                <c:pt idx="14">
                  <c:v>11.6031</c:v>
                </c:pt>
                <c:pt idx="15">
                  <c:v>11.592700000000001</c:v>
                </c:pt>
                <c:pt idx="16">
                  <c:v>11.599399999999999</c:v>
                </c:pt>
                <c:pt idx="17">
                  <c:v>11.604800000000001</c:v>
                </c:pt>
                <c:pt idx="18">
                  <c:v>11.572699999999999</c:v>
                </c:pt>
                <c:pt idx="19">
                  <c:v>11.634</c:v>
                </c:pt>
                <c:pt idx="20">
                  <c:v>11.6136</c:v>
                </c:pt>
                <c:pt idx="21">
                  <c:v>11.606400000000001</c:v>
                </c:pt>
                <c:pt idx="22">
                  <c:v>11.6111</c:v>
                </c:pt>
                <c:pt idx="23">
                  <c:v>11.620100000000001</c:v>
                </c:pt>
                <c:pt idx="24">
                  <c:v>11.6157</c:v>
                </c:pt>
                <c:pt idx="25">
                  <c:v>11.592600000000001</c:v>
                </c:pt>
                <c:pt idx="26">
                  <c:v>11.6647</c:v>
                </c:pt>
                <c:pt idx="27">
                  <c:v>11.5807</c:v>
                </c:pt>
                <c:pt idx="28">
                  <c:v>11.5905</c:v>
                </c:pt>
                <c:pt idx="29">
                  <c:v>11.6778</c:v>
                </c:pt>
                <c:pt idx="30">
                  <c:v>11.6488</c:v>
                </c:pt>
                <c:pt idx="31">
                  <c:v>11.6547</c:v>
                </c:pt>
                <c:pt idx="32">
                  <c:v>11.608499999999999</c:v>
                </c:pt>
                <c:pt idx="33">
                  <c:v>11.619400000000001</c:v>
                </c:pt>
                <c:pt idx="34">
                  <c:v>11.556699999999999</c:v>
                </c:pt>
                <c:pt idx="35">
                  <c:v>11.541399999999999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1744"/>
        <c:axId val="30833664"/>
      </c:scatterChart>
      <c:valAx>
        <c:axId val="30831744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33664"/>
        <c:crosses val="autoZero"/>
        <c:crossBetween val="midCat"/>
      </c:valAx>
      <c:valAx>
        <c:axId val="30833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31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Perimeter Cylinder, Discrete Angles </a:t>
            </a:r>
          </a:p>
          <a:p>
            <a:pPr>
              <a:defRPr/>
            </a:pPr>
            <a:r>
              <a:rPr lang="en-US"/>
              <a:t>80 mm Fan Beam, 56.4 keV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Graphs!$A$159:$A$194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Graphs!$B$159:$B$194</c:f>
              <c:numCache>
                <c:formatCode>0.000</c:formatCode>
                <c:ptCount val="36"/>
                <c:pt idx="0">
                  <c:v>99.692999999999998</c:v>
                </c:pt>
                <c:pt idx="1">
                  <c:v>98.438000000000002</c:v>
                </c:pt>
                <c:pt idx="2">
                  <c:v>94.567999999999998</c:v>
                </c:pt>
                <c:pt idx="3">
                  <c:v>88.536000000000001</c:v>
                </c:pt>
                <c:pt idx="4">
                  <c:v>80.111999999999995</c:v>
                </c:pt>
                <c:pt idx="5">
                  <c:v>69.31</c:v>
                </c:pt>
                <c:pt idx="6">
                  <c:v>55.179000000000002</c:v>
                </c:pt>
                <c:pt idx="7">
                  <c:v>37.24</c:v>
                </c:pt>
                <c:pt idx="8">
                  <c:v>21.712</c:v>
                </c:pt>
                <c:pt idx="9">
                  <c:v>11.737</c:v>
                </c:pt>
                <c:pt idx="10">
                  <c:v>6.2342000000000004</c:v>
                </c:pt>
                <c:pt idx="11">
                  <c:v>3.4468999999999999</c:v>
                </c:pt>
                <c:pt idx="12">
                  <c:v>2.0678000000000001</c:v>
                </c:pt>
                <c:pt idx="13">
                  <c:v>1.3399000000000001</c:v>
                </c:pt>
                <c:pt idx="14">
                  <c:v>0.93803999999999998</c:v>
                </c:pt>
                <c:pt idx="15">
                  <c:v>0.71118000000000003</c:v>
                </c:pt>
                <c:pt idx="16">
                  <c:v>0.58423999999999998</c:v>
                </c:pt>
                <c:pt idx="17">
                  <c:v>0.51878000000000002</c:v>
                </c:pt>
                <c:pt idx="18">
                  <c:v>0.49767</c:v>
                </c:pt>
                <c:pt idx="19">
                  <c:v>0.51922000000000001</c:v>
                </c:pt>
                <c:pt idx="20">
                  <c:v>0.58311999999999997</c:v>
                </c:pt>
                <c:pt idx="21">
                  <c:v>0.71621999999999997</c:v>
                </c:pt>
                <c:pt idx="22">
                  <c:v>0.93811</c:v>
                </c:pt>
                <c:pt idx="23">
                  <c:v>1.3398000000000001</c:v>
                </c:pt>
                <c:pt idx="24">
                  <c:v>2.0634999999999999</c:v>
                </c:pt>
                <c:pt idx="25">
                  <c:v>3.4586000000000001</c:v>
                </c:pt>
                <c:pt idx="26">
                  <c:v>6.2225999999999999</c:v>
                </c:pt>
                <c:pt idx="27">
                  <c:v>11.749000000000001</c:v>
                </c:pt>
                <c:pt idx="28">
                  <c:v>21.713999999999999</c:v>
                </c:pt>
                <c:pt idx="29">
                  <c:v>37.253</c:v>
                </c:pt>
                <c:pt idx="30">
                  <c:v>55.174999999999997</c:v>
                </c:pt>
                <c:pt idx="31">
                  <c:v>69.283000000000001</c:v>
                </c:pt>
                <c:pt idx="32">
                  <c:v>80.090999999999994</c:v>
                </c:pt>
                <c:pt idx="33">
                  <c:v>88.465000000000003</c:v>
                </c:pt>
                <c:pt idx="34">
                  <c:v>94.665999999999997</c:v>
                </c:pt>
                <c:pt idx="35">
                  <c:v>98.41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Graphs!$A$159:$A$194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Graphs!$C$159:$C$194</c:f>
              <c:numCache>
                <c:formatCode>0.000</c:formatCode>
                <c:ptCount val="36"/>
                <c:pt idx="0">
                  <c:v>99.599599999999995</c:v>
                </c:pt>
                <c:pt idx="1">
                  <c:v>98.327600000000004</c:v>
                </c:pt>
                <c:pt idx="2">
                  <c:v>94.394199999999998</c:v>
                </c:pt>
                <c:pt idx="3">
                  <c:v>88.287700000000001</c:v>
                </c:pt>
                <c:pt idx="4">
                  <c:v>80.017099999999999</c:v>
                </c:pt>
                <c:pt idx="5">
                  <c:v>69.245099999999994</c:v>
                </c:pt>
                <c:pt idx="6">
                  <c:v>55.1813</c:v>
                </c:pt>
                <c:pt idx="7">
                  <c:v>37.293100000000003</c:v>
                </c:pt>
                <c:pt idx="8">
                  <c:v>21.798300000000001</c:v>
                </c:pt>
                <c:pt idx="9">
                  <c:v>11.8317</c:v>
                </c:pt>
                <c:pt idx="10">
                  <c:v>6.2850999999999999</c:v>
                </c:pt>
                <c:pt idx="11">
                  <c:v>3.4865300000000001</c:v>
                </c:pt>
                <c:pt idx="12">
                  <c:v>2.07477</c:v>
                </c:pt>
                <c:pt idx="13">
                  <c:v>1.34754</c:v>
                </c:pt>
                <c:pt idx="14">
                  <c:v>0.95349300000000003</c:v>
                </c:pt>
                <c:pt idx="15">
                  <c:v>0.72223300000000001</c:v>
                </c:pt>
                <c:pt idx="16">
                  <c:v>0.592947</c:v>
                </c:pt>
                <c:pt idx="17">
                  <c:v>0.52634599999999998</c:v>
                </c:pt>
                <c:pt idx="18">
                  <c:v>0.50104199999999999</c:v>
                </c:pt>
                <c:pt idx="19">
                  <c:v>0.52130699999999996</c:v>
                </c:pt>
                <c:pt idx="20">
                  <c:v>0.59120200000000001</c:v>
                </c:pt>
                <c:pt idx="21">
                  <c:v>0.71784899999999996</c:v>
                </c:pt>
                <c:pt idx="22">
                  <c:v>0.93787399999999999</c:v>
                </c:pt>
                <c:pt idx="23">
                  <c:v>1.3586499999999999</c:v>
                </c:pt>
                <c:pt idx="24">
                  <c:v>2.08873</c:v>
                </c:pt>
                <c:pt idx="25">
                  <c:v>3.4838100000000001</c:v>
                </c:pt>
                <c:pt idx="26">
                  <c:v>6.2557600000000004</c:v>
                </c:pt>
                <c:pt idx="27">
                  <c:v>11.829700000000001</c:v>
                </c:pt>
                <c:pt idx="28">
                  <c:v>21.770499999999998</c:v>
                </c:pt>
                <c:pt idx="29">
                  <c:v>37.302300000000002</c:v>
                </c:pt>
                <c:pt idx="30">
                  <c:v>55.185600000000001</c:v>
                </c:pt>
                <c:pt idx="31">
                  <c:v>69.231399999999994</c:v>
                </c:pt>
                <c:pt idx="32">
                  <c:v>80.059399999999997</c:v>
                </c:pt>
                <c:pt idx="33">
                  <c:v>88.380399999999995</c:v>
                </c:pt>
                <c:pt idx="34">
                  <c:v>94.591999999999999</c:v>
                </c:pt>
                <c:pt idx="35">
                  <c:v>98.275400000000005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Graphs!$A$159:$A$194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Graphs!$D$159:$D$194</c:f>
              <c:numCache>
                <c:formatCode>0.000</c:formatCode>
                <c:ptCount val="36"/>
                <c:pt idx="0">
                  <c:v>99.571299999999994</c:v>
                </c:pt>
                <c:pt idx="1">
                  <c:v>98.305800000000005</c:v>
                </c:pt>
                <c:pt idx="2">
                  <c:v>94.504400000000004</c:v>
                </c:pt>
                <c:pt idx="3">
                  <c:v>88.380799999999994</c:v>
                </c:pt>
                <c:pt idx="4">
                  <c:v>79.954099999999997</c:v>
                </c:pt>
                <c:pt idx="5">
                  <c:v>69.165700000000001</c:v>
                </c:pt>
                <c:pt idx="6">
                  <c:v>55.133499999999998</c:v>
                </c:pt>
                <c:pt idx="7">
                  <c:v>37.226999999999997</c:v>
                </c:pt>
                <c:pt idx="8">
                  <c:v>21.790099999999999</c:v>
                </c:pt>
                <c:pt idx="9">
                  <c:v>11.830299999999999</c:v>
                </c:pt>
                <c:pt idx="10">
                  <c:v>6.2788300000000001</c:v>
                </c:pt>
                <c:pt idx="11">
                  <c:v>3.49139</c:v>
                </c:pt>
                <c:pt idx="12">
                  <c:v>2.0935100000000002</c:v>
                </c:pt>
                <c:pt idx="13">
                  <c:v>1.3522099999999999</c:v>
                </c:pt>
                <c:pt idx="14">
                  <c:v>0.95784499999999995</c:v>
                </c:pt>
                <c:pt idx="15">
                  <c:v>0.72134699999999996</c:v>
                </c:pt>
                <c:pt idx="16">
                  <c:v>0.59118899999999996</c:v>
                </c:pt>
                <c:pt idx="17">
                  <c:v>0.52688999999999997</c:v>
                </c:pt>
                <c:pt idx="18">
                  <c:v>0.50250700000000004</c:v>
                </c:pt>
                <c:pt idx="19">
                  <c:v>0.53062299999999996</c:v>
                </c:pt>
                <c:pt idx="20">
                  <c:v>0.59259700000000004</c:v>
                </c:pt>
                <c:pt idx="21">
                  <c:v>0.73393799999999998</c:v>
                </c:pt>
                <c:pt idx="22">
                  <c:v>0.95093700000000003</c:v>
                </c:pt>
                <c:pt idx="23">
                  <c:v>1.3591599999999999</c:v>
                </c:pt>
                <c:pt idx="24">
                  <c:v>2.0802499999999999</c:v>
                </c:pt>
                <c:pt idx="25">
                  <c:v>3.4862899999999999</c:v>
                </c:pt>
                <c:pt idx="26">
                  <c:v>6.2623100000000003</c:v>
                </c:pt>
                <c:pt idx="27">
                  <c:v>11.8049</c:v>
                </c:pt>
                <c:pt idx="28">
                  <c:v>21.791699999999999</c:v>
                </c:pt>
                <c:pt idx="29">
                  <c:v>37.277999999999999</c:v>
                </c:pt>
                <c:pt idx="30">
                  <c:v>55.137999999999998</c:v>
                </c:pt>
                <c:pt idx="31">
                  <c:v>69.192899999999995</c:v>
                </c:pt>
                <c:pt idx="32">
                  <c:v>79.948300000000003</c:v>
                </c:pt>
                <c:pt idx="33">
                  <c:v>88.387500000000003</c:v>
                </c:pt>
                <c:pt idx="34">
                  <c:v>94.511799999999994</c:v>
                </c:pt>
                <c:pt idx="35">
                  <c:v>98.278499999999994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Graphs!$A$159:$A$194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Graphs!$E$159:$E$194</c:f>
              <c:numCache>
                <c:formatCode>0.000</c:formatCode>
                <c:ptCount val="36"/>
                <c:pt idx="0">
                  <c:v>99.796800000000005</c:v>
                </c:pt>
                <c:pt idx="1">
                  <c:v>98.129300000000001</c:v>
                </c:pt>
                <c:pt idx="2">
                  <c:v>94.570700000000002</c:v>
                </c:pt>
                <c:pt idx="3">
                  <c:v>88.7393</c:v>
                </c:pt>
                <c:pt idx="4">
                  <c:v>80.361999999999995</c:v>
                </c:pt>
                <c:pt idx="5">
                  <c:v>69.323700000000002</c:v>
                </c:pt>
                <c:pt idx="6">
                  <c:v>55.003900000000002</c:v>
                </c:pt>
                <c:pt idx="7">
                  <c:v>37.180300000000003</c:v>
                </c:pt>
                <c:pt idx="8">
                  <c:v>21.715599999999998</c:v>
                </c:pt>
                <c:pt idx="9">
                  <c:v>11.669</c:v>
                </c:pt>
                <c:pt idx="10">
                  <c:v>6.28125</c:v>
                </c:pt>
                <c:pt idx="11">
                  <c:v>3.4159999999999999</c:v>
                </c:pt>
                <c:pt idx="12">
                  <c:v>2.0592999999999999</c:v>
                </c:pt>
                <c:pt idx="13">
                  <c:v>1.33436</c:v>
                </c:pt>
                <c:pt idx="14">
                  <c:v>0.93233699999999997</c:v>
                </c:pt>
                <c:pt idx="15">
                  <c:v>0.71383099999999999</c:v>
                </c:pt>
                <c:pt idx="16">
                  <c:v>0.57735300000000001</c:v>
                </c:pt>
                <c:pt idx="17">
                  <c:v>0.51972499999999999</c:v>
                </c:pt>
                <c:pt idx="18">
                  <c:v>0.49865799999999999</c:v>
                </c:pt>
                <c:pt idx="19">
                  <c:v>0.51906399999999997</c:v>
                </c:pt>
                <c:pt idx="20">
                  <c:v>0.58329900000000001</c:v>
                </c:pt>
                <c:pt idx="21">
                  <c:v>0.71160499999999993</c:v>
                </c:pt>
                <c:pt idx="22">
                  <c:v>0.93425599999999998</c:v>
                </c:pt>
                <c:pt idx="23">
                  <c:v>1.3268599999999999</c:v>
                </c:pt>
                <c:pt idx="24">
                  <c:v>2.05884</c:v>
                </c:pt>
                <c:pt idx="25">
                  <c:v>3.4675500000000001</c:v>
                </c:pt>
                <c:pt idx="26">
                  <c:v>6.2080200000000003</c:v>
                </c:pt>
                <c:pt idx="27">
                  <c:v>11.805</c:v>
                </c:pt>
                <c:pt idx="28">
                  <c:v>21.66</c:v>
                </c:pt>
                <c:pt idx="29">
                  <c:v>37.293700000000001</c:v>
                </c:pt>
                <c:pt idx="30">
                  <c:v>55.242600000000003</c:v>
                </c:pt>
                <c:pt idx="31">
                  <c:v>69.3279</c:v>
                </c:pt>
                <c:pt idx="32">
                  <c:v>80.046400000000006</c:v>
                </c:pt>
                <c:pt idx="33">
                  <c:v>88.355099999999993</c:v>
                </c:pt>
                <c:pt idx="34">
                  <c:v>94.790300000000002</c:v>
                </c:pt>
                <c:pt idx="35">
                  <c:v>98.367400000000004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4800"/>
        <c:axId val="30846976"/>
      </c:scatterChart>
      <c:valAx>
        <c:axId val="30844800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46976"/>
        <c:crosses val="autoZero"/>
        <c:crossBetween val="midCat"/>
      </c:valAx>
      <c:valAx>
        <c:axId val="308469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44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Test - Center Cylinder, Discrete Angles </a:t>
            </a:r>
          </a:p>
          <a:p>
            <a:pPr>
              <a:defRPr/>
            </a:pPr>
            <a:r>
              <a:rPr lang="en-US"/>
              <a:t>10 mm Fan Beam, 120 kVp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marker>
            <c:symbol val="none"/>
          </c:marker>
          <c:xVal>
            <c:numRef>
              <c:f>Graphs!$A$199:$A$234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Graphs!$B$199:$B$234</c:f>
              <c:numCache>
                <c:formatCode>0.000</c:formatCode>
                <c:ptCount val="36"/>
                <c:pt idx="0">
                  <c:v>11.414999999999999</c:v>
                </c:pt>
                <c:pt idx="1">
                  <c:v>11.379</c:v>
                </c:pt>
                <c:pt idx="2">
                  <c:v>11.391999999999999</c:v>
                </c:pt>
                <c:pt idx="3">
                  <c:v>11.388999999999999</c:v>
                </c:pt>
                <c:pt idx="4">
                  <c:v>11.393000000000001</c:v>
                </c:pt>
                <c:pt idx="5">
                  <c:v>11.382</c:v>
                </c:pt>
                <c:pt idx="6">
                  <c:v>11.395</c:v>
                </c:pt>
                <c:pt idx="7">
                  <c:v>11.398</c:v>
                </c:pt>
                <c:pt idx="8">
                  <c:v>11.398</c:v>
                </c:pt>
                <c:pt idx="9">
                  <c:v>11.393000000000001</c:v>
                </c:pt>
                <c:pt idx="10">
                  <c:v>11.414999999999999</c:v>
                </c:pt>
                <c:pt idx="11">
                  <c:v>11.381</c:v>
                </c:pt>
                <c:pt idx="12">
                  <c:v>11.396000000000001</c:v>
                </c:pt>
                <c:pt idx="13">
                  <c:v>11.39</c:v>
                </c:pt>
                <c:pt idx="14">
                  <c:v>11.401999999999999</c:v>
                </c:pt>
                <c:pt idx="15">
                  <c:v>11.398999999999999</c:v>
                </c:pt>
                <c:pt idx="16">
                  <c:v>11.395</c:v>
                </c:pt>
                <c:pt idx="17">
                  <c:v>11.379</c:v>
                </c:pt>
                <c:pt idx="18">
                  <c:v>11.395</c:v>
                </c:pt>
                <c:pt idx="19">
                  <c:v>11.394</c:v>
                </c:pt>
                <c:pt idx="20">
                  <c:v>11.384</c:v>
                </c:pt>
                <c:pt idx="21">
                  <c:v>11.393000000000001</c:v>
                </c:pt>
                <c:pt idx="22">
                  <c:v>11.401</c:v>
                </c:pt>
                <c:pt idx="23">
                  <c:v>11.397</c:v>
                </c:pt>
                <c:pt idx="24">
                  <c:v>11.391999999999999</c:v>
                </c:pt>
                <c:pt idx="25">
                  <c:v>11.41</c:v>
                </c:pt>
                <c:pt idx="26">
                  <c:v>11.407</c:v>
                </c:pt>
                <c:pt idx="27">
                  <c:v>11.404999999999999</c:v>
                </c:pt>
                <c:pt idx="28">
                  <c:v>11.391</c:v>
                </c:pt>
                <c:pt idx="29">
                  <c:v>11.393000000000001</c:v>
                </c:pt>
                <c:pt idx="30">
                  <c:v>11.391999999999999</c:v>
                </c:pt>
                <c:pt idx="31">
                  <c:v>11.404999999999999</c:v>
                </c:pt>
                <c:pt idx="32">
                  <c:v>11.397</c:v>
                </c:pt>
                <c:pt idx="33">
                  <c:v>11.407999999999999</c:v>
                </c:pt>
                <c:pt idx="34">
                  <c:v>11.384</c:v>
                </c:pt>
                <c:pt idx="35">
                  <c:v>11.401999999999999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Graphs!$A$199:$A$234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Graphs!$C$199:$C$234</c:f>
              <c:numCache>
                <c:formatCode>0.000</c:formatCode>
                <c:ptCount val="36"/>
                <c:pt idx="0">
                  <c:v>11.4344</c:v>
                </c:pt>
                <c:pt idx="1">
                  <c:v>11.4453</c:v>
                </c:pt>
                <c:pt idx="2">
                  <c:v>11.4468</c:v>
                </c:pt>
                <c:pt idx="3">
                  <c:v>11.452500000000001</c:v>
                </c:pt>
                <c:pt idx="4">
                  <c:v>11.4566</c:v>
                </c:pt>
                <c:pt idx="5">
                  <c:v>11.392200000000001</c:v>
                </c:pt>
                <c:pt idx="6">
                  <c:v>11.4114</c:v>
                </c:pt>
                <c:pt idx="7">
                  <c:v>11.410299999999999</c:v>
                </c:pt>
                <c:pt idx="8">
                  <c:v>11.3992</c:v>
                </c:pt>
                <c:pt idx="9">
                  <c:v>11.4442</c:v>
                </c:pt>
                <c:pt idx="10">
                  <c:v>11.4092</c:v>
                </c:pt>
                <c:pt idx="11">
                  <c:v>11.4452</c:v>
                </c:pt>
                <c:pt idx="12">
                  <c:v>11.4095</c:v>
                </c:pt>
                <c:pt idx="13">
                  <c:v>11.408899999999999</c:v>
                </c:pt>
                <c:pt idx="14">
                  <c:v>11.4367</c:v>
                </c:pt>
                <c:pt idx="15">
                  <c:v>11.421900000000001</c:v>
                </c:pt>
                <c:pt idx="16">
                  <c:v>11.440799999999999</c:v>
                </c:pt>
                <c:pt idx="17">
                  <c:v>11.459</c:v>
                </c:pt>
                <c:pt idx="18">
                  <c:v>11.450699999999999</c:v>
                </c:pt>
                <c:pt idx="19">
                  <c:v>11.4145</c:v>
                </c:pt>
                <c:pt idx="20">
                  <c:v>11.4329</c:v>
                </c:pt>
                <c:pt idx="21">
                  <c:v>11.444800000000001</c:v>
                </c:pt>
                <c:pt idx="22">
                  <c:v>11.4701</c:v>
                </c:pt>
                <c:pt idx="23">
                  <c:v>11.4382</c:v>
                </c:pt>
                <c:pt idx="24">
                  <c:v>11.456799999999999</c:v>
                </c:pt>
                <c:pt idx="25">
                  <c:v>11.44</c:v>
                </c:pt>
                <c:pt idx="26">
                  <c:v>11.4323</c:v>
                </c:pt>
                <c:pt idx="27">
                  <c:v>11.438800000000001</c:v>
                </c:pt>
                <c:pt idx="28">
                  <c:v>11.4276</c:v>
                </c:pt>
                <c:pt idx="29">
                  <c:v>11.441599999999999</c:v>
                </c:pt>
                <c:pt idx="30">
                  <c:v>11.421799999999999</c:v>
                </c:pt>
                <c:pt idx="31">
                  <c:v>11.4169</c:v>
                </c:pt>
                <c:pt idx="32">
                  <c:v>11.3956</c:v>
                </c:pt>
                <c:pt idx="33">
                  <c:v>11.4153</c:v>
                </c:pt>
                <c:pt idx="34">
                  <c:v>11.413600000000001</c:v>
                </c:pt>
                <c:pt idx="35">
                  <c:v>11.453099999999999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Graphs!$A$199:$A$234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Graphs!$D$199:$D$234</c:f>
              <c:numCache>
                <c:formatCode>0.000</c:formatCode>
                <c:ptCount val="36"/>
                <c:pt idx="0">
                  <c:v>11.3028</c:v>
                </c:pt>
                <c:pt idx="1">
                  <c:v>11.4215</c:v>
                </c:pt>
                <c:pt idx="2">
                  <c:v>11.416499999999999</c:v>
                </c:pt>
                <c:pt idx="3">
                  <c:v>11.4232</c:v>
                </c:pt>
                <c:pt idx="4">
                  <c:v>11.3833</c:v>
                </c:pt>
                <c:pt idx="5">
                  <c:v>11.425000000000001</c:v>
                </c:pt>
                <c:pt idx="6">
                  <c:v>11.430800000000001</c:v>
                </c:pt>
                <c:pt idx="7">
                  <c:v>11.414099999999999</c:v>
                </c:pt>
                <c:pt idx="8">
                  <c:v>11.4193</c:v>
                </c:pt>
                <c:pt idx="9">
                  <c:v>11.4183</c:v>
                </c:pt>
                <c:pt idx="10">
                  <c:v>11.3766</c:v>
                </c:pt>
                <c:pt idx="11">
                  <c:v>11.376199999999999</c:v>
                </c:pt>
                <c:pt idx="12">
                  <c:v>11.375999999999999</c:v>
                </c:pt>
                <c:pt idx="13">
                  <c:v>11.388399999999999</c:v>
                </c:pt>
                <c:pt idx="14">
                  <c:v>11.376799999999999</c:v>
                </c:pt>
                <c:pt idx="15">
                  <c:v>11.376199999999999</c:v>
                </c:pt>
                <c:pt idx="16">
                  <c:v>11.3116</c:v>
                </c:pt>
                <c:pt idx="17">
                  <c:v>11.3283</c:v>
                </c:pt>
                <c:pt idx="18">
                  <c:v>11.3622</c:v>
                </c:pt>
                <c:pt idx="19">
                  <c:v>11.3362</c:v>
                </c:pt>
                <c:pt idx="20">
                  <c:v>11.369300000000001</c:v>
                </c:pt>
                <c:pt idx="21">
                  <c:v>11.3429</c:v>
                </c:pt>
                <c:pt idx="22">
                  <c:v>11.3423</c:v>
                </c:pt>
                <c:pt idx="23">
                  <c:v>11.3499</c:v>
                </c:pt>
                <c:pt idx="24">
                  <c:v>11.345499999999999</c:v>
                </c:pt>
                <c:pt idx="25">
                  <c:v>11.374599999999999</c:v>
                </c:pt>
                <c:pt idx="26">
                  <c:v>11.354200000000001</c:v>
                </c:pt>
                <c:pt idx="27">
                  <c:v>11.4176</c:v>
                </c:pt>
                <c:pt idx="28">
                  <c:v>11.4209</c:v>
                </c:pt>
                <c:pt idx="29">
                  <c:v>11.415800000000001</c:v>
                </c:pt>
                <c:pt idx="30">
                  <c:v>11.3956</c:v>
                </c:pt>
                <c:pt idx="31">
                  <c:v>11.413600000000001</c:v>
                </c:pt>
                <c:pt idx="32">
                  <c:v>11.4026</c:v>
                </c:pt>
                <c:pt idx="33">
                  <c:v>11.4049</c:v>
                </c:pt>
                <c:pt idx="34">
                  <c:v>11.4505</c:v>
                </c:pt>
                <c:pt idx="35">
                  <c:v>11.407999999999999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Graphs!$A$199:$A$234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Graphs!$E$199:$E$234</c:f>
              <c:numCache>
                <c:formatCode>0.000</c:formatCode>
                <c:ptCount val="36"/>
                <c:pt idx="0">
                  <c:v>11.2668</c:v>
                </c:pt>
                <c:pt idx="1">
                  <c:v>11.3521</c:v>
                </c:pt>
                <c:pt idx="2">
                  <c:v>11.2949</c:v>
                </c:pt>
                <c:pt idx="3">
                  <c:v>11.343999999999999</c:v>
                </c:pt>
                <c:pt idx="4">
                  <c:v>11.368</c:v>
                </c:pt>
                <c:pt idx="5">
                  <c:v>11.283300000000001</c:v>
                </c:pt>
                <c:pt idx="6">
                  <c:v>11.3733</c:v>
                </c:pt>
                <c:pt idx="7">
                  <c:v>11.286200000000001</c:v>
                </c:pt>
                <c:pt idx="8">
                  <c:v>11.324999999999999</c:v>
                </c:pt>
                <c:pt idx="9">
                  <c:v>11.382899999999999</c:v>
                </c:pt>
                <c:pt idx="10">
                  <c:v>11.3985</c:v>
                </c:pt>
                <c:pt idx="11">
                  <c:v>11.3043</c:v>
                </c:pt>
                <c:pt idx="12">
                  <c:v>11.297700000000001</c:v>
                </c:pt>
                <c:pt idx="13">
                  <c:v>11.257899999999999</c:v>
                </c:pt>
                <c:pt idx="14">
                  <c:v>11.3391</c:v>
                </c:pt>
                <c:pt idx="15">
                  <c:v>11.3146</c:v>
                </c:pt>
                <c:pt idx="16">
                  <c:v>11.3294</c:v>
                </c:pt>
                <c:pt idx="17">
                  <c:v>11.319800000000001</c:v>
                </c:pt>
                <c:pt idx="18">
                  <c:v>11.3149</c:v>
                </c:pt>
                <c:pt idx="19">
                  <c:v>11.295299999999999</c:v>
                </c:pt>
                <c:pt idx="20">
                  <c:v>11.319599999999999</c:v>
                </c:pt>
                <c:pt idx="21">
                  <c:v>11.335599999999999</c:v>
                </c:pt>
                <c:pt idx="22">
                  <c:v>11.3065</c:v>
                </c:pt>
                <c:pt idx="23">
                  <c:v>11.290800000000001</c:v>
                </c:pt>
                <c:pt idx="24">
                  <c:v>11.3164</c:v>
                </c:pt>
                <c:pt idx="25">
                  <c:v>11.3104</c:v>
                </c:pt>
                <c:pt idx="26">
                  <c:v>11.354900000000001</c:v>
                </c:pt>
                <c:pt idx="27">
                  <c:v>11.276199999999999</c:v>
                </c:pt>
                <c:pt idx="28">
                  <c:v>11.2563</c:v>
                </c:pt>
                <c:pt idx="29">
                  <c:v>11.278</c:v>
                </c:pt>
                <c:pt idx="30">
                  <c:v>11.277900000000001</c:v>
                </c:pt>
                <c:pt idx="31">
                  <c:v>11.3468</c:v>
                </c:pt>
                <c:pt idx="32">
                  <c:v>11.321099999999999</c:v>
                </c:pt>
                <c:pt idx="33">
                  <c:v>11.260300000000001</c:v>
                </c:pt>
                <c:pt idx="34">
                  <c:v>11.3523</c:v>
                </c:pt>
                <c:pt idx="35">
                  <c:v>11.332699999999999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2336"/>
        <c:axId val="30864512"/>
      </c:scatterChart>
      <c:valAx>
        <c:axId val="30862336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64512"/>
        <c:crosses val="autoZero"/>
        <c:crossBetween val="midCat"/>
      </c:valAx>
      <c:valAx>
        <c:axId val="308645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623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Second Test - Perimeter Cylinder, Discrete Angles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10 mm Fan Beam, 120 kVp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EGSnrc</c:v>
                </c:pt>
              </c:strCache>
            </c:strRef>
          </c:tx>
          <c:marker>
            <c:symbol val="none"/>
          </c:marker>
          <c:xVal>
            <c:numRef>
              <c:f>Graphs!$A$238:$A$273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Graphs!$B$238:$B$273</c:f>
              <c:numCache>
                <c:formatCode>0.000</c:formatCode>
                <c:ptCount val="36"/>
                <c:pt idx="0">
                  <c:v>116.83</c:v>
                </c:pt>
                <c:pt idx="1">
                  <c:v>115.25</c:v>
                </c:pt>
                <c:pt idx="2">
                  <c:v>110.61</c:v>
                </c:pt>
                <c:pt idx="3">
                  <c:v>103.17</c:v>
                </c:pt>
                <c:pt idx="4">
                  <c:v>92.938000000000002</c:v>
                </c:pt>
                <c:pt idx="5">
                  <c:v>79.73</c:v>
                </c:pt>
                <c:pt idx="6">
                  <c:v>62.508000000000003</c:v>
                </c:pt>
                <c:pt idx="7">
                  <c:v>40.96</c:v>
                </c:pt>
                <c:pt idx="8">
                  <c:v>23.068000000000001</c:v>
                </c:pt>
                <c:pt idx="9">
                  <c:v>12.201000000000001</c:v>
                </c:pt>
                <c:pt idx="10">
                  <c:v>6.3958000000000004</c:v>
                </c:pt>
                <c:pt idx="11">
                  <c:v>3.5720000000000001</c:v>
                </c:pt>
                <c:pt idx="12">
                  <c:v>2.157</c:v>
                </c:pt>
                <c:pt idx="13">
                  <c:v>1.4168000000000001</c:v>
                </c:pt>
                <c:pt idx="14">
                  <c:v>1.0174000000000001</c:v>
                </c:pt>
                <c:pt idx="15">
                  <c:v>0.78190000000000004</c:v>
                </c:pt>
                <c:pt idx="16">
                  <c:v>0.64814000000000005</c:v>
                </c:pt>
                <c:pt idx="17">
                  <c:v>0.57879000000000003</c:v>
                </c:pt>
                <c:pt idx="18">
                  <c:v>0.55739000000000005</c:v>
                </c:pt>
                <c:pt idx="19">
                  <c:v>0.58445999999999998</c:v>
                </c:pt>
                <c:pt idx="20">
                  <c:v>0.64556000000000002</c:v>
                </c:pt>
                <c:pt idx="21">
                  <c:v>0.78525</c:v>
                </c:pt>
                <c:pt idx="22">
                  <c:v>1.0167999999999999</c:v>
                </c:pt>
                <c:pt idx="23">
                  <c:v>1.4220999999999999</c:v>
                </c:pt>
                <c:pt idx="24">
                  <c:v>2.1566999999999998</c:v>
                </c:pt>
                <c:pt idx="25">
                  <c:v>3.5684</c:v>
                </c:pt>
                <c:pt idx="26">
                  <c:v>6.4169</c:v>
                </c:pt>
                <c:pt idx="27">
                  <c:v>12.195</c:v>
                </c:pt>
                <c:pt idx="28">
                  <c:v>23.077000000000002</c:v>
                </c:pt>
                <c:pt idx="29">
                  <c:v>41.01</c:v>
                </c:pt>
                <c:pt idx="30">
                  <c:v>62.54</c:v>
                </c:pt>
                <c:pt idx="31">
                  <c:v>79.703999999999994</c:v>
                </c:pt>
                <c:pt idx="32">
                  <c:v>92.924999999999997</c:v>
                </c:pt>
                <c:pt idx="33">
                  <c:v>103.2</c:v>
                </c:pt>
                <c:pt idx="34">
                  <c:v>110.68</c:v>
                </c:pt>
                <c:pt idx="35">
                  <c:v>115.27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Geant4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Graphs!$A$238:$A$273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Graphs!$C$238:$C$273</c:f>
              <c:numCache>
                <c:formatCode>0.000</c:formatCode>
                <c:ptCount val="36"/>
                <c:pt idx="0">
                  <c:v>116.7</c:v>
                </c:pt>
                <c:pt idx="1">
                  <c:v>115.253</c:v>
                </c:pt>
                <c:pt idx="2">
                  <c:v>110.54900000000001</c:v>
                </c:pt>
                <c:pt idx="3">
                  <c:v>102.988</c:v>
                </c:pt>
                <c:pt idx="4">
                  <c:v>92.921800000000005</c:v>
                </c:pt>
                <c:pt idx="5">
                  <c:v>79.613399999999999</c:v>
                </c:pt>
                <c:pt idx="6">
                  <c:v>62.523699999999998</c:v>
                </c:pt>
                <c:pt idx="7">
                  <c:v>41.055500000000002</c:v>
                </c:pt>
                <c:pt idx="8">
                  <c:v>23.1355</c:v>
                </c:pt>
                <c:pt idx="9">
                  <c:v>12.272600000000001</c:v>
                </c:pt>
                <c:pt idx="10">
                  <c:v>6.4524999999999997</c:v>
                </c:pt>
                <c:pt idx="11">
                  <c:v>3.5896699999999999</c:v>
                </c:pt>
                <c:pt idx="12">
                  <c:v>2.1804600000000001</c:v>
                </c:pt>
                <c:pt idx="13">
                  <c:v>1.4243699999999999</c:v>
                </c:pt>
                <c:pt idx="14">
                  <c:v>1.01797</c:v>
                </c:pt>
                <c:pt idx="15">
                  <c:v>0.78578000000000003</c:v>
                </c:pt>
                <c:pt idx="16">
                  <c:v>0.64868199999999998</c:v>
                </c:pt>
                <c:pt idx="17">
                  <c:v>0.57904500000000003</c:v>
                </c:pt>
                <c:pt idx="18">
                  <c:v>0.56550299999999998</c:v>
                </c:pt>
                <c:pt idx="19">
                  <c:v>0.57470500000000002</c:v>
                </c:pt>
                <c:pt idx="20">
                  <c:v>0.65275799999999995</c:v>
                </c:pt>
                <c:pt idx="21">
                  <c:v>0.78086999999999995</c:v>
                </c:pt>
                <c:pt idx="22">
                  <c:v>1.01979</c:v>
                </c:pt>
                <c:pt idx="23">
                  <c:v>1.4210199999999999</c:v>
                </c:pt>
                <c:pt idx="24">
                  <c:v>2.1678000000000002</c:v>
                </c:pt>
                <c:pt idx="25">
                  <c:v>3.6101000000000001</c:v>
                </c:pt>
                <c:pt idx="26">
                  <c:v>6.4609399999999999</c:v>
                </c:pt>
                <c:pt idx="27">
                  <c:v>12.258100000000001</c:v>
                </c:pt>
                <c:pt idx="28">
                  <c:v>23.1313</c:v>
                </c:pt>
                <c:pt idx="29">
                  <c:v>41.037100000000002</c:v>
                </c:pt>
                <c:pt idx="30">
                  <c:v>62.554099999999998</c:v>
                </c:pt>
                <c:pt idx="31">
                  <c:v>79.654499999999999</c:v>
                </c:pt>
                <c:pt idx="32">
                  <c:v>92.781300000000002</c:v>
                </c:pt>
                <c:pt idx="33">
                  <c:v>103.003</c:v>
                </c:pt>
                <c:pt idx="34">
                  <c:v>110.413</c:v>
                </c:pt>
                <c:pt idx="35">
                  <c:v>115.139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Graphs!$D$5</c:f>
              <c:strCache>
                <c:ptCount val="1"/>
                <c:pt idx="0">
                  <c:v>MCNP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Graphs!$A$238:$A$273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Graphs!$D$238:$D$273</c:f>
              <c:numCache>
                <c:formatCode>0.000</c:formatCode>
                <c:ptCount val="36"/>
                <c:pt idx="0">
                  <c:v>116.697</c:v>
                </c:pt>
                <c:pt idx="1">
                  <c:v>115.33799999999999</c:v>
                </c:pt>
                <c:pt idx="2">
                  <c:v>110.33</c:v>
                </c:pt>
                <c:pt idx="3">
                  <c:v>102.995</c:v>
                </c:pt>
                <c:pt idx="4">
                  <c:v>92.9529</c:v>
                </c:pt>
                <c:pt idx="5">
                  <c:v>79.493499999999997</c:v>
                </c:pt>
                <c:pt idx="6">
                  <c:v>62.604699999999994</c:v>
                </c:pt>
                <c:pt idx="7">
                  <c:v>40.6721</c:v>
                </c:pt>
                <c:pt idx="8">
                  <c:v>22.765499999999999</c:v>
                </c:pt>
                <c:pt idx="9">
                  <c:v>12.092600000000001</c:v>
                </c:pt>
                <c:pt idx="10">
                  <c:v>6.3942899999999998</c:v>
                </c:pt>
                <c:pt idx="11">
                  <c:v>3.5482399999999998</c:v>
                </c:pt>
                <c:pt idx="12">
                  <c:v>2.17848</c:v>
                </c:pt>
                <c:pt idx="13">
                  <c:v>1.4212400000000001</c:v>
                </c:pt>
                <c:pt idx="14">
                  <c:v>1.0105300000000002</c:v>
                </c:pt>
                <c:pt idx="15">
                  <c:v>0.78136900000000009</c:v>
                </c:pt>
                <c:pt idx="16">
                  <c:v>0.64414499999999997</c:v>
                </c:pt>
                <c:pt idx="17">
                  <c:v>0.57589699999999999</c:v>
                </c:pt>
                <c:pt idx="18">
                  <c:v>0.56110700000000002</c:v>
                </c:pt>
                <c:pt idx="19">
                  <c:v>0.57817600000000002</c:v>
                </c:pt>
                <c:pt idx="20">
                  <c:v>0.65545799999999999</c:v>
                </c:pt>
                <c:pt idx="21">
                  <c:v>0.77359900000000004</c:v>
                </c:pt>
                <c:pt idx="22">
                  <c:v>1.0018199999999999</c:v>
                </c:pt>
                <c:pt idx="23">
                  <c:v>1.41648</c:v>
                </c:pt>
                <c:pt idx="24">
                  <c:v>2.1700699999999999</c:v>
                </c:pt>
                <c:pt idx="25">
                  <c:v>3.5687600000000002</c:v>
                </c:pt>
                <c:pt idx="26">
                  <c:v>6.4218500000000001</c:v>
                </c:pt>
                <c:pt idx="27">
                  <c:v>12.071399999999999</c:v>
                </c:pt>
                <c:pt idx="28">
                  <c:v>23.043400000000002</c:v>
                </c:pt>
                <c:pt idx="29">
                  <c:v>40.969200000000001</c:v>
                </c:pt>
                <c:pt idx="30">
                  <c:v>62.363699999999994</c:v>
                </c:pt>
                <c:pt idx="31">
                  <c:v>79.830799999999996</c:v>
                </c:pt>
                <c:pt idx="32">
                  <c:v>93.145899999999997</c:v>
                </c:pt>
                <c:pt idx="33">
                  <c:v>103.59899999999999</c:v>
                </c:pt>
                <c:pt idx="34">
                  <c:v>110.30800000000001</c:v>
                </c:pt>
                <c:pt idx="35">
                  <c:v>115.255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Graphs!$E$5</c:f>
              <c:strCache>
                <c:ptCount val="1"/>
                <c:pt idx="0">
                  <c:v>Penelope</c:v>
                </c:pt>
              </c:strCache>
            </c:strRef>
          </c:tx>
          <c:spPr>
            <a:ln>
              <a:solidFill>
                <a:srgbClr val="00B050"/>
              </a:solidFill>
              <a:prstDash val="lgDashDotDot"/>
            </a:ln>
          </c:spPr>
          <c:marker>
            <c:symbol val="none"/>
          </c:marker>
          <c:xVal>
            <c:numRef>
              <c:f>Graphs!$A$238:$A$273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Graphs!$E$238:$E$273</c:f>
              <c:numCache>
                <c:formatCode>0.000</c:formatCode>
                <c:ptCount val="36"/>
                <c:pt idx="0">
                  <c:v>116.93899999999999</c:v>
                </c:pt>
                <c:pt idx="1">
                  <c:v>115.402</c:v>
                </c:pt>
                <c:pt idx="2">
                  <c:v>110.639</c:v>
                </c:pt>
                <c:pt idx="3">
                  <c:v>103.461</c:v>
                </c:pt>
                <c:pt idx="4">
                  <c:v>93.144099999999995</c:v>
                </c:pt>
                <c:pt idx="5">
                  <c:v>80.026300000000006</c:v>
                </c:pt>
                <c:pt idx="6">
                  <c:v>62.649000000000001</c:v>
                </c:pt>
                <c:pt idx="7">
                  <c:v>40.994999999999997</c:v>
                </c:pt>
                <c:pt idx="8">
                  <c:v>22.895099999999999</c:v>
                </c:pt>
                <c:pt idx="9">
                  <c:v>12.1098</c:v>
                </c:pt>
                <c:pt idx="10">
                  <c:v>6.4438399999999998</c:v>
                </c:pt>
                <c:pt idx="11">
                  <c:v>3.5529799999999998</c:v>
                </c:pt>
                <c:pt idx="12">
                  <c:v>2.12785</c:v>
                </c:pt>
                <c:pt idx="13">
                  <c:v>1.4105300000000001</c:v>
                </c:pt>
                <c:pt idx="14">
                  <c:v>1.0129999999999999</c:v>
                </c:pt>
                <c:pt idx="15">
                  <c:v>0.77252699999999996</c:v>
                </c:pt>
                <c:pt idx="16">
                  <c:v>0.64375300000000002</c:v>
                </c:pt>
                <c:pt idx="17">
                  <c:v>0.57169799999999993</c:v>
                </c:pt>
                <c:pt idx="18">
                  <c:v>0.55438799999999999</c:v>
                </c:pt>
                <c:pt idx="19">
                  <c:v>0.57330899999999996</c:v>
                </c:pt>
                <c:pt idx="20">
                  <c:v>0.64080799999999993</c:v>
                </c:pt>
                <c:pt idx="21">
                  <c:v>0.76541099999999995</c:v>
                </c:pt>
                <c:pt idx="22">
                  <c:v>0.99562200000000001</c:v>
                </c:pt>
                <c:pt idx="23">
                  <c:v>1.3889</c:v>
                </c:pt>
                <c:pt idx="24">
                  <c:v>2.13903</c:v>
                </c:pt>
                <c:pt idx="25">
                  <c:v>3.5645199999999999</c:v>
                </c:pt>
                <c:pt idx="26">
                  <c:v>6.4188799999999997</c:v>
                </c:pt>
                <c:pt idx="27">
                  <c:v>12.161099999999999</c:v>
                </c:pt>
                <c:pt idx="28">
                  <c:v>22.904399999999999</c:v>
                </c:pt>
                <c:pt idx="29">
                  <c:v>40.691000000000003</c:v>
                </c:pt>
                <c:pt idx="30">
                  <c:v>62.347499999999997</c:v>
                </c:pt>
                <c:pt idx="31">
                  <c:v>79.849000000000004</c:v>
                </c:pt>
                <c:pt idx="32">
                  <c:v>93.446700000000007</c:v>
                </c:pt>
                <c:pt idx="33">
                  <c:v>103.274</c:v>
                </c:pt>
                <c:pt idx="34">
                  <c:v>110.979</c:v>
                </c:pt>
                <c:pt idx="35">
                  <c:v>115.416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032"/>
        <c:axId val="30893952"/>
      </c:scatterChart>
      <c:valAx>
        <c:axId val="30892032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Projection Angle</a:t>
                </a:r>
                <a:r>
                  <a:rPr lang="en-US" sz="1400" b="1" i="0" u="none" strike="noStrike" baseline="0">
                    <a:effectLst/>
                  </a:rPr>
                  <a:t> (deg)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93952"/>
        <c:crosses val="autoZero"/>
        <c:crossBetween val="midCat"/>
      </c:valAx>
      <c:valAx>
        <c:axId val="30893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="1" i="0" baseline="0">
                    <a:effectLst/>
                  </a:rPr>
                  <a:t>Energy Deposited</a:t>
                </a:r>
                <a:r>
                  <a:rPr lang="en-US" sz="1400" b="1" i="0" u="none" strike="noStrike" baseline="0">
                    <a:effectLst/>
                  </a:rPr>
                  <a:t> p.i.p.</a:t>
                </a:r>
                <a:r>
                  <a:rPr lang="en-US" sz="1400" b="1" i="0" baseline="0">
                    <a:effectLst/>
                  </a:rPr>
                  <a:t> (eV per photon)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8920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1074082</xdr:colOff>
      <xdr:row>0</xdr:row>
      <xdr:rowOff>186016</xdr:rowOff>
    </xdr:from>
    <xdr:to>
      <xdr:col>14</xdr:col>
      <xdr:colOff>605676</xdr:colOff>
      <xdr:row>23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1062877</xdr:colOff>
      <xdr:row>25</xdr:row>
      <xdr:rowOff>1</xdr:rowOff>
    </xdr:from>
    <xdr:to>
      <xdr:col>14</xdr:col>
      <xdr:colOff>594471</xdr:colOff>
      <xdr:row>47</xdr:row>
      <xdr:rowOff>183778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465044</xdr:colOff>
      <xdr:row>23</xdr:row>
      <xdr:rowOff>183777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11205</xdr:colOff>
      <xdr:row>49</xdr:row>
      <xdr:rowOff>0</xdr:rowOff>
    </xdr:from>
    <xdr:to>
      <xdr:col>15</xdr:col>
      <xdr:colOff>5602</xdr:colOff>
      <xdr:row>71</xdr:row>
      <xdr:rowOff>183777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25</xdr:col>
      <xdr:colOff>465044</xdr:colOff>
      <xdr:row>71</xdr:row>
      <xdr:rowOff>183777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1066800</xdr:colOff>
      <xdr:row>73</xdr:row>
      <xdr:rowOff>0</xdr:rowOff>
    </xdr:from>
    <xdr:to>
      <xdr:col>14</xdr:col>
      <xdr:colOff>589990</xdr:colOff>
      <xdr:row>95</xdr:row>
      <xdr:rowOff>183777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593912</xdr:colOff>
      <xdr:row>73</xdr:row>
      <xdr:rowOff>0</xdr:rowOff>
    </xdr:from>
    <xdr:to>
      <xdr:col>25</xdr:col>
      <xdr:colOff>453839</xdr:colOff>
      <xdr:row>95</xdr:row>
      <xdr:rowOff>183777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97</xdr:row>
      <xdr:rowOff>0</xdr:rowOff>
    </xdr:from>
    <xdr:to>
      <xdr:col>14</xdr:col>
      <xdr:colOff>599515</xdr:colOff>
      <xdr:row>119</xdr:row>
      <xdr:rowOff>183777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593912</xdr:colOff>
      <xdr:row>97</xdr:row>
      <xdr:rowOff>0</xdr:rowOff>
    </xdr:from>
    <xdr:to>
      <xdr:col>25</xdr:col>
      <xdr:colOff>453839</xdr:colOff>
      <xdr:row>119</xdr:row>
      <xdr:rowOff>183777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121</xdr:row>
      <xdr:rowOff>0</xdr:rowOff>
    </xdr:from>
    <xdr:to>
      <xdr:col>14</xdr:col>
      <xdr:colOff>599515</xdr:colOff>
      <xdr:row>143</xdr:row>
      <xdr:rowOff>183777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593912</xdr:colOff>
      <xdr:row>121</xdr:row>
      <xdr:rowOff>0</xdr:rowOff>
    </xdr:from>
    <xdr:to>
      <xdr:col>25</xdr:col>
      <xdr:colOff>453839</xdr:colOff>
      <xdr:row>143</xdr:row>
      <xdr:rowOff>183777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0.19242</cdr:x>
      <cdr:y>0.86168</cdr:y>
    </cdr:from>
    <cdr:to>
      <cdr:x>0.45782</cdr:x>
      <cdr:y>0.91803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7399" y="3769661"/>
          <a:ext cx="1568823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56.4 keV</a:t>
          </a:r>
        </a:p>
      </cdr:txBody>
    </cdr:sp>
  </cdr:relSizeAnchor>
  <cdr:relSizeAnchor xmlns:cdr="http://schemas.openxmlformats.org/drawingml/2006/chartDrawing">
    <cdr:from>
      <cdr:x>0.52615</cdr:x>
      <cdr:y>0.86168</cdr:y>
    </cdr:from>
    <cdr:to>
      <cdr:x>0.79155</cdr:x>
      <cdr:y>0.91803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14239" y="3769658"/>
          <a:ext cx="1570889" cy="246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W/Al 120 kVp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0.15557</cdr:x>
      <cdr:y>0.80174</cdr:y>
    </cdr:from>
    <cdr:to>
      <cdr:x>0.45687</cdr:x>
      <cdr:y>0.91837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612" y="3507441"/>
          <a:ext cx="1781006" cy="510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10 mm	80 mm</a:t>
          </a:r>
        </a:p>
        <a:p xmlns:a="http://schemas.openxmlformats.org/drawingml/2006/main">
          <a:pPr algn="ctr"/>
          <a:r>
            <a:rPr lang="en-US" sz="1400"/>
            <a:t>56.4 keV</a:t>
          </a:r>
        </a:p>
      </cdr:txBody>
    </cdr:sp>
  </cdr:relSizeAnchor>
  <cdr:relSizeAnchor xmlns:cdr="http://schemas.openxmlformats.org/drawingml/2006/chartDrawing">
    <cdr:from>
      <cdr:x>0.49063</cdr:x>
      <cdr:y>0.80174</cdr:y>
    </cdr:from>
    <cdr:to>
      <cdr:x>0.8</cdr:x>
      <cdr:y>0.91837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4005" y="3507434"/>
          <a:ext cx="1831153" cy="510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10 mm	80 mm</a:t>
          </a:r>
        </a:p>
        <a:p xmlns:a="http://schemas.openxmlformats.org/drawingml/2006/main">
          <a:pPr algn="ctr"/>
          <a:r>
            <a:rPr lang="en-US" sz="1400"/>
            <a:t>W/Al 120 kVp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</cdr:x>
      <cdr:y>0.86458</cdr:y>
    </cdr:from>
    <cdr:to>
      <cdr:x>0.4484</cdr:x>
      <cdr:y>0.92093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1725" y="3782345"/>
          <a:ext cx="1568806" cy="246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56.4 keV</a:t>
          </a:r>
        </a:p>
      </cdr:txBody>
    </cdr:sp>
  </cdr:relSizeAnchor>
  <cdr:relSizeAnchor xmlns:cdr="http://schemas.openxmlformats.org/drawingml/2006/chartDrawing">
    <cdr:from>
      <cdr:x>0.5205</cdr:x>
      <cdr:y>0.86458</cdr:y>
    </cdr:from>
    <cdr:to>
      <cdr:x>0.7859</cdr:x>
      <cdr:y>0.92093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76746" y="3782359"/>
          <a:ext cx="1568807" cy="246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W/Al 120 kVp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zoomScale="85" zoomScaleNormal="85" workbookViewId="0"/>
  </sheetViews>
  <sheetFormatPr defaultRowHeight="15" x14ac:dyDescent="0.25"/>
  <cols>
    <col min="1" max="1" width="15.7109375" bestFit="1" customWidth="1"/>
    <col min="2" max="5" width="14.28515625" customWidth="1"/>
    <col min="6" max="6" width="16.140625" bestFit="1" customWidth="1"/>
    <col min="7" max="7" width="16.140625" customWidth="1"/>
  </cols>
  <sheetData>
    <row r="1" spans="1:10" x14ac:dyDescent="0.25">
      <c r="A1" s="1" t="s">
        <v>32</v>
      </c>
    </row>
    <row r="2" spans="1:10" x14ac:dyDescent="0.25">
      <c r="A2" s="1"/>
    </row>
    <row r="3" spans="1:10" x14ac:dyDescent="0.25">
      <c r="A3" s="1"/>
    </row>
    <row r="4" spans="1:10" x14ac:dyDescent="0.25">
      <c r="A4" s="1" t="s">
        <v>20</v>
      </c>
      <c r="G4" s="1" t="s">
        <v>26</v>
      </c>
    </row>
    <row r="5" spans="1:10" x14ac:dyDescent="0.25">
      <c r="A5" s="21" t="s">
        <v>7</v>
      </c>
      <c r="B5" s="2" t="s">
        <v>16</v>
      </c>
      <c r="C5" s="2" t="s">
        <v>17</v>
      </c>
      <c r="D5" s="2" t="s">
        <v>18</v>
      </c>
      <c r="E5" s="2" t="s">
        <v>19</v>
      </c>
      <c r="G5" s="2" t="s">
        <v>16</v>
      </c>
      <c r="H5" s="2" t="s">
        <v>17</v>
      </c>
      <c r="I5" s="2" t="s">
        <v>18</v>
      </c>
      <c r="J5" s="2" t="s">
        <v>19</v>
      </c>
    </row>
    <row r="6" spans="1:10" x14ac:dyDescent="0.25">
      <c r="A6" s="1">
        <v>1</v>
      </c>
      <c r="B6" s="22">
        <f>EGSnrc!C12</f>
        <v>11584</v>
      </c>
      <c r="C6" s="22">
        <f>Geant4!C12</f>
        <v>11618.3</v>
      </c>
      <c r="D6" s="22">
        <f>MCNP!C12</f>
        <v>11584.8</v>
      </c>
      <c r="E6" s="22">
        <f>Penelope!C12</f>
        <v>11581.989903610276</v>
      </c>
      <c r="G6" s="3">
        <f>EGSnrc!$C12*EGSnrc!$D12</f>
        <v>2.4326400000000001</v>
      </c>
      <c r="H6" s="3">
        <f>Geant4!$C12*Geant4!$D12</f>
        <v>15.3919</v>
      </c>
      <c r="I6" s="3">
        <f>MCNP!$C12*MCNP!$D12</f>
        <v>30.120479999999997</v>
      </c>
      <c r="J6" s="3">
        <f>Penelope!$C12*Penelope!$D12</f>
        <v>4.3067465369531757</v>
      </c>
    </row>
    <row r="7" spans="1:10" x14ac:dyDescent="0.25">
      <c r="A7" s="1">
        <v>2</v>
      </c>
      <c r="B7" s="22">
        <f>EGSnrc!C13</f>
        <v>2578.8000000000002</v>
      </c>
      <c r="C7" s="22">
        <f>Geant4!C13</f>
        <v>2564.7399999999998</v>
      </c>
      <c r="D7" s="22">
        <f>MCNP!C13</f>
        <v>2581.48</v>
      </c>
      <c r="E7" s="22">
        <f>Penelope!C13</f>
        <v>2581.8466961641298</v>
      </c>
      <c r="G7" s="3">
        <f>EGSnrc!$C13*EGSnrc!$D13</f>
        <v>1.392552</v>
      </c>
      <c r="H7" s="3">
        <f>Geant4!$C13*Geant4!$D13</f>
        <v>8.7587699999999984</v>
      </c>
      <c r="I7" s="3">
        <f>MCNP!$C13*MCNP!$D13</f>
        <v>14.456288000000001</v>
      </c>
      <c r="J7" s="3">
        <f>Penelope!$C13*Penelope!$D13</f>
        <v>2.4883424435729462</v>
      </c>
    </row>
    <row r="8" spans="1:10" x14ac:dyDescent="0.25">
      <c r="A8" s="1">
        <v>3</v>
      </c>
      <c r="B8" s="22">
        <f>EGSnrc!C14</f>
        <v>1765.6</v>
      </c>
      <c r="C8" s="22">
        <f>Geant4!C14</f>
        <v>1759.77</v>
      </c>
      <c r="D8" s="22">
        <f>MCNP!C14</f>
        <v>1774.79</v>
      </c>
      <c r="E8" s="22">
        <f>Penelope!C14</f>
        <v>1767.2590856169459</v>
      </c>
      <c r="G8" s="3">
        <f>EGSnrc!$C14*EGSnrc!$D14</f>
        <v>1.1652959999999999</v>
      </c>
      <c r="H8" s="3">
        <f>Geant4!$C14*Geant4!$D14</f>
        <v>7.33324</v>
      </c>
      <c r="I8" s="3">
        <f>MCNP!$C14*MCNP!$D14</f>
        <v>11.891093</v>
      </c>
      <c r="J8" s="3">
        <f>Penelope!$C14*Penelope!$D14</f>
        <v>2.1055205291771082</v>
      </c>
    </row>
    <row r="9" spans="1:10" x14ac:dyDescent="0.25">
      <c r="A9" s="1">
        <v>4</v>
      </c>
      <c r="B9" s="22">
        <f>EGSnrc!C15</f>
        <v>1329.8</v>
      </c>
      <c r="C9" s="22">
        <f>Geant4!C15</f>
        <v>1330.55</v>
      </c>
      <c r="D9" s="22">
        <f>MCNP!C15</f>
        <v>1331.27</v>
      </c>
      <c r="E9" s="22">
        <f>Penelope!C15</f>
        <v>1330.5167045784542</v>
      </c>
      <c r="G9" s="3">
        <f>EGSnrc!$C15*EGSnrc!$D15</f>
        <v>1.0106479999999998</v>
      </c>
      <c r="H9" s="3">
        <f>Geant4!$C15*Geant4!$D15</f>
        <v>6.4161599999999996</v>
      </c>
      <c r="I9" s="3">
        <f>MCNP!$C15*MCNP!$D15</f>
        <v>10.383906</v>
      </c>
      <c r="J9" s="3">
        <f>Penelope!$C15*Penelope!$D15</f>
        <v>1.8184040933802297</v>
      </c>
    </row>
    <row r="10" spans="1:10" x14ac:dyDescent="0.25">
      <c r="A10" s="1">
        <v>1</v>
      </c>
      <c r="B10" s="22">
        <f>EGSnrc!J12</f>
        <v>13126</v>
      </c>
      <c r="C10" s="22">
        <f>Geant4!J12</f>
        <v>13147</v>
      </c>
      <c r="D10" s="22">
        <f>MCNP!J12</f>
        <v>13159.3</v>
      </c>
      <c r="E10" s="22">
        <f>Penelope!J12</f>
        <v>13115.765903637201</v>
      </c>
      <c r="G10" s="3">
        <f>EGSnrc!$J12*EGSnrc!$K12</f>
        <v>2.3626799999999997</v>
      </c>
      <c r="H10" s="3">
        <f>Geant4!$J12*Geant4!$K12</f>
        <v>15.3712</v>
      </c>
      <c r="I10" s="3">
        <f>MCNP!$J12*MCNP!$K12</f>
        <v>31.582319999999996</v>
      </c>
      <c r="J10" s="3">
        <f>Penelope!$J12*Penelope!$K12</f>
        <v>4.3067465369531748</v>
      </c>
    </row>
    <row r="11" spans="1:10" x14ac:dyDescent="0.25">
      <c r="A11" s="1">
        <v>2</v>
      </c>
      <c r="B11" s="22">
        <f>EGSnrc!J13</f>
        <v>2591.6999999999998</v>
      </c>
      <c r="C11" s="22">
        <f>Geant4!J13</f>
        <v>2594.2399999999998</v>
      </c>
      <c r="D11" s="22">
        <f>MCNP!J13</f>
        <v>2568.81</v>
      </c>
      <c r="E11" s="22">
        <f>Penelope!J13</f>
        <v>2587.1296385827918</v>
      </c>
      <c r="G11" s="3">
        <f>EGSnrc!$J13*EGSnrc!$K13</f>
        <v>1.3736009999999998</v>
      </c>
      <c r="H11" s="3">
        <f>Geant4!$J13*Geant4!$K13</f>
        <v>8.63856</v>
      </c>
      <c r="I11" s="3">
        <f>MCNP!$J13*MCNP!$K13</f>
        <v>14.128454999999999</v>
      </c>
      <c r="J11" s="3">
        <f>Penelope!$J13*Penelope!$K13</f>
        <v>2.3926369649739865</v>
      </c>
    </row>
    <row r="12" spans="1:10" ht="15" customHeight="1" x14ac:dyDescent="0.25">
      <c r="A12" s="1">
        <v>3</v>
      </c>
      <c r="B12" s="22">
        <f>EGSnrc!J14</f>
        <v>1706.3</v>
      </c>
      <c r="C12" s="22">
        <f>Geant4!J14</f>
        <v>1707.02</v>
      </c>
      <c r="D12" s="22">
        <f>MCNP!J14</f>
        <v>1712.09</v>
      </c>
      <c r="E12" s="22">
        <f>Penelope!J14</f>
        <v>1702.0453724996148</v>
      </c>
      <c r="G12" s="3">
        <f>EGSnrc!$J14*EGSnrc!$K14</f>
        <v>1.126158</v>
      </c>
      <c r="H12" s="3">
        <f>Geant4!$J14*Geant4!$K14</f>
        <v>7.1163399999999992</v>
      </c>
      <c r="I12" s="3">
        <f>MCNP!$J14*MCNP!$K14</f>
        <v>11.471003</v>
      </c>
      <c r="J12" s="3">
        <f>Penelope!$J14*Penelope!$K14</f>
        <v>2.0098150505781485</v>
      </c>
    </row>
    <row r="13" spans="1:10" x14ac:dyDescent="0.25">
      <c r="A13" s="1">
        <v>4</v>
      </c>
      <c r="B13" s="22">
        <f>EGSnrc!J15</f>
        <v>1255.7</v>
      </c>
      <c r="C13" s="22">
        <f>Geant4!J15</f>
        <v>1252.58</v>
      </c>
      <c r="D13" s="22">
        <f>MCNP!J15</f>
        <v>1244.18</v>
      </c>
      <c r="E13" s="22">
        <f>Penelope!J15</f>
        <v>1249.9709737895701</v>
      </c>
      <c r="G13" s="3">
        <f>EGSnrc!$J15*EGSnrc!$K15</f>
        <v>0.97944600000000004</v>
      </c>
      <c r="H13" s="3">
        <f>Geant4!$J15*Geant4!$K15</f>
        <v>6.1451899999999995</v>
      </c>
      <c r="I13" s="3">
        <f>MCNP!$J15*MCNP!$K15</f>
        <v>9.8290220000000019</v>
      </c>
      <c r="J13" s="3">
        <f>Penelope!$J15*Penelope!$K15</f>
        <v>1.7226986147812704</v>
      </c>
    </row>
    <row r="14" spans="1:10" x14ac:dyDescent="0.25">
      <c r="A14" s="1"/>
      <c r="B14" s="22"/>
      <c r="C14" s="22"/>
      <c r="D14" s="22"/>
      <c r="E14" s="22"/>
    </row>
    <row r="15" spans="1:10" x14ac:dyDescent="0.25">
      <c r="A15" s="1"/>
      <c r="B15" s="3"/>
      <c r="C15" s="3"/>
      <c r="D15" s="3"/>
      <c r="E15" s="3"/>
    </row>
    <row r="16" spans="1:10" x14ac:dyDescent="0.25">
      <c r="A16" s="1" t="s">
        <v>21</v>
      </c>
    </row>
    <row r="17" spans="1:10" ht="15" customHeight="1" x14ac:dyDescent="0.25">
      <c r="A17" s="21" t="s">
        <v>7</v>
      </c>
      <c r="B17" s="2" t="s">
        <v>16</v>
      </c>
      <c r="C17" s="2" t="s">
        <v>17</v>
      </c>
      <c r="D17" s="2" t="s">
        <v>18</v>
      </c>
      <c r="E17" s="2" t="s">
        <v>19</v>
      </c>
      <c r="G17" s="2" t="s">
        <v>16</v>
      </c>
      <c r="H17" s="2" t="s">
        <v>17</v>
      </c>
      <c r="I17" s="2" t="s">
        <v>18</v>
      </c>
      <c r="J17" s="2" t="s">
        <v>19</v>
      </c>
    </row>
    <row r="18" spans="1:10" x14ac:dyDescent="0.25">
      <c r="A18" s="1">
        <v>1</v>
      </c>
      <c r="B18" s="22">
        <f>EGSnrc!F12</f>
        <v>3381.9</v>
      </c>
      <c r="C18" s="22">
        <f>Geant4!F12</f>
        <v>3388.13</v>
      </c>
      <c r="D18" s="22">
        <f>MCNP!F12</f>
        <v>3370.58</v>
      </c>
      <c r="E18" s="22">
        <f>Penelope!F12</f>
        <v>3380.9491602740013</v>
      </c>
      <c r="G18" s="3">
        <f>EGSnrc!$F12*EGSnrc!$G12</f>
        <v>1.555674</v>
      </c>
      <c r="H18" s="3">
        <f>Geant4!$F12*Geant4!$G12</f>
        <v>9.8786100000000019</v>
      </c>
      <c r="I18" s="3">
        <f>MCNP!$F12*MCNP!$G12</f>
        <v>5.7299859999999994</v>
      </c>
      <c r="J18" s="3">
        <f>Penelope!$F12*Penelope!$G12</f>
        <v>2.7754588793698245</v>
      </c>
    </row>
    <row r="19" spans="1:10" x14ac:dyDescent="0.25">
      <c r="A19" s="1">
        <v>2</v>
      </c>
      <c r="B19" s="22">
        <f>EGSnrc!F13</f>
        <v>3333.7</v>
      </c>
      <c r="C19" s="22">
        <f>Geant4!F13</f>
        <v>3334.52</v>
      </c>
      <c r="D19" s="22">
        <f>MCNP!F13</f>
        <v>3326.68</v>
      </c>
      <c r="E19" s="22">
        <f>Penelope!F13</f>
        <v>3335.6613278009736</v>
      </c>
      <c r="G19" s="3">
        <f>EGSnrc!$F13*EGSnrc!$G13</f>
        <v>1.5335019999999999</v>
      </c>
      <c r="H19" s="3">
        <f>Geant4!$F13*Geant4!$G13</f>
        <v>9.8003499999999999</v>
      </c>
      <c r="I19" s="3">
        <f>MCNP!$F13*MCNP!$G13</f>
        <v>5.6553559999999994</v>
      </c>
      <c r="J19" s="3">
        <f>Penelope!$F13*Penelope!$G13</f>
        <v>2.7754588793698241</v>
      </c>
    </row>
    <row r="20" spans="1:10" x14ac:dyDescent="0.25">
      <c r="A20" s="1">
        <v>3</v>
      </c>
      <c r="B20" s="22">
        <f>EGSnrc!F14</f>
        <v>3180.1</v>
      </c>
      <c r="C20" s="22">
        <f>Geant4!F14</f>
        <v>3186.53</v>
      </c>
      <c r="D20" s="22">
        <f>MCNP!F14</f>
        <v>3159.2</v>
      </c>
      <c r="E20" s="22">
        <f>Penelope!F14</f>
        <v>3179.9389435726071</v>
      </c>
      <c r="G20" s="3">
        <f>EGSnrc!$F14*EGSnrc!$G14</f>
        <v>1.526448</v>
      </c>
      <c r="H20" s="3">
        <f>Geant4!$F14*Geant4!$G14</f>
        <v>9.6061500000000013</v>
      </c>
      <c r="I20" s="3">
        <f>MCNP!$F14*MCNP!$G14</f>
        <v>5.370639999999999</v>
      </c>
      <c r="J20" s="3">
        <f>Penelope!$F14*Penelope!$G14</f>
        <v>2.6797534007708648</v>
      </c>
    </row>
    <row r="21" spans="1:10" x14ac:dyDescent="0.25">
      <c r="A21" s="1">
        <v>4</v>
      </c>
      <c r="B21" s="22">
        <f>EGSnrc!F15</f>
        <v>2568.5</v>
      </c>
      <c r="C21" s="22">
        <f>Geant4!F15</f>
        <v>2573.84</v>
      </c>
      <c r="D21" s="22">
        <f>MCNP!F15</f>
        <v>2531.15</v>
      </c>
      <c r="E21" s="22">
        <f>Penelope!F15</f>
        <v>2564.8494031649543</v>
      </c>
      <c r="G21" s="3">
        <f>EGSnrc!$F15*EGSnrc!$G15</f>
        <v>1.361305</v>
      </c>
      <c r="H21" s="3">
        <f>Geant4!$F15*Geant4!$G15</f>
        <v>8.7341999999999995</v>
      </c>
      <c r="I21" s="3">
        <f>MCNP!$F15*MCNP!$G15</f>
        <v>5.0623000000000005</v>
      </c>
      <c r="J21" s="3">
        <f>Penelope!$F15*Penelope!$G15</f>
        <v>2.4883424435729458</v>
      </c>
    </row>
    <row r="22" spans="1:10" x14ac:dyDescent="0.25">
      <c r="A22" s="1">
        <v>1</v>
      </c>
      <c r="B22" s="22">
        <f>EGSnrc!M12</f>
        <v>3588.7</v>
      </c>
      <c r="C22" s="22">
        <f>Geant4!M12</f>
        <v>3596.99</v>
      </c>
      <c r="D22" s="22">
        <f>MCNP!M12</f>
        <v>3575.06</v>
      </c>
      <c r="E22" s="22">
        <f>Penelope!M12</f>
        <v>3585.6248968057357</v>
      </c>
      <c r="G22" s="3">
        <f>EGSnrc!$M12*EGSnrc!$N12</f>
        <v>1.5790279999999999</v>
      </c>
      <c r="H22" s="3">
        <f>Geant4!$M12*Geant4!$N12</f>
        <v>9.9551499999999997</v>
      </c>
      <c r="I22" s="3">
        <f>MCNP!$M12*MCNP!$N12</f>
        <v>5.7200959999999998</v>
      </c>
      <c r="J22" s="3">
        <f>Penelope!$M12*Penelope!$N12</f>
        <v>2.7754588793698241</v>
      </c>
    </row>
    <row r="23" spans="1:10" x14ac:dyDescent="0.25">
      <c r="A23" s="1">
        <v>2</v>
      </c>
      <c r="B23" s="22">
        <f>EGSnrc!M13</f>
        <v>3541.9</v>
      </c>
      <c r="C23" s="22">
        <f>Geant4!M13</f>
        <v>3554.34</v>
      </c>
      <c r="D23" s="22">
        <f>MCNP!M13</f>
        <v>3518.8</v>
      </c>
      <c r="E23" s="22">
        <f>Penelope!M13</f>
        <v>3536.3365753272719</v>
      </c>
      <c r="G23" s="3">
        <f>EGSnrc!$M13*EGSnrc!$N13</f>
        <v>1.5584359999999999</v>
      </c>
      <c r="H23" s="3">
        <f>Geant4!$M13*Geant4!$N13</f>
        <v>9.9203300000000016</v>
      </c>
      <c r="I23" s="3">
        <f>MCNP!$M13*MCNP!$N13</f>
        <v>5.6300800000000004</v>
      </c>
      <c r="J23" s="3">
        <f>Penelope!$M13*Penelope!$N13</f>
        <v>2.7754588793698241</v>
      </c>
    </row>
    <row r="24" spans="1:10" x14ac:dyDescent="0.25">
      <c r="A24" s="1">
        <v>3</v>
      </c>
      <c r="B24" s="22">
        <f>EGSnrc!M14</f>
        <v>3383.1</v>
      </c>
      <c r="C24" s="22">
        <f>Geant4!M14</f>
        <v>3394.3</v>
      </c>
      <c r="D24" s="22">
        <f>MCNP!M14</f>
        <v>3359.52</v>
      </c>
      <c r="E24" s="22">
        <f>Penelope!M14</f>
        <v>3379.0254801541623</v>
      </c>
      <c r="G24" s="3">
        <f>EGSnrc!$M14*EGSnrc!$N14</f>
        <v>1.5223949999999999</v>
      </c>
      <c r="H24" s="3">
        <f>Geant4!$M14*Geant4!$N14</f>
        <v>9.7197999999999993</v>
      </c>
      <c r="I24" s="3">
        <f>MCNP!$M14*MCNP!$N14</f>
        <v>5.7111839999999994</v>
      </c>
      <c r="J24" s="3">
        <f>Penelope!$M14*Penelope!$N14</f>
        <v>2.7754588793698241</v>
      </c>
    </row>
    <row r="25" spans="1:10" x14ac:dyDescent="0.25">
      <c r="A25" s="1">
        <v>4</v>
      </c>
      <c r="B25" s="22">
        <f>EGSnrc!M15</f>
        <v>2687.5</v>
      </c>
      <c r="C25" s="22">
        <f>Geant4!M15</f>
        <v>2677.15</v>
      </c>
      <c r="D25" s="22">
        <f>MCNP!M15</f>
        <v>2640.62</v>
      </c>
      <c r="E25" s="22">
        <f>Penelope!M15</f>
        <v>2683.581619914823</v>
      </c>
      <c r="G25" s="3">
        <f>EGSnrc!$M15*EGSnrc!$N15</f>
        <v>1.3706249999999998</v>
      </c>
      <c r="H25" s="3">
        <f>Geant4!$M15*Geant4!$N15</f>
        <v>8.7315500000000004</v>
      </c>
      <c r="I25" s="3">
        <f>MCNP!$M15*MCNP!$N15</f>
        <v>5.0171779999999995</v>
      </c>
      <c r="J25" s="3">
        <f>Penelope!$M15*Penelope!$N15</f>
        <v>2.4883424435729458</v>
      </c>
    </row>
    <row r="26" spans="1:10" x14ac:dyDescent="0.25">
      <c r="A26" s="2"/>
      <c r="B26" s="22"/>
      <c r="C26" s="22"/>
      <c r="D26" s="22"/>
      <c r="E26" s="22"/>
    </row>
    <row r="27" spans="1:10" x14ac:dyDescent="0.25">
      <c r="A27" s="1"/>
      <c r="B27" s="3"/>
      <c r="C27" s="3"/>
      <c r="D27" s="3"/>
      <c r="E27" s="3"/>
    </row>
    <row r="28" spans="1:10" x14ac:dyDescent="0.25">
      <c r="A28" s="1"/>
      <c r="B28" s="3"/>
      <c r="C28" s="3"/>
      <c r="D28" s="3"/>
      <c r="E28" s="3"/>
    </row>
    <row r="29" spans="1:10" x14ac:dyDescent="0.25">
      <c r="A29" s="21" t="s">
        <v>7</v>
      </c>
      <c r="B29" s="8" t="s">
        <v>16</v>
      </c>
      <c r="C29" s="8" t="s">
        <v>17</v>
      </c>
      <c r="D29" s="8" t="s">
        <v>18</v>
      </c>
      <c r="E29" s="8" t="s">
        <v>19</v>
      </c>
      <c r="G29" s="2" t="s">
        <v>16</v>
      </c>
      <c r="H29" s="2" t="s">
        <v>17</v>
      </c>
      <c r="I29" s="2" t="s">
        <v>18</v>
      </c>
      <c r="J29" s="2" t="s">
        <v>19</v>
      </c>
    </row>
    <row r="30" spans="1:10" x14ac:dyDescent="0.25">
      <c r="A30" s="11" t="s">
        <v>9</v>
      </c>
      <c r="B30" s="22">
        <f>EGSnrc!C26</f>
        <v>0</v>
      </c>
      <c r="C30" s="22">
        <f>Geant4!C26</f>
        <v>12.283524999999999</v>
      </c>
      <c r="D30" s="22">
        <f>MCNP!C26</f>
        <v>11.942</v>
      </c>
      <c r="E30" s="22">
        <f>Penelope!C26</f>
        <v>0</v>
      </c>
      <c r="G30" s="3">
        <f>EGSnrc!$C26*EGSnrc!$D26</f>
        <v>0</v>
      </c>
      <c r="H30" s="3">
        <f>Geant4!$C26*Geant4!$D26</f>
        <v>9.5593199999999989E-2</v>
      </c>
      <c r="I30" s="3">
        <f>MCNP!$C26*MCNP!$D26</f>
        <v>5.9709999999999999E-2</v>
      </c>
      <c r="J30" s="3">
        <f>Penelope!$C26*Penelope!$D26</f>
        <v>0</v>
      </c>
    </row>
    <row r="31" spans="1:10" x14ac:dyDescent="0.25">
      <c r="A31" s="11" t="s">
        <v>10</v>
      </c>
      <c r="B31" s="22">
        <f>EGSnrc!C27</f>
        <v>0</v>
      </c>
      <c r="C31" s="22">
        <f>Geant4!C27</f>
        <v>35.189749999999997</v>
      </c>
      <c r="D31" s="22">
        <f>MCNP!C27</f>
        <v>34.215800000000002</v>
      </c>
      <c r="E31" s="22">
        <f>Penelope!C27</f>
        <v>0</v>
      </c>
      <c r="G31" s="3">
        <f>EGSnrc!$C27*EGSnrc!$D27</f>
        <v>0</v>
      </c>
      <c r="H31" s="3">
        <f>Geant4!$C27*Geant4!$D27</f>
        <v>0.16093499999999999</v>
      </c>
      <c r="I31" s="3">
        <f>MCNP!$C27*MCNP!$D27</f>
        <v>9.9225819999999992E-2</v>
      </c>
      <c r="J31" s="3">
        <f>Penelope!$C27*Penelope!$D27</f>
        <v>0</v>
      </c>
    </row>
    <row r="32" spans="1:10" x14ac:dyDescent="0.25">
      <c r="A32" s="11" t="s">
        <v>9</v>
      </c>
      <c r="B32" s="22">
        <f>EGSnrc!F26</f>
        <v>0</v>
      </c>
      <c r="C32" s="22">
        <f>Geant4!F26</f>
        <v>11.571325</v>
      </c>
      <c r="D32" s="22">
        <f>MCNP!F26</f>
        <v>11.195399999999999</v>
      </c>
      <c r="E32" s="22">
        <f>Penelope!F26</f>
        <v>0</v>
      </c>
      <c r="G32" s="3">
        <f>EGSnrc!$F26*EGSnrc!$G26</f>
        <v>0</v>
      </c>
      <c r="H32" s="3">
        <f>Geant4!$F26*Geant4!$G26</f>
        <v>9.2581200000000002E-2</v>
      </c>
      <c r="I32" s="3">
        <f>MCNP!$F26*MCNP!$G26</f>
        <v>5.7096540000000001E-2</v>
      </c>
      <c r="J32" s="3">
        <f>Penelope!$F26*Penelope!$G26</f>
        <v>0</v>
      </c>
    </row>
    <row r="33" spans="1:10" x14ac:dyDescent="0.25">
      <c r="A33" s="11" t="s">
        <v>10</v>
      </c>
      <c r="B33" s="22">
        <f>EGSnrc!F27</f>
        <v>0</v>
      </c>
      <c r="C33" s="22">
        <f>Geant4!F27</f>
        <v>34.387</v>
      </c>
      <c r="D33" s="22">
        <f>MCNP!F27</f>
        <v>33.512900000000002</v>
      </c>
      <c r="E33" s="22">
        <f>Penelope!F27</f>
        <v>0</v>
      </c>
      <c r="G33" s="3">
        <f>EGSnrc!$F27*EGSnrc!$G27</f>
        <v>0</v>
      </c>
      <c r="H33" s="3">
        <f>Geant4!$F27*Geant4!$G27</f>
        <v>0.15898400000000001</v>
      </c>
      <c r="I33" s="3">
        <f>MCNP!$F27*MCNP!$G27</f>
        <v>9.7187410000000002E-2</v>
      </c>
      <c r="J33" s="3">
        <f>Penelope!$F27*Penelope!$G27</f>
        <v>0</v>
      </c>
    </row>
    <row r="34" spans="1:10" x14ac:dyDescent="0.25">
      <c r="A34" s="11" t="s">
        <v>9</v>
      </c>
      <c r="B34" s="22">
        <f>EGSnrc!J26</f>
        <v>0</v>
      </c>
      <c r="C34" s="22">
        <f>Geant4!J26</f>
        <v>11.1821</v>
      </c>
      <c r="D34" s="22">
        <f>MCNP!J26</f>
        <v>11.1067</v>
      </c>
      <c r="E34" s="22">
        <f>Penelope!J26</f>
        <v>0</v>
      </c>
      <c r="G34" s="3">
        <f>EGSnrc!$J26*EGSnrc!$K26</f>
        <v>0</v>
      </c>
      <c r="H34" s="3">
        <f>Geant4!$J26*Geant4!$K26</f>
        <v>8.9119599999999993E-2</v>
      </c>
      <c r="I34" s="3">
        <f>MCNP!$J26*MCNP!$K26</f>
        <v>5.6644170000000008E-2</v>
      </c>
      <c r="J34" s="3">
        <f>Penelope!$J26*Penelope!$K26</f>
        <v>0</v>
      </c>
    </row>
    <row r="35" spans="1:10" x14ac:dyDescent="0.25">
      <c r="A35" s="11" t="s">
        <v>10</v>
      </c>
      <c r="B35" s="22">
        <f>EGSnrc!J27</f>
        <v>0</v>
      </c>
      <c r="C35" s="22">
        <f>Geant4!J27</f>
        <v>39.992750000000001</v>
      </c>
      <c r="D35" s="22">
        <f>MCNP!J27</f>
        <v>38.728900000000003</v>
      </c>
      <c r="E35" s="22">
        <f>Penelope!J27</f>
        <v>0</v>
      </c>
      <c r="G35" s="3">
        <f>EGSnrc!$J27*EGSnrc!$K27</f>
        <v>0</v>
      </c>
      <c r="H35" s="3">
        <f>Geant4!$J27*Geant4!$K27</f>
        <v>0.16874499999999998</v>
      </c>
      <c r="I35" s="3">
        <f>MCNP!$J27*MCNP!$K27</f>
        <v>0.10456803000000002</v>
      </c>
      <c r="J35" s="3">
        <f>Penelope!$J27*Penelope!$K27</f>
        <v>0</v>
      </c>
    </row>
    <row r="36" spans="1:10" x14ac:dyDescent="0.25">
      <c r="A36" s="11" t="s">
        <v>9</v>
      </c>
      <c r="B36" s="22">
        <f>EGSnrc!M26</f>
        <v>0</v>
      </c>
      <c r="C36" s="22">
        <f>Geant4!M26</f>
        <v>11.005725</v>
      </c>
      <c r="D36" s="22">
        <f>MCNP!M26</f>
        <v>10.635199999999999</v>
      </c>
      <c r="E36" s="22">
        <f>Penelope!M26</f>
        <v>0</v>
      </c>
      <c r="G36" s="3">
        <f>EGSnrc!$M26*EGSnrc!$N26</f>
        <v>0</v>
      </c>
      <c r="H36" s="3">
        <f>Geant4!$M26*Geant4!$N26</f>
        <v>8.92709E-2</v>
      </c>
      <c r="I36" s="3">
        <f>MCNP!$M26*MCNP!$N26</f>
        <v>5.5303039999999991E-2</v>
      </c>
      <c r="J36" s="3">
        <f>Penelope!$M26*Penelope!$N26</f>
        <v>0</v>
      </c>
    </row>
    <row r="37" spans="1:10" x14ac:dyDescent="0.25">
      <c r="A37" s="11" t="s">
        <v>10</v>
      </c>
      <c r="B37" s="22">
        <f>EGSnrc!M27</f>
        <v>0</v>
      </c>
      <c r="C37" s="22">
        <f>Geant4!M27</f>
        <v>39.675750000000001</v>
      </c>
      <c r="D37" s="22">
        <f>MCNP!M27</f>
        <v>38.060299999999998</v>
      </c>
      <c r="E37" s="22">
        <f>Penelope!M27</f>
        <v>0</v>
      </c>
      <c r="G37" s="3">
        <f>EGSnrc!$M27*EGSnrc!$N27</f>
        <v>0</v>
      </c>
      <c r="H37" s="3">
        <f>Geant4!$M27*Geant4!$N27</f>
        <v>0.16819599999999998</v>
      </c>
      <c r="I37" s="3">
        <f>MCNP!$M27*MCNP!$N27</f>
        <v>0.10276281</v>
      </c>
      <c r="J37" s="3">
        <f>Penelope!$M27*Penelope!$N27</f>
        <v>0</v>
      </c>
    </row>
    <row r="38" spans="1:10" x14ac:dyDescent="0.25">
      <c r="A38" s="1"/>
      <c r="B38" s="3"/>
      <c r="C38" s="3"/>
      <c r="D38" s="3"/>
      <c r="E38" s="3"/>
    </row>
    <row r="39" spans="1:10" x14ac:dyDescent="0.25">
      <c r="A39" s="1" t="s">
        <v>22</v>
      </c>
      <c r="B39" s="3"/>
      <c r="C39" s="3"/>
      <c r="D39" s="3"/>
      <c r="E39" s="3"/>
    </row>
    <row r="40" spans="1:10" x14ac:dyDescent="0.25">
      <c r="A40" s="4" t="s">
        <v>9</v>
      </c>
      <c r="B40" s="8" t="s">
        <v>16</v>
      </c>
      <c r="C40" s="8" t="s">
        <v>17</v>
      </c>
      <c r="D40" s="8" t="s">
        <v>18</v>
      </c>
      <c r="E40" s="8" t="s">
        <v>19</v>
      </c>
      <c r="G40" s="8" t="s">
        <v>16</v>
      </c>
      <c r="H40" s="8" t="s">
        <v>17</v>
      </c>
      <c r="I40" s="8" t="s">
        <v>18</v>
      </c>
      <c r="J40" s="8" t="s">
        <v>19</v>
      </c>
    </row>
    <row r="41" spans="1:10" x14ac:dyDescent="0.25">
      <c r="A41" s="4">
        <v>0</v>
      </c>
      <c r="B41" s="22">
        <f>+EGSnrc!C36</f>
        <v>12.125</v>
      </c>
      <c r="C41" s="22">
        <f>+Geant4!C36</f>
        <v>12.145099999999999</v>
      </c>
      <c r="D41" s="22">
        <f>MCNP!C36</f>
        <v>12.2386</v>
      </c>
      <c r="E41" s="22">
        <f>Penelope!C36</f>
        <v>12.166</v>
      </c>
      <c r="G41" s="3">
        <f>EGSnrc!$C36*EGSnrc!$D36</f>
        <v>9.5787500000000005E-3</v>
      </c>
      <c r="H41" s="3">
        <f>Geant4!$C36*Geant4!$D36</f>
        <v>1.8945300000000002E-2</v>
      </c>
      <c r="I41" s="3">
        <f>MCNP!$C36*MCNP!$D36</f>
        <v>9.546107999999999E-2</v>
      </c>
      <c r="J41" s="3">
        <f>Penelope!$C36*Penelope!$D36</f>
        <v>1.0341099999999999E-2</v>
      </c>
    </row>
    <row r="42" spans="1:10" x14ac:dyDescent="0.25">
      <c r="A42" s="4">
        <v>10</v>
      </c>
      <c r="B42" s="22">
        <f>+EGSnrc!C37</f>
        <v>12.111000000000001</v>
      </c>
      <c r="C42" s="22">
        <f>+Geant4!C37</f>
        <v>12.150499999999999</v>
      </c>
      <c r="D42" s="22">
        <f>MCNP!C37</f>
        <v>12.0831</v>
      </c>
      <c r="E42" s="22">
        <f>Penelope!C37</f>
        <v>12.105600000000001</v>
      </c>
      <c r="G42" s="3">
        <f>EGSnrc!$C37*EGSnrc!$D37</f>
        <v>9.5676900000000002E-3</v>
      </c>
      <c r="H42" s="3">
        <f>Geant4!$C37*Geant4!$D37</f>
        <v>1.8958200000000001E-2</v>
      </c>
      <c r="I42" s="3">
        <f>MCNP!$C37*MCNP!$D37</f>
        <v>9.4248180000000001E-2</v>
      </c>
      <c r="J42" s="3">
        <f>Penelope!$C37*Penelope!$D37</f>
        <v>0.12000002851200001</v>
      </c>
    </row>
    <row r="43" spans="1:10" x14ac:dyDescent="0.25">
      <c r="A43" s="4">
        <v>20</v>
      </c>
      <c r="B43" s="22">
        <f>+EGSnrc!C38</f>
        <v>12.135999999999999</v>
      </c>
      <c r="C43" s="22">
        <f>+Geant4!C38</f>
        <v>12.2036</v>
      </c>
      <c r="D43" s="22">
        <f>MCNP!C38</f>
        <v>12.1195</v>
      </c>
      <c r="E43" s="22">
        <f>Penelope!C38</f>
        <v>12.1929</v>
      </c>
      <c r="G43" s="3">
        <f>EGSnrc!$C38*EGSnrc!$D38</f>
        <v>9.5874399999999992E-3</v>
      </c>
      <c r="H43" s="3">
        <f>Geant4!$C38*Geant4!$D38</f>
        <v>1.9012899999999999E-2</v>
      </c>
      <c r="I43" s="3">
        <f>MCNP!$C38*MCNP!$D38</f>
        <v>9.4532099999999994E-2</v>
      </c>
      <c r="J43" s="3">
        <f>Penelope!$C38*Penelope!$D38</f>
        <v>0.11999996129099999</v>
      </c>
    </row>
    <row r="44" spans="1:10" x14ac:dyDescent="0.25">
      <c r="A44" s="4">
        <v>30</v>
      </c>
      <c r="B44" s="22">
        <f>+EGSnrc!C39</f>
        <v>12.129</v>
      </c>
      <c r="C44" s="22">
        <f>+Geant4!C39</f>
        <v>12.152200000000001</v>
      </c>
      <c r="D44" s="22">
        <f>MCNP!C39</f>
        <v>12.1159</v>
      </c>
      <c r="E44" s="22">
        <f>Penelope!C39</f>
        <v>12.146100000000001</v>
      </c>
      <c r="G44" s="3">
        <f>EGSnrc!$C39*EGSnrc!$D39</f>
        <v>9.581909999999999E-3</v>
      </c>
      <c r="H44" s="3">
        <f>Geant4!$C39*Geant4!$D39</f>
        <v>1.89572E-2</v>
      </c>
      <c r="I44" s="3">
        <f>MCNP!$C39*MCNP!$D39</f>
        <v>9.4504019999999994E-2</v>
      </c>
      <c r="J44" s="3">
        <f>Penelope!$C39*Penelope!$D39</f>
        <v>0.119999945631</v>
      </c>
    </row>
    <row r="45" spans="1:10" x14ac:dyDescent="0.25">
      <c r="A45" s="4">
        <v>40</v>
      </c>
      <c r="B45" s="22">
        <f>+EGSnrc!C40</f>
        <v>12.116</v>
      </c>
      <c r="C45" s="22">
        <f>+Geant4!C40</f>
        <v>12.143700000000001</v>
      </c>
      <c r="D45" s="22">
        <f>MCNP!C40</f>
        <v>12.0892</v>
      </c>
      <c r="E45" s="22">
        <f>Penelope!C40</f>
        <v>12.003500000000001</v>
      </c>
      <c r="G45" s="3">
        <f>EGSnrc!$C40*EGSnrc!$D40</f>
        <v>9.5716399999999993E-3</v>
      </c>
      <c r="H45" s="3">
        <f>Geant4!$C40*Geant4!$D40</f>
        <v>1.8951699999999998E-2</v>
      </c>
      <c r="I45" s="3">
        <f>MCNP!$C40*MCNP!$D40</f>
        <v>9.4295759999999992E-2</v>
      </c>
      <c r="J45" s="3">
        <f>Penelope!$C40*Penelope!$D40</f>
        <v>0.11999994977999999</v>
      </c>
    </row>
    <row r="46" spans="1:10" x14ac:dyDescent="0.25">
      <c r="A46" s="4">
        <v>50</v>
      </c>
      <c r="B46" s="22">
        <f>+EGSnrc!C41</f>
        <v>12.128</v>
      </c>
      <c r="C46" s="22">
        <f>+Geant4!C41</f>
        <v>12.1556</v>
      </c>
      <c r="D46" s="22">
        <f>MCNP!C41</f>
        <v>12.1061</v>
      </c>
      <c r="E46" s="22">
        <f>Penelope!C41</f>
        <v>12.0213</v>
      </c>
      <c r="G46" s="3">
        <f>EGSnrc!$C41*EGSnrc!$D41</f>
        <v>9.5811200000000003E-3</v>
      </c>
      <c r="H46" s="3">
        <f>Geant4!$C41*Geant4!$D41</f>
        <v>1.89666E-2</v>
      </c>
      <c r="I46" s="3">
        <f>MCNP!$C41*MCNP!$D41</f>
        <v>9.4427579999999997E-2</v>
      </c>
      <c r="J46" s="3">
        <f>Penelope!$C41*Penelope!$D41</f>
        <v>0.11999998256399999</v>
      </c>
    </row>
    <row r="47" spans="1:10" x14ac:dyDescent="0.25">
      <c r="A47" s="4">
        <v>60</v>
      </c>
      <c r="B47" s="22">
        <f>+EGSnrc!C42</f>
        <v>12.117000000000001</v>
      </c>
      <c r="C47" s="22">
        <f>+Geant4!C42</f>
        <v>12.198</v>
      </c>
      <c r="D47" s="22">
        <f>MCNP!C42</f>
        <v>12.1126</v>
      </c>
      <c r="E47" s="22">
        <f>Penelope!C42</f>
        <v>12.116099999999999</v>
      </c>
      <c r="G47" s="3">
        <f>EGSnrc!$C42*EGSnrc!$D42</f>
        <v>9.4512600000000013E-3</v>
      </c>
      <c r="H47" s="3">
        <f>Geant4!$C42*Geant4!$D42</f>
        <v>1.9008000000000001E-2</v>
      </c>
      <c r="I47" s="3">
        <f>MCNP!$C42*MCNP!$D42</f>
        <v>9.4478279999999998E-2</v>
      </c>
      <c r="J47" s="3">
        <f>Penelope!$C42*Penelope!$D42</f>
        <v>0.12000003529799998</v>
      </c>
    </row>
    <row r="48" spans="1:10" x14ac:dyDescent="0.25">
      <c r="A48" s="4">
        <v>70</v>
      </c>
      <c r="B48" s="22">
        <f>+EGSnrc!C43</f>
        <v>12.129</v>
      </c>
      <c r="C48" s="22">
        <f>+Geant4!C43</f>
        <v>12.137600000000001</v>
      </c>
      <c r="D48" s="22">
        <f>MCNP!C43</f>
        <v>12.112200000000001</v>
      </c>
      <c r="E48" s="22">
        <f>Penelope!C43</f>
        <v>12.1182</v>
      </c>
      <c r="G48" s="3">
        <f>EGSnrc!$C43*EGSnrc!$D43</f>
        <v>9.581909999999999E-3</v>
      </c>
      <c r="H48" s="3">
        <f>Geant4!$C43*Geant4!$D43</f>
        <v>1.8937099999999998E-2</v>
      </c>
      <c r="I48" s="3">
        <f>MCNP!$C43*MCNP!$D43</f>
        <v>9.4475160000000002E-2</v>
      </c>
      <c r="J48" s="3">
        <f>Penelope!$C43*Penelope!$D43</f>
        <v>0.11999999077200001</v>
      </c>
    </row>
    <row r="49" spans="1:10" x14ac:dyDescent="0.25">
      <c r="A49" s="4">
        <v>80</v>
      </c>
      <c r="B49" s="22">
        <f>+EGSnrc!C44</f>
        <v>12.125999999999999</v>
      </c>
      <c r="C49" s="22">
        <f>+Geant4!C44</f>
        <v>12.2081</v>
      </c>
      <c r="D49" s="22">
        <f>MCNP!C44</f>
        <v>12.1127</v>
      </c>
      <c r="E49" s="22">
        <f>Penelope!C44</f>
        <v>12.149800000000001</v>
      </c>
      <c r="G49" s="3">
        <f>EGSnrc!$C44*EGSnrc!$D44</f>
        <v>9.5795399999999992E-3</v>
      </c>
      <c r="H49" s="3">
        <f>Geant4!$C44*Geant4!$D44</f>
        <v>1.9014300000000001E-2</v>
      </c>
      <c r="I49" s="3">
        <f>MCNP!$C44*MCNP!$D44</f>
        <v>9.4479060000000004E-2</v>
      </c>
      <c r="J49" s="3">
        <f>Penelope!$C44*Penelope!$D44</f>
        <v>0.12000005115800001</v>
      </c>
    </row>
    <row r="50" spans="1:10" x14ac:dyDescent="0.25">
      <c r="A50" s="4">
        <v>90</v>
      </c>
      <c r="B50" s="22">
        <f>+EGSnrc!C45</f>
        <v>12.134</v>
      </c>
      <c r="C50" s="22">
        <f>+Geant4!C45</f>
        <v>12.166600000000001</v>
      </c>
      <c r="D50" s="22">
        <f>MCNP!C45</f>
        <v>12.1151</v>
      </c>
      <c r="E50" s="22">
        <f>Penelope!C45</f>
        <v>12.182600000000001</v>
      </c>
      <c r="G50" s="3">
        <f>EGSnrc!$C45*EGSnrc!$D45</f>
        <v>9.4645200000000006E-3</v>
      </c>
      <c r="H50" s="3">
        <f>Geant4!$C45*Geant4!$D45</f>
        <v>1.8982700000000002E-2</v>
      </c>
      <c r="I50" s="3">
        <f>MCNP!$C45*MCNP!$D45</f>
        <v>9.449777999999999E-2</v>
      </c>
      <c r="J50" s="3">
        <f>Penelope!$C45*Penelope!$D45</f>
        <v>0.11999995008600001</v>
      </c>
    </row>
    <row r="51" spans="1:10" x14ac:dyDescent="0.25">
      <c r="A51" s="4">
        <v>100</v>
      </c>
      <c r="B51" s="22">
        <f>+EGSnrc!C46</f>
        <v>12.125999999999999</v>
      </c>
      <c r="C51" s="22">
        <f>+Geant4!C46</f>
        <v>12.154299999999999</v>
      </c>
      <c r="D51" s="22">
        <f>MCNP!C46</f>
        <v>12.1701</v>
      </c>
      <c r="E51" s="22">
        <f>Penelope!C46</f>
        <v>12.1424</v>
      </c>
      <c r="G51" s="3">
        <f>EGSnrc!$C46*EGSnrc!$D46</f>
        <v>9.5795399999999992E-3</v>
      </c>
      <c r="H51" s="3">
        <f>Geant4!$C46*Geant4!$D46</f>
        <v>1.8962900000000001E-2</v>
      </c>
      <c r="I51" s="3">
        <f>MCNP!$C46*MCNP!$D46</f>
        <v>4.7463389999999994E-2</v>
      </c>
      <c r="J51" s="3">
        <f>Penelope!$C46*Penelope!$D46</f>
        <v>8.7000053152000004E-2</v>
      </c>
    </row>
    <row r="52" spans="1:10" x14ac:dyDescent="0.25">
      <c r="A52" s="4">
        <v>110</v>
      </c>
      <c r="B52" s="22">
        <f>+EGSnrc!C47</f>
        <v>12.138</v>
      </c>
      <c r="C52" s="22">
        <f>+Geant4!C47</f>
        <v>12.1609</v>
      </c>
      <c r="D52" s="22">
        <f>MCNP!C47</f>
        <v>12.2104</v>
      </c>
      <c r="E52" s="22">
        <f>Penelope!C47</f>
        <v>12.1289</v>
      </c>
      <c r="G52" s="3">
        <f>EGSnrc!$C47*EGSnrc!$D47</f>
        <v>9.4676399999999994E-3</v>
      </c>
      <c r="H52" s="3">
        <f>Geant4!$C47*Geant4!$D47</f>
        <v>1.8971499999999999E-2</v>
      </c>
      <c r="I52" s="3">
        <f>MCNP!$C47*MCNP!$D47</f>
        <v>4.7620559999999999E-2</v>
      </c>
      <c r="J52" s="3">
        <f>Penelope!$C47*Penelope!$D47</f>
        <v>6.4999987990000008E-2</v>
      </c>
    </row>
    <row r="53" spans="1:10" x14ac:dyDescent="0.25">
      <c r="A53" s="4">
        <v>120</v>
      </c>
      <c r="B53" s="22">
        <f>+EGSnrc!C48</f>
        <v>12.12</v>
      </c>
      <c r="C53" s="22">
        <f>+Geant4!C48</f>
        <v>12.166</v>
      </c>
      <c r="D53" s="22">
        <f>MCNP!C48</f>
        <v>12.1029</v>
      </c>
      <c r="E53" s="22">
        <f>Penelope!C48</f>
        <v>12.1342</v>
      </c>
      <c r="G53" s="3">
        <f>EGSnrc!$C48*EGSnrc!$D48</f>
        <v>9.4535999999999995E-3</v>
      </c>
      <c r="H53" s="3">
        <f>Geant4!$C48*Geant4!$D48</f>
        <v>1.8975599999999999E-2</v>
      </c>
      <c r="I53" s="3">
        <f>MCNP!$C48*MCNP!$D48</f>
        <v>4.7201309999999996E-2</v>
      </c>
      <c r="J53" s="3">
        <f>Penelope!$C48*Penelope!$D48</f>
        <v>5.1000042600000003E-2</v>
      </c>
    </row>
    <row r="54" spans="1:10" x14ac:dyDescent="0.25">
      <c r="A54" s="4">
        <v>130</v>
      </c>
      <c r="B54" s="22">
        <f>+EGSnrc!C49</f>
        <v>12.122</v>
      </c>
      <c r="C54" s="22">
        <f>+Geant4!C49</f>
        <v>12.1997</v>
      </c>
      <c r="D54" s="22">
        <f>MCNP!C49</f>
        <v>12.168799999999999</v>
      </c>
      <c r="E54" s="22">
        <f>Penelope!C49</f>
        <v>12.103400000000001</v>
      </c>
      <c r="G54" s="3">
        <f>EGSnrc!$C49*EGSnrc!$D49</f>
        <v>9.5763800000000007E-3</v>
      </c>
      <c r="H54" s="3">
        <f>Geant4!$C49*Geant4!$D49</f>
        <v>1.8998500000000001E-2</v>
      </c>
      <c r="I54" s="3">
        <f>MCNP!$C49*MCNP!$D49</f>
        <v>4.7458319999999991E-2</v>
      </c>
      <c r="J54" s="3">
        <f>Penelope!$C49*Penelope!$D49</f>
        <v>4.1000025432000001E-2</v>
      </c>
    </row>
    <row r="55" spans="1:10" x14ac:dyDescent="0.25">
      <c r="A55" s="4">
        <v>140</v>
      </c>
      <c r="B55" s="22">
        <f>+EGSnrc!C50</f>
        <v>12.134</v>
      </c>
      <c r="C55" s="22">
        <f>+Geant4!C50</f>
        <v>12.171900000000001</v>
      </c>
      <c r="D55" s="22">
        <f>MCNP!C50</f>
        <v>12.187099999999999</v>
      </c>
      <c r="E55" s="22">
        <f>Penelope!C50</f>
        <v>12.1227</v>
      </c>
      <c r="G55" s="3">
        <f>EGSnrc!$C50*EGSnrc!$D50</f>
        <v>9.5858599999999999E-3</v>
      </c>
      <c r="H55" s="3">
        <f>Geant4!$C50*Geant4!$D50</f>
        <v>1.8973799999999999E-2</v>
      </c>
      <c r="I55" s="3">
        <f>MCNP!$C50*MCNP!$D50</f>
        <v>4.7529689999999993E-2</v>
      </c>
      <c r="J55" s="3">
        <f>Penelope!$C50*Penelope!$D50</f>
        <v>3.4000051782000003E-2</v>
      </c>
    </row>
    <row r="56" spans="1:10" x14ac:dyDescent="0.25">
      <c r="A56" s="4">
        <v>150</v>
      </c>
      <c r="B56" s="22">
        <f>+EGSnrc!C51</f>
        <v>12.127000000000001</v>
      </c>
      <c r="C56" s="22">
        <f>+Geant4!C51</f>
        <v>12.178599999999999</v>
      </c>
      <c r="D56" s="22">
        <f>MCNP!C51</f>
        <v>12.1296</v>
      </c>
      <c r="E56" s="22">
        <f>Penelope!C51</f>
        <v>12.118</v>
      </c>
      <c r="G56" s="3">
        <f>EGSnrc!$C51*EGSnrc!$D51</f>
        <v>9.5803300000000015E-3</v>
      </c>
      <c r="H56" s="3">
        <f>Geant4!$C51*Geant4!$D51</f>
        <v>1.89952E-2</v>
      </c>
      <c r="I56" s="3">
        <f>MCNP!$C51*MCNP!$D51</f>
        <v>4.7305439999999997E-2</v>
      </c>
      <c r="J56" s="3">
        <f>Penelope!$C51*Penelope!$D51</f>
        <v>3.0000047879999998E-2</v>
      </c>
    </row>
    <row r="57" spans="1:10" x14ac:dyDescent="0.25">
      <c r="A57" s="4">
        <v>160</v>
      </c>
      <c r="B57" s="22">
        <f>+EGSnrc!C52</f>
        <v>12.122999999999999</v>
      </c>
      <c r="C57" s="22">
        <f>+Geant4!C52</f>
        <v>12.186500000000001</v>
      </c>
      <c r="D57" s="22">
        <f>MCNP!C52</f>
        <v>12.127599999999999</v>
      </c>
      <c r="E57" s="22">
        <f>Penelope!C52</f>
        <v>12.101900000000001</v>
      </c>
      <c r="G57" s="3">
        <f>EGSnrc!$C52*EGSnrc!$D52</f>
        <v>9.5771699999999994E-3</v>
      </c>
      <c r="H57" s="3">
        <f>Geant4!$C52*Geant4!$D52</f>
        <v>1.9001199999999999E-2</v>
      </c>
      <c r="I57" s="3">
        <f>MCNP!$C52*MCNP!$D52</f>
        <v>4.7297639999999995E-2</v>
      </c>
      <c r="J57" s="3">
        <f>Penelope!$C52*Penelope!$D52</f>
        <v>2.6999943995000001E-2</v>
      </c>
    </row>
    <row r="58" spans="1:10" x14ac:dyDescent="0.25">
      <c r="A58" s="4">
        <v>170</v>
      </c>
      <c r="B58" s="22">
        <f>+EGSnrc!C53</f>
        <v>12.125</v>
      </c>
      <c r="C58" s="22">
        <f>+Geant4!C53</f>
        <v>12.1675</v>
      </c>
      <c r="D58" s="22">
        <f>MCNP!C53</f>
        <v>12.183199999999999</v>
      </c>
      <c r="E58" s="22">
        <f>Penelope!C53</f>
        <v>12.119</v>
      </c>
      <c r="G58" s="3">
        <f>EGSnrc!$C53*EGSnrc!$D53</f>
        <v>9.5787500000000005E-3</v>
      </c>
      <c r="H58" s="3">
        <f>Geant4!$C53*Geant4!$D53</f>
        <v>1.8976900000000001E-2</v>
      </c>
      <c r="I58" s="3">
        <f>MCNP!$C53*MCNP!$D53</f>
        <v>4.6296159999999996E-2</v>
      </c>
      <c r="J58" s="3">
        <f>Penelope!$C53*Penelope!$D53</f>
        <v>2.7000041289999999E-2</v>
      </c>
    </row>
    <row r="59" spans="1:10" x14ac:dyDescent="0.25">
      <c r="A59" s="4">
        <v>180</v>
      </c>
      <c r="B59" s="22">
        <f>+EGSnrc!C54</f>
        <v>12.132999999999999</v>
      </c>
      <c r="C59" s="22">
        <f>+Geant4!C54</f>
        <v>12.185700000000001</v>
      </c>
      <c r="D59" s="22">
        <f>MCNP!C54</f>
        <v>12.186</v>
      </c>
      <c r="E59" s="22">
        <f>Penelope!C54</f>
        <v>12.1257</v>
      </c>
      <c r="G59" s="3">
        <f>EGSnrc!$C54*EGSnrc!$D54</f>
        <v>9.5850699999999994E-3</v>
      </c>
      <c r="H59" s="3">
        <f>Geant4!$C54*Geant4!$D54</f>
        <v>1.8994199999999999E-2</v>
      </c>
      <c r="I59" s="3">
        <f>MCNP!$C54*MCNP!$D54</f>
        <v>3.0464999999999999E-2</v>
      </c>
      <c r="J59" s="3">
        <f>Penelope!$C54*Penelope!$D54</f>
        <v>2.7000053675999999E-2</v>
      </c>
    </row>
    <row r="60" spans="1:10" x14ac:dyDescent="0.25">
      <c r="A60" s="4">
        <v>190</v>
      </c>
      <c r="B60" s="22">
        <f>+EGSnrc!C55</f>
        <v>12.119</v>
      </c>
      <c r="C60" s="22">
        <f>+Geant4!C55</f>
        <v>12.161</v>
      </c>
      <c r="D60" s="22">
        <f>MCNP!C55</f>
        <v>12.186400000000001</v>
      </c>
      <c r="E60" s="22">
        <f>Penelope!C55</f>
        <v>12.1144</v>
      </c>
      <c r="G60" s="3">
        <f>EGSnrc!$C55*EGSnrc!$D55</f>
        <v>9.4528199999999989E-3</v>
      </c>
      <c r="H60" s="3">
        <f>Geant4!$C55*Geant4!$D55</f>
        <v>1.8965099999999999E-2</v>
      </c>
      <c r="I60" s="3">
        <f>MCNP!$C55*MCNP!$D55</f>
        <v>3.0466000000000003E-2</v>
      </c>
      <c r="J60" s="3">
        <f>Penelope!$C55*Penelope!$D55</f>
        <v>2.6999968999999999E-2</v>
      </c>
    </row>
    <row r="61" spans="1:10" x14ac:dyDescent="0.25">
      <c r="A61" s="4">
        <v>200</v>
      </c>
      <c r="B61" s="22">
        <f>+EGSnrc!C56</f>
        <v>12.125999999999999</v>
      </c>
      <c r="C61" s="22">
        <f>+Geant4!C56</f>
        <v>12.1875</v>
      </c>
      <c r="D61" s="22">
        <f>MCNP!C56</f>
        <v>12.186199999999999</v>
      </c>
      <c r="E61" s="22">
        <f>Penelope!C56</f>
        <v>12.126899999999999</v>
      </c>
      <c r="G61" s="3">
        <f>EGSnrc!$C56*EGSnrc!$D56</f>
        <v>9.5795399999999992E-3</v>
      </c>
      <c r="H61" s="3">
        <f>Geant4!$C56*Geant4!$D56</f>
        <v>1.9007099999999999E-2</v>
      </c>
      <c r="I61" s="3">
        <f>MCNP!$C56*MCNP!$D56</f>
        <v>3.04655E-2</v>
      </c>
      <c r="J61" s="3">
        <f>Penelope!$C56*Penelope!$D56</f>
        <v>2.7000057773999997E-2</v>
      </c>
    </row>
    <row r="62" spans="1:10" x14ac:dyDescent="0.25">
      <c r="A62" s="4">
        <v>210</v>
      </c>
      <c r="B62" s="22">
        <f>+EGSnrc!C57</f>
        <v>12.144</v>
      </c>
      <c r="C62" s="22">
        <f>+Geant4!C57</f>
        <v>12.184200000000001</v>
      </c>
      <c r="D62" s="22">
        <f>MCNP!C57</f>
        <v>12.1861</v>
      </c>
      <c r="E62" s="22">
        <f>Penelope!C57</f>
        <v>12.1347</v>
      </c>
      <c r="G62" s="3">
        <f>EGSnrc!$C57*EGSnrc!$D57</f>
        <v>9.5937599999999998E-3</v>
      </c>
      <c r="H62" s="3">
        <f>Geant4!$C57*Geant4!$D57</f>
        <v>1.8992700000000001E-2</v>
      </c>
      <c r="I62" s="3">
        <f>MCNP!$C57*MCNP!$D57</f>
        <v>3.0465249999999999E-2</v>
      </c>
      <c r="J62" s="3">
        <f>Penelope!$C57*Penelope!$D57</f>
        <v>3.0000012075000002E-2</v>
      </c>
    </row>
    <row r="63" spans="1:10" x14ac:dyDescent="0.25">
      <c r="A63" s="4">
        <v>220</v>
      </c>
      <c r="B63" s="22">
        <f>+EGSnrc!C58</f>
        <v>12.128</v>
      </c>
      <c r="C63" s="22">
        <f>+Geant4!C58</f>
        <v>12.169700000000001</v>
      </c>
      <c r="D63" s="22">
        <f>MCNP!C58</f>
        <v>12.1861</v>
      </c>
      <c r="E63" s="22">
        <f>Penelope!C58</f>
        <v>12.1427</v>
      </c>
      <c r="G63" s="3">
        <f>EGSnrc!$C58*EGSnrc!$D58</f>
        <v>9.5811200000000003E-3</v>
      </c>
      <c r="H63" s="3">
        <f>Geant4!$C58*Geant4!$D58</f>
        <v>1.8969099999999999E-2</v>
      </c>
      <c r="I63" s="3">
        <f>MCNP!$C58*MCNP!$D58</f>
        <v>3.0465249999999999E-2</v>
      </c>
      <c r="J63" s="3">
        <f>Penelope!$C58*Penelope!$D58</f>
        <v>3.4000045707999998E-2</v>
      </c>
    </row>
    <row r="64" spans="1:10" x14ac:dyDescent="0.25">
      <c r="A64" s="4">
        <v>230</v>
      </c>
      <c r="B64" s="22">
        <f>+EGSnrc!C59</f>
        <v>12.125</v>
      </c>
      <c r="C64" s="22">
        <f>+Geant4!C59</f>
        <v>12.1983</v>
      </c>
      <c r="D64" s="22">
        <f>MCNP!C59</f>
        <v>12.186300000000001</v>
      </c>
      <c r="E64" s="22">
        <f>Penelope!C59</f>
        <v>12.117900000000001</v>
      </c>
      <c r="G64" s="3">
        <f>EGSnrc!$C59*EGSnrc!$D59</f>
        <v>9.5787500000000005E-3</v>
      </c>
      <c r="H64" s="3">
        <f>Geant4!$C59*Geant4!$D59</f>
        <v>1.9015199999999999E-2</v>
      </c>
      <c r="I64" s="3">
        <f>MCNP!$C59*MCNP!$D59</f>
        <v>3.0465750000000003E-2</v>
      </c>
      <c r="J64" s="3">
        <f>Penelope!$C59*Penelope!$D59</f>
        <v>4.0999945218000003E-2</v>
      </c>
    </row>
    <row r="65" spans="1:10" x14ac:dyDescent="0.25">
      <c r="A65" s="4">
        <v>240</v>
      </c>
      <c r="B65" s="22">
        <f>+EGSnrc!C60</f>
        <v>12.114000000000001</v>
      </c>
      <c r="C65" s="22">
        <f>+Geant4!C60</f>
        <v>12.152699999999999</v>
      </c>
      <c r="D65" s="22">
        <f>MCNP!C60</f>
        <v>12.185799999999999</v>
      </c>
      <c r="E65" s="22">
        <f>Penelope!C60</f>
        <v>12.1037</v>
      </c>
      <c r="G65" s="3">
        <f>EGSnrc!$C60*EGSnrc!$D60</f>
        <v>9.57006E-3</v>
      </c>
      <c r="H65" s="3">
        <f>Geant4!$C60*Geant4!$D60</f>
        <v>1.89585E-2</v>
      </c>
      <c r="I65" s="3">
        <f>MCNP!$C60*MCNP!$D60</f>
        <v>3.0464499999999999E-2</v>
      </c>
      <c r="J65" s="3">
        <f>Penelope!$C60*Penelope!$D60</f>
        <v>5.0000021589E-2</v>
      </c>
    </row>
    <row r="66" spans="1:10" x14ac:dyDescent="0.25">
      <c r="A66" s="4">
        <v>250</v>
      </c>
      <c r="B66" s="22">
        <f>+EGSnrc!C61</f>
        <v>12.124000000000001</v>
      </c>
      <c r="C66" s="22">
        <f>+Geant4!C61</f>
        <v>12.149900000000001</v>
      </c>
      <c r="D66" s="22">
        <f>MCNP!C61</f>
        <v>12.185799999999999</v>
      </c>
      <c r="E66" s="22">
        <f>Penelope!C61</f>
        <v>12.1647</v>
      </c>
      <c r="G66" s="3">
        <f>EGSnrc!$C61*EGSnrc!$D61</f>
        <v>9.5779599999999999E-3</v>
      </c>
      <c r="H66" s="3">
        <f>Geant4!$C61*Geant4!$D61</f>
        <v>1.8958200000000001E-2</v>
      </c>
      <c r="I66" s="3">
        <f>MCNP!$C61*MCNP!$D61</f>
        <v>3.0464499999999999E-2</v>
      </c>
      <c r="J66" s="3">
        <f>Penelope!$C61*Penelope!$D61</f>
        <v>6.5999944790999993E-2</v>
      </c>
    </row>
    <row r="67" spans="1:10" x14ac:dyDescent="0.25">
      <c r="A67" s="4">
        <v>260</v>
      </c>
      <c r="B67" s="22">
        <f>+EGSnrc!C62</f>
        <v>12.121</v>
      </c>
      <c r="C67" s="22">
        <f>+Geant4!C62</f>
        <v>12.1516</v>
      </c>
      <c r="D67" s="22">
        <f>MCNP!C62</f>
        <v>12.164000000000001</v>
      </c>
      <c r="E67" s="22">
        <f>Penelope!C62</f>
        <v>12.200699999999999</v>
      </c>
      <c r="G67" s="3">
        <f>EGSnrc!$C62*EGSnrc!$D62</f>
        <v>9.5755900000000001E-3</v>
      </c>
      <c r="H67" s="3">
        <f>Geant4!$C62*Geant4!$D62</f>
        <v>1.8952799999999999E-2</v>
      </c>
      <c r="I67" s="3">
        <f>MCNP!$C62*MCNP!$D62</f>
        <v>3.2842800000000005E-2</v>
      </c>
      <c r="J67" s="3">
        <f>Penelope!$C62*Penelope!$D62</f>
        <v>8.7999988889999992E-2</v>
      </c>
    </row>
    <row r="68" spans="1:10" x14ac:dyDescent="0.25">
      <c r="A68" s="4">
        <v>270</v>
      </c>
      <c r="B68" s="22">
        <f>+EGSnrc!C63</f>
        <v>12.122999999999999</v>
      </c>
      <c r="C68" s="22">
        <f>+Geant4!C63</f>
        <v>12.1762</v>
      </c>
      <c r="D68" s="22">
        <f>MCNP!C63</f>
        <v>12.1144</v>
      </c>
      <c r="E68" s="22">
        <f>Penelope!C63</f>
        <v>12.134499999999999</v>
      </c>
      <c r="G68" s="3">
        <f>EGSnrc!$C63*EGSnrc!$D63</f>
        <v>9.5771699999999994E-3</v>
      </c>
      <c r="H68" s="3">
        <f>Geant4!$C63*Geant4!$D63</f>
        <v>1.8991299999999999E-2</v>
      </c>
      <c r="I68" s="3">
        <f>MCNP!$C63*MCNP!$D63</f>
        <v>9.4492319999999991E-2</v>
      </c>
      <c r="J68" s="3">
        <f>Penelope!$C63*Penelope!$D63</f>
        <v>0.12000001201999998</v>
      </c>
    </row>
    <row r="69" spans="1:10" x14ac:dyDescent="0.25">
      <c r="A69" s="4">
        <v>280</v>
      </c>
      <c r="B69" s="22">
        <f>+EGSnrc!C64</f>
        <v>12.137</v>
      </c>
      <c r="C69" s="22">
        <f>+Geant4!C64</f>
        <v>12.1587</v>
      </c>
      <c r="D69" s="22">
        <f>MCNP!C64</f>
        <v>12.1165</v>
      </c>
      <c r="E69" s="22">
        <f>Penelope!C64</f>
        <v>12.1867</v>
      </c>
      <c r="G69" s="3">
        <f>EGSnrc!$C64*EGSnrc!$D64</f>
        <v>9.4668600000000006E-3</v>
      </c>
      <c r="H69" s="3">
        <f>Geant4!$C64*Geant4!$D64</f>
        <v>1.89579E-2</v>
      </c>
      <c r="I69" s="3">
        <f>MCNP!$C64*MCNP!$D64</f>
        <v>9.4508700000000001E-2</v>
      </c>
      <c r="J69" s="3">
        <f>Penelope!$C64*Penelope!$D64</f>
        <v>0.11999999755999999</v>
      </c>
    </row>
    <row r="70" spans="1:10" x14ac:dyDescent="0.25">
      <c r="A70" s="4">
        <v>290</v>
      </c>
      <c r="B70" s="22">
        <f>+EGSnrc!C65</f>
        <v>12.118</v>
      </c>
      <c r="C70" s="22">
        <f>+Geant4!C65</f>
        <v>12.142799999999999</v>
      </c>
      <c r="D70" s="22">
        <f>MCNP!C65</f>
        <v>12.1061</v>
      </c>
      <c r="E70" s="22">
        <f>Penelope!C65</f>
        <v>12.0161</v>
      </c>
      <c r="G70" s="3">
        <f>EGSnrc!$C65*EGSnrc!$D65</f>
        <v>9.5732200000000003E-3</v>
      </c>
      <c r="H70" s="3">
        <f>Geant4!$C65*Geant4!$D65</f>
        <v>1.89573E-2</v>
      </c>
      <c r="I70" s="3">
        <f>MCNP!$C65*MCNP!$D65</f>
        <v>9.4427579999999997E-2</v>
      </c>
      <c r="J70" s="3">
        <f>Penelope!$C65*Penelope!$D65</f>
        <v>0.11999998426</v>
      </c>
    </row>
    <row r="71" spans="1:10" x14ac:dyDescent="0.25">
      <c r="A71" s="4">
        <v>300</v>
      </c>
      <c r="B71" s="22">
        <f>+EGSnrc!C66</f>
        <v>12.13</v>
      </c>
      <c r="C71" s="22">
        <f>+Geant4!C66</f>
        <v>12.180999999999999</v>
      </c>
      <c r="D71" s="22">
        <f>MCNP!C66</f>
        <v>12.1296</v>
      </c>
      <c r="E71" s="22">
        <f>Penelope!C66</f>
        <v>12.1478</v>
      </c>
      <c r="G71" s="3">
        <f>EGSnrc!$C66*EGSnrc!$D66</f>
        <v>9.5827000000000013E-3</v>
      </c>
      <c r="H71" s="3">
        <f>Geant4!$C66*Geant4!$D66</f>
        <v>1.89999E-2</v>
      </c>
      <c r="I71" s="3">
        <f>MCNP!$C66*MCNP!$D66</f>
        <v>9.4610879999999994E-2</v>
      </c>
      <c r="J71" s="3">
        <f>Penelope!$C66*Penelope!$D66</f>
        <v>0.11999997717399999</v>
      </c>
    </row>
    <row r="72" spans="1:10" x14ac:dyDescent="0.25">
      <c r="A72" s="4">
        <v>310</v>
      </c>
      <c r="B72" s="22">
        <f>+EGSnrc!C67</f>
        <v>12.125</v>
      </c>
      <c r="C72" s="22">
        <f>+Geant4!C67</f>
        <v>12.1449</v>
      </c>
      <c r="D72" s="22">
        <f>MCNP!C67</f>
        <v>12.119</v>
      </c>
      <c r="E72" s="22">
        <f>Penelope!C67</f>
        <v>12.1035</v>
      </c>
      <c r="G72" s="3">
        <f>EGSnrc!$C67*EGSnrc!$D67</f>
        <v>9.5787500000000005E-3</v>
      </c>
      <c r="H72" s="3">
        <f>Geant4!$C67*Geant4!$D67</f>
        <v>1.8948099999999999E-2</v>
      </c>
      <c r="I72" s="3">
        <f>MCNP!$C67*MCNP!$D67</f>
        <v>9.4528199999999993E-2</v>
      </c>
      <c r="J72" s="3">
        <f>Penelope!$C67*Penelope!$D67</f>
        <v>0.120000029715</v>
      </c>
    </row>
    <row r="73" spans="1:10" x14ac:dyDescent="0.25">
      <c r="A73" s="4">
        <v>320</v>
      </c>
      <c r="B73" s="22">
        <f>+EGSnrc!C68</f>
        <v>12.125999999999999</v>
      </c>
      <c r="C73" s="22">
        <f>+Geant4!C68</f>
        <v>12.171200000000001</v>
      </c>
      <c r="D73" s="22">
        <f>MCNP!C68</f>
        <v>12.0901</v>
      </c>
      <c r="E73" s="22">
        <f>Penelope!C68</f>
        <v>12.097099999999999</v>
      </c>
      <c r="G73" s="3">
        <f>EGSnrc!$C68*EGSnrc!$D68</f>
        <v>9.5795399999999992E-3</v>
      </c>
      <c r="H73" s="3">
        <f>Geant4!$C68*Geant4!$D68</f>
        <v>1.8985599999999998E-2</v>
      </c>
      <c r="I73" s="3">
        <f>MCNP!$C68*MCNP!$D68</f>
        <v>9.4302779999999989E-2</v>
      </c>
      <c r="J73" s="3">
        <f>Penelope!$C68*Penelope!$D68</f>
        <v>0.119999965783</v>
      </c>
    </row>
    <row r="74" spans="1:10" x14ac:dyDescent="0.25">
      <c r="A74" s="4">
        <v>330</v>
      </c>
      <c r="B74" s="22">
        <f>+EGSnrc!C69</f>
        <v>12.102</v>
      </c>
      <c r="C74" s="22">
        <f>+Geant4!C69</f>
        <v>12.1899</v>
      </c>
      <c r="D74" s="22">
        <f>MCNP!C69</f>
        <v>12.146700000000001</v>
      </c>
      <c r="E74" s="22">
        <f>Penelope!C69</f>
        <v>12.108599999999999</v>
      </c>
      <c r="G74" s="3">
        <f>EGSnrc!$C69*EGSnrc!$D69</f>
        <v>9.5605800000000008E-3</v>
      </c>
      <c r="H74" s="3">
        <f>Geant4!$C69*Geant4!$D69</f>
        <v>1.89982E-2</v>
      </c>
      <c r="I74" s="3">
        <f>MCNP!$C69*MCNP!$D69</f>
        <v>9.4744259999999997E-2</v>
      </c>
      <c r="J74" s="3">
        <f>Penelope!$C69*Penelope!$D69</f>
        <v>0.119999979666</v>
      </c>
    </row>
    <row r="75" spans="1:10" x14ac:dyDescent="0.25">
      <c r="A75" s="4">
        <v>340</v>
      </c>
      <c r="B75" s="22">
        <f>+EGSnrc!C70</f>
        <v>12.122</v>
      </c>
      <c r="C75" s="22">
        <f>+Geant4!C70</f>
        <v>12.1608</v>
      </c>
      <c r="D75" s="22">
        <f>MCNP!C70</f>
        <v>12.141400000000001</v>
      </c>
      <c r="E75" s="22">
        <f>Penelope!C70</f>
        <v>12.1151</v>
      </c>
      <c r="G75" s="3">
        <f>EGSnrc!$C70*EGSnrc!$D70</f>
        <v>9.5763800000000007E-3</v>
      </c>
      <c r="H75" s="3">
        <f>Geant4!$C70*Geant4!$D70</f>
        <v>1.89684E-2</v>
      </c>
      <c r="I75" s="3">
        <f>MCNP!$C70*MCNP!$D70</f>
        <v>9.4702919999999996E-2</v>
      </c>
      <c r="J75" s="3">
        <f>Penelope!$C70*Penelope!$D70</f>
        <v>0.11999994434899999</v>
      </c>
    </row>
    <row r="76" spans="1:10" x14ac:dyDescent="0.25">
      <c r="A76" s="4">
        <v>350</v>
      </c>
      <c r="B76" s="22">
        <f>+EGSnrc!C71</f>
        <v>12.118</v>
      </c>
      <c r="C76" s="22">
        <f>+Geant4!C71</f>
        <v>12.1806</v>
      </c>
      <c r="D76" s="22">
        <f>MCNP!C71</f>
        <v>12.1358</v>
      </c>
      <c r="E76" s="22">
        <f>Penelope!C71</f>
        <v>12.123799999999999</v>
      </c>
      <c r="G76" s="3">
        <f>EGSnrc!$C71*EGSnrc!$D71</f>
        <v>9.5732200000000003E-3</v>
      </c>
      <c r="H76" s="3">
        <f>Geant4!$C71*Geant4!$D71</f>
        <v>1.8985599999999998E-2</v>
      </c>
      <c r="I76" s="3">
        <f>MCNP!$C71*MCNP!$D71</f>
        <v>9.4659239999999992E-2</v>
      </c>
      <c r="J76" s="3">
        <f>Penelope!$C71*Penelope!$D71</f>
        <v>0.12000003878199998</v>
      </c>
    </row>
    <row r="77" spans="1:10" x14ac:dyDescent="0.25">
      <c r="A77" s="2"/>
      <c r="B77" s="22"/>
      <c r="C77" s="22"/>
      <c r="D77" s="22"/>
      <c r="E77" s="22"/>
    </row>
    <row r="78" spans="1:10" x14ac:dyDescent="0.25">
      <c r="A78" s="4"/>
      <c r="B78" s="8"/>
      <c r="C78" s="8"/>
      <c r="D78" s="8"/>
      <c r="E78" s="8"/>
    </row>
    <row r="79" spans="1:10" x14ac:dyDescent="0.25">
      <c r="A79" s="4" t="s">
        <v>10</v>
      </c>
      <c r="B79" s="8" t="s">
        <v>16</v>
      </c>
      <c r="C79" s="8" t="s">
        <v>17</v>
      </c>
      <c r="D79" s="8" t="s">
        <v>18</v>
      </c>
      <c r="E79" s="8" t="s">
        <v>19</v>
      </c>
    </row>
    <row r="80" spans="1:10" ht="15" customHeight="1" x14ac:dyDescent="0.25">
      <c r="A80" s="4">
        <v>0</v>
      </c>
      <c r="B80" s="22">
        <f>+EGSnrc!C75</f>
        <v>101.28</v>
      </c>
      <c r="C80" s="22">
        <f>+Geant4!C75</f>
        <v>101.166</v>
      </c>
      <c r="D80" s="22">
        <f>MCNP!C75</f>
        <v>101.386</v>
      </c>
      <c r="E80" s="22">
        <f>Penelope!C75</f>
        <v>101.343</v>
      </c>
      <c r="G80" s="3">
        <f>EGSnrc!$C75*EGSnrc!$D75</f>
        <v>2.7345600000000001E-2</v>
      </c>
      <c r="H80" s="3">
        <f>Geant4!$C75*Geant4!$D75</f>
        <v>5.45572E-2</v>
      </c>
      <c r="I80" s="3">
        <f>MCNP!$C75*MCNP!$D75</f>
        <v>0.27374219999999999</v>
      </c>
      <c r="J80" s="3">
        <f>Penelope!$C75*Penelope!$D75</f>
        <v>0.2432232</v>
      </c>
    </row>
    <row r="81" spans="1:10" x14ac:dyDescent="0.25">
      <c r="A81" s="4">
        <v>10</v>
      </c>
      <c r="B81" s="22">
        <f>+EGSnrc!C76</f>
        <v>99.953999999999994</v>
      </c>
      <c r="C81" s="22">
        <f>+Geant4!C76</f>
        <v>99.866</v>
      </c>
      <c r="D81" s="22">
        <f>MCNP!C76</f>
        <v>99.693100000000001</v>
      </c>
      <c r="E81" s="22">
        <f>Penelope!C76</f>
        <v>99.696799999999996</v>
      </c>
      <c r="G81" s="3">
        <f>EGSnrc!$C76*EGSnrc!$D76</f>
        <v>2.6987579999999997E-2</v>
      </c>
      <c r="H81" s="3">
        <f>Geant4!$C76*Geant4!$D76</f>
        <v>5.4205200000000002E-2</v>
      </c>
      <c r="I81" s="3">
        <f>MCNP!$C76*MCNP!$D76</f>
        <v>0.26917137000000002</v>
      </c>
      <c r="J81" s="3">
        <f>Penelope!$C76*Penelope!$D76</f>
        <v>0.33999998491200001</v>
      </c>
    </row>
    <row r="82" spans="1:10" x14ac:dyDescent="0.25">
      <c r="A82" s="4">
        <v>20</v>
      </c>
      <c r="B82" s="22">
        <f>+EGSnrc!C77</f>
        <v>96.132999999999996</v>
      </c>
      <c r="C82" s="22">
        <f>+Geant4!C77</f>
        <v>96.027900000000002</v>
      </c>
      <c r="D82" s="22">
        <f>MCNP!C77</f>
        <v>95.981999999999999</v>
      </c>
      <c r="E82" s="22">
        <f>Penelope!C77</f>
        <v>96.292000000000002</v>
      </c>
      <c r="G82" s="3">
        <f>EGSnrc!$C77*EGSnrc!$D77</f>
        <v>2.6917240000000002E-2</v>
      </c>
      <c r="H82" s="3">
        <f>Geant4!$C77*Geant4!$D77</f>
        <v>5.3140199999999999E-2</v>
      </c>
      <c r="I82" s="3">
        <f>MCNP!$C77*MCNP!$D77</f>
        <v>0.26874959999999998</v>
      </c>
      <c r="J82" s="3">
        <f>Penelope!$C77*Penelope!$D77</f>
        <v>0.33000038735999992</v>
      </c>
    </row>
    <row r="83" spans="1:10" x14ac:dyDescent="0.25">
      <c r="A83" s="4">
        <v>30</v>
      </c>
      <c r="B83" s="22">
        <f>+EGSnrc!C78</f>
        <v>89.978999999999999</v>
      </c>
      <c r="C83" s="22">
        <f>+Geant4!C78</f>
        <v>89.886200000000002</v>
      </c>
      <c r="D83" s="22">
        <f>MCNP!C78</f>
        <v>90.049499999999995</v>
      </c>
      <c r="E83" s="22">
        <f>Penelope!C78</f>
        <v>89.950400000000002</v>
      </c>
      <c r="G83" s="3">
        <f>EGSnrc!$C78*EGSnrc!$D78</f>
        <v>2.5194120000000004E-2</v>
      </c>
      <c r="H83" s="3">
        <f>Geant4!$C78*Geant4!$D78</f>
        <v>5.1418399999999996E-2</v>
      </c>
      <c r="I83" s="3">
        <f>MCNP!$C78*MCNP!$D78</f>
        <v>0.26114354999999995</v>
      </c>
      <c r="J83" s="3">
        <f>Penelope!$C78*Penelope!$D78</f>
        <v>0.32000034700800001</v>
      </c>
    </row>
    <row r="84" spans="1:10" x14ac:dyDescent="0.25">
      <c r="A84" s="4">
        <v>40</v>
      </c>
      <c r="B84" s="22">
        <f>+EGSnrc!C79</f>
        <v>81.510000000000005</v>
      </c>
      <c r="C84" s="22">
        <f>+Geant4!C79</f>
        <v>81.418400000000005</v>
      </c>
      <c r="D84" s="22">
        <f>MCNP!C79</f>
        <v>81.238199999999992</v>
      </c>
      <c r="E84" s="22">
        <f>Penelope!C79</f>
        <v>81.311300000000003</v>
      </c>
      <c r="G84" s="3">
        <f>EGSnrc!$C79*EGSnrc!$D79</f>
        <v>2.4452999999999999E-2</v>
      </c>
      <c r="H84" s="3">
        <f>Geant4!$C79*Geant4!$D79</f>
        <v>4.8928800000000001E-2</v>
      </c>
      <c r="I84" s="3">
        <f>MCNP!$C79*MCNP!$D79</f>
        <v>0.24371459999999998</v>
      </c>
      <c r="J84" s="3">
        <f>Penelope!$C79*Penelope!$D79</f>
        <v>0.310000144363</v>
      </c>
    </row>
    <row r="85" spans="1:10" x14ac:dyDescent="0.25">
      <c r="A85" s="4">
        <v>50</v>
      </c>
      <c r="B85" s="22">
        <f>+EGSnrc!C80</f>
        <v>70.596000000000004</v>
      </c>
      <c r="C85" s="22">
        <f>+Geant4!C80</f>
        <v>70.517200000000003</v>
      </c>
      <c r="D85" s="22">
        <f>MCNP!C80</f>
        <v>70.380200000000002</v>
      </c>
      <c r="E85" s="22">
        <f>Penelope!C80</f>
        <v>70.676199999999994</v>
      </c>
      <c r="G85" s="3">
        <f>EGSnrc!$C80*EGSnrc!$D80</f>
        <v>2.2590720000000002E-2</v>
      </c>
      <c r="H85" s="3">
        <f>Geant4!$C80*Geant4!$D80</f>
        <v>4.5520600000000001E-2</v>
      </c>
      <c r="I85" s="3">
        <f>MCNP!$C80*MCNP!$D80</f>
        <v>0.22521664000000002</v>
      </c>
      <c r="J85" s="3">
        <f>Penelope!$C80*Penelope!$D80</f>
        <v>0.28999999736399995</v>
      </c>
    </row>
    <row r="86" spans="1:10" x14ac:dyDescent="0.25">
      <c r="A86" s="4">
        <v>60</v>
      </c>
      <c r="B86" s="22">
        <f>+EGSnrc!C81</f>
        <v>56.311</v>
      </c>
      <c r="C86" s="22">
        <f>+Geant4!C81</f>
        <v>56.337200000000003</v>
      </c>
      <c r="D86" s="22">
        <f>MCNP!C81</f>
        <v>56.078200000000002</v>
      </c>
      <c r="E86" s="22">
        <f>Penelope!C81</f>
        <v>56.407600000000002</v>
      </c>
      <c r="G86" s="3">
        <f>EGSnrc!$C81*EGSnrc!$D81</f>
        <v>1.9708850000000003E-2</v>
      </c>
      <c r="H86" s="3">
        <f>Geant4!$C81*Geant4!$D81</f>
        <v>4.0669499999999997E-2</v>
      </c>
      <c r="I86" s="3">
        <f>MCNP!$C81*MCNP!$D81</f>
        <v>0.20188152000000001</v>
      </c>
      <c r="J86" s="3">
        <f>Penelope!$C81*Penelope!$D81</f>
        <v>0.26000011475600004</v>
      </c>
    </row>
    <row r="87" spans="1:10" x14ac:dyDescent="0.25">
      <c r="A87" s="4">
        <v>70</v>
      </c>
      <c r="B87" s="22">
        <f>+EGSnrc!C82</f>
        <v>38.128</v>
      </c>
      <c r="C87" s="22">
        <f>+Geant4!C82</f>
        <v>38.188099999999999</v>
      </c>
      <c r="D87" s="22">
        <f>MCNP!C82</f>
        <v>38.233399999999996</v>
      </c>
      <c r="E87" s="22">
        <f>Penelope!C82</f>
        <v>37.963700000000003</v>
      </c>
      <c r="G87" s="3">
        <f>EGSnrc!$C82*EGSnrc!$D82</f>
        <v>1.639504E-2</v>
      </c>
      <c r="H87" s="3">
        <f>Geant4!$C82*Geant4!$D82</f>
        <v>3.3492099999999997E-2</v>
      </c>
      <c r="I87" s="3">
        <f>MCNP!$C82*MCNP!$D82</f>
        <v>0.16822695999999998</v>
      </c>
      <c r="J87" s="3">
        <f>Penelope!$C82*Penelope!$D82</f>
        <v>0.21000000292000001</v>
      </c>
    </row>
    <row r="88" spans="1:10" x14ac:dyDescent="0.25">
      <c r="A88" s="4">
        <v>80</v>
      </c>
      <c r="B88" s="22">
        <f>+EGSnrc!C83</f>
        <v>22.358000000000001</v>
      </c>
      <c r="C88" s="22">
        <f>+Geant4!C83</f>
        <v>22.416899999999998</v>
      </c>
      <c r="D88" s="22">
        <f>MCNP!C83</f>
        <v>22.316599999999998</v>
      </c>
      <c r="E88" s="22">
        <f>Penelope!C83</f>
        <v>22.303599999999999</v>
      </c>
      <c r="G88" s="3">
        <f>EGSnrc!$C83*EGSnrc!$D83</f>
        <v>1.2520480000000002E-2</v>
      </c>
      <c r="H88" s="3">
        <f>Geant4!$C83*Geant4!$D83</f>
        <v>2.5673499999999998E-2</v>
      </c>
      <c r="I88" s="3">
        <f>MCNP!$C83*MCNP!$D83</f>
        <v>0.12720461999999999</v>
      </c>
      <c r="J88" s="3">
        <f>Penelope!$C83*Penelope!$D83</f>
        <v>0.160000004428</v>
      </c>
    </row>
    <row r="89" spans="1:10" x14ac:dyDescent="0.25">
      <c r="A89" s="4">
        <v>90</v>
      </c>
      <c r="B89" s="22">
        <f>+EGSnrc!C84</f>
        <v>12.176</v>
      </c>
      <c r="C89" s="22">
        <f>+Geant4!C84</f>
        <v>12.2773</v>
      </c>
      <c r="D89" s="22">
        <f>MCNP!C84</f>
        <v>12.155900000000001</v>
      </c>
      <c r="E89" s="22">
        <f>Penelope!C84</f>
        <v>12.0573</v>
      </c>
      <c r="G89" s="3">
        <f>EGSnrc!$C84*EGSnrc!$D84</f>
        <v>9.2537599999999998E-3</v>
      </c>
      <c r="H89" s="3">
        <f>Geant4!$C84*Geant4!$D84</f>
        <v>1.90361E-2</v>
      </c>
      <c r="I89" s="3">
        <f>MCNP!$C84*MCNP!$D84</f>
        <v>9.3600430000000012E-2</v>
      </c>
      <c r="J89" s="3">
        <f>Penelope!$C84*Penelope!$D84</f>
        <v>0.11936726999999998</v>
      </c>
    </row>
    <row r="90" spans="1:10" x14ac:dyDescent="0.25">
      <c r="A90" s="4">
        <v>100</v>
      </c>
      <c r="B90" s="22">
        <f>+EGSnrc!C85</f>
        <v>6.5125999999999999</v>
      </c>
      <c r="C90" s="22">
        <f>+Geant4!C85</f>
        <v>6.5205299999999999</v>
      </c>
      <c r="D90" s="22">
        <f>MCNP!C85</f>
        <v>6.5389999999999997</v>
      </c>
      <c r="E90" s="22">
        <f>Penelope!C85</f>
        <v>6.4908900000000003</v>
      </c>
      <c r="G90" s="3">
        <f>EGSnrc!$C85*EGSnrc!$D85</f>
        <v>6.7731039999999994E-3</v>
      </c>
      <c r="H90" s="3">
        <f>Geant4!$C85*Geant4!$D85</f>
        <v>1.3869500000000002E-2</v>
      </c>
      <c r="I90" s="3">
        <f>MCNP!$C85*MCNP!$D85</f>
        <v>3.0733299999999998E-2</v>
      </c>
      <c r="J90" s="3">
        <f>Penelope!$C85*Penelope!$D85</f>
        <v>6.4259811E-2</v>
      </c>
    </row>
    <row r="91" spans="1:10" x14ac:dyDescent="0.25">
      <c r="A91" s="4">
        <v>110</v>
      </c>
      <c r="B91" s="22">
        <f>+EGSnrc!C86</f>
        <v>3.6282999999999999</v>
      </c>
      <c r="C91" s="22">
        <f>+Geant4!C86</f>
        <v>3.65693</v>
      </c>
      <c r="D91" s="22">
        <f>MCNP!C86</f>
        <v>3.6595499999999999</v>
      </c>
      <c r="E91" s="22">
        <f>Penelope!C86</f>
        <v>3.6291599999999997</v>
      </c>
      <c r="G91" s="3">
        <f>EGSnrc!$C86*EGSnrc!$D86</f>
        <v>5.1159029999999989E-3</v>
      </c>
      <c r="H91" s="3">
        <f>Geant4!$C86*Geant4!$D86</f>
        <v>1.03953E-2</v>
      </c>
      <c r="I91" s="3">
        <f>MCNP!$C86*MCNP!$D86</f>
        <v>2.1225389999999997E-2</v>
      </c>
      <c r="J91" s="3">
        <f>Penelope!$C86*Penelope!$D86</f>
        <v>3.5928683999999995E-2</v>
      </c>
    </row>
    <row r="92" spans="1:10" x14ac:dyDescent="0.25">
      <c r="A92" s="4">
        <v>120</v>
      </c>
      <c r="B92" s="22">
        <f>+EGSnrc!C87</f>
        <v>2.1705999999999999</v>
      </c>
      <c r="C92" s="22">
        <f>+Geant4!C87</f>
        <v>2.19862</v>
      </c>
      <c r="D92" s="22">
        <f>MCNP!C87</f>
        <v>2.1840099999999998</v>
      </c>
      <c r="E92" s="22">
        <f>Penelope!C87</f>
        <v>2.1682299999999999</v>
      </c>
      <c r="G92" s="3">
        <f>EGSnrc!$C87*EGSnrc!$D87</f>
        <v>3.9721979999999997E-3</v>
      </c>
      <c r="H92" s="3">
        <f>Geant4!$C87*Geant4!$D87</f>
        <v>8.0634999999999995E-3</v>
      </c>
      <c r="I92" s="3">
        <f>MCNP!$C87*MCNP!$D87</f>
        <v>1.4632866999999999E-2</v>
      </c>
      <c r="J92" s="3">
        <f>Penelope!$C87*Penelope!$D87</f>
        <v>2.1000001383599996E-2</v>
      </c>
    </row>
    <row r="93" spans="1:10" x14ac:dyDescent="0.25">
      <c r="A93" s="4">
        <v>130</v>
      </c>
      <c r="B93" s="22">
        <f>+EGSnrc!C88</f>
        <v>1.4058999999999999</v>
      </c>
      <c r="C93" s="22">
        <f>+Geant4!C88</f>
        <v>1.4148099999999999</v>
      </c>
      <c r="D93" s="22">
        <f>MCNP!C88</f>
        <v>1.4253499999999999</v>
      </c>
      <c r="E93" s="22">
        <f>Penelope!C88</f>
        <v>1.4091</v>
      </c>
      <c r="G93" s="3">
        <f>EGSnrc!$C88*EGSnrc!$D88</f>
        <v>3.2054519999999997E-3</v>
      </c>
      <c r="H93" s="3">
        <f>Geant4!$C88*Geant4!$D88</f>
        <v>6.4604099999999998E-3</v>
      </c>
      <c r="I93" s="3">
        <f>MCNP!$C88*MCNP!$D88</f>
        <v>1.1117729999999999E-2</v>
      </c>
      <c r="J93" s="3">
        <f>Penelope!$C88*Penelope!$D88</f>
        <v>1.3950089999999998E-2</v>
      </c>
    </row>
    <row r="94" spans="1:10" x14ac:dyDescent="0.25">
      <c r="A94" s="4">
        <v>140</v>
      </c>
      <c r="B94" s="22">
        <f>+EGSnrc!C89</f>
        <v>0.98702000000000001</v>
      </c>
      <c r="C94" s="22">
        <f>+Geant4!C89</f>
        <v>0.98480400000000001</v>
      </c>
      <c r="D94" s="22">
        <f>MCNP!C89</f>
        <v>0.98664099999999999</v>
      </c>
      <c r="E94" s="22">
        <f>Penelope!C89</f>
        <v>0.97901899999999997</v>
      </c>
      <c r="G94" s="3">
        <f>EGSnrc!$C89*EGSnrc!$D89</f>
        <v>2.6945646000000002E-3</v>
      </c>
      <c r="H94" s="3">
        <f>Geant4!$C89*Geant4!$D89</f>
        <v>5.3827600000000003E-3</v>
      </c>
      <c r="I94" s="3">
        <f>MCNP!$C89*MCNP!$D89</f>
        <v>8.6824407999999999E-3</v>
      </c>
      <c r="J94" s="3">
        <f>Penelope!$C89*Penelope!$D89</f>
        <v>9.6922880999999982E-3</v>
      </c>
    </row>
    <row r="95" spans="1:10" x14ac:dyDescent="0.25">
      <c r="A95" s="4">
        <v>150</v>
      </c>
      <c r="B95" s="22">
        <f>+EGSnrc!C90</f>
        <v>0.74534999999999996</v>
      </c>
      <c r="C95" s="22">
        <f>+Geant4!C90</f>
        <v>0.759961</v>
      </c>
      <c r="D95" s="22">
        <f>MCNP!C90</f>
        <v>0.75317900000000004</v>
      </c>
      <c r="E95" s="22">
        <f>Penelope!C90</f>
        <v>0.74560399999999993</v>
      </c>
      <c r="G95" s="3">
        <f>EGSnrc!$C90*EGSnrc!$D90</f>
        <v>2.3478524999999998E-3</v>
      </c>
      <c r="H95" s="3">
        <f>Geant4!$C90*Geant4!$D90</f>
        <v>4.7292799999999998E-3</v>
      </c>
      <c r="I95" s="3">
        <f>MCNP!$C90*MCNP!$D90</f>
        <v>7.6824258000000008E-3</v>
      </c>
      <c r="J95" s="3">
        <f>Penelope!$C90*Penelope!$D90</f>
        <v>7.3814795999999983E-3</v>
      </c>
    </row>
    <row r="96" spans="1:10" x14ac:dyDescent="0.25">
      <c r="A96" s="4">
        <v>160</v>
      </c>
      <c r="B96" s="22">
        <f>+EGSnrc!C91</f>
        <v>0.60807999999999995</v>
      </c>
      <c r="C96" s="22">
        <f>+Geant4!C91</f>
        <v>0.62063100000000004</v>
      </c>
      <c r="D96" s="22">
        <f>MCNP!C91</f>
        <v>0.62890000000000001</v>
      </c>
      <c r="E96" s="22">
        <f>Penelope!C91</f>
        <v>0.60870299999999999</v>
      </c>
      <c r="G96" s="3">
        <f>EGSnrc!$C91*EGSnrc!$D91</f>
        <v>2.1221991999999996E-3</v>
      </c>
      <c r="H96" s="3">
        <f>Geant4!$C91*Geant4!$D91</f>
        <v>4.2853600000000002E-3</v>
      </c>
      <c r="I96" s="3">
        <f>MCNP!$C91*MCNP!$D91</f>
        <v>6.54056E-3</v>
      </c>
      <c r="J96" s="3">
        <f>Penelope!$C91*Penelope!$D91</f>
        <v>6.0261596999999995E-3</v>
      </c>
    </row>
    <row r="97" spans="1:10" x14ac:dyDescent="0.25">
      <c r="A97" s="4">
        <v>170</v>
      </c>
      <c r="B97" s="22">
        <f>+EGSnrc!C92</f>
        <v>0.54091</v>
      </c>
      <c r="C97" s="22">
        <f>+Geant4!C92</f>
        <v>0.54815899999999995</v>
      </c>
      <c r="D97" s="22">
        <f>MCNP!C92</f>
        <v>0.54868499999999998</v>
      </c>
      <c r="E97" s="22">
        <f>Penelope!C92</f>
        <v>0.54312899999999997</v>
      </c>
      <c r="G97" s="3">
        <f>EGSnrc!$C92*EGSnrc!$D92</f>
        <v>2.001367E-3</v>
      </c>
      <c r="H97" s="3">
        <f>Geant4!$C92*Geant4!$D92</f>
        <v>4.0257499999999998E-3</v>
      </c>
      <c r="I97" s="3">
        <f>MCNP!$C92*MCNP!$D92</f>
        <v>6.0904035E-3</v>
      </c>
      <c r="J97" s="3">
        <f>Penelope!$C92*Penelope!$D92</f>
        <v>5.6660846666999999E-3</v>
      </c>
    </row>
    <row r="98" spans="1:10" x14ac:dyDescent="0.25">
      <c r="A98" s="4">
        <v>180</v>
      </c>
      <c r="B98" s="22">
        <f>+EGSnrc!C93</f>
        <v>0.52437</v>
      </c>
      <c r="C98" s="22">
        <f>+Geant4!C93</f>
        <v>0.52364200000000005</v>
      </c>
      <c r="D98" s="22">
        <f>MCNP!C93</f>
        <v>0.52307599999999999</v>
      </c>
      <c r="E98" s="22">
        <f>Penelope!C93</f>
        <v>0.515432</v>
      </c>
      <c r="G98" s="3">
        <f>EGSnrc!$C93*EGSnrc!$D93</f>
        <v>1.9821185999999999E-3</v>
      </c>
      <c r="H98" s="3">
        <f>Geant4!$C93*Geant4!$D93</f>
        <v>3.9397800000000004E-3</v>
      </c>
      <c r="I98" s="3">
        <f>MCNP!$C93*MCNP!$D93</f>
        <v>6.1722967999999993E-3</v>
      </c>
      <c r="J98" s="3">
        <f>Penelope!$C93*Penelope!$D93</f>
        <v>5.5011541928000002E-3</v>
      </c>
    </row>
    <row r="99" spans="1:10" x14ac:dyDescent="0.25">
      <c r="A99" s="4">
        <v>190</v>
      </c>
      <c r="B99" s="22">
        <f>+EGSnrc!C94</f>
        <v>0.54227000000000003</v>
      </c>
      <c r="C99" s="22">
        <f>+Geant4!C94</f>
        <v>0.55216600000000005</v>
      </c>
      <c r="D99" s="22">
        <f>MCNP!C94</f>
        <v>0.54630400000000001</v>
      </c>
      <c r="E99" s="22">
        <f>Penelope!C94</f>
        <v>0.53989100000000001</v>
      </c>
      <c r="G99" s="3">
        <f>EGSnrc!$C94*EGSnrc!$D94</f>
        <v>2.0063990000000003E-3</v>
      </c>
      <c r="H99" s="3">
        <f>Geant4!$C94*Geant4!$D94</f>
        <v>4.0483999999999997E-3</v>
      </c>
      <c r="I99" s="3">
        <f>MCNP!$C94*MCNP!$D94</f>
        <v>6.4463871999999997E-3</v>
      </c>
      <c r="J99" s="3">
        <f>Penelope!$C94*Penelope!$D94</f>
        <v>5.6294434569999991E-3</v>
      </c>
    </row>
    <row r="100" spans="1:10" x14ac:dyDescent="0.25">
      <c r="A100" s="4">
        <v>200</v>
      </c>
      <c r="B100" s="22">
        <f>+EGSnrc!C95</f>
        <v>0.60806000000000004</v>
      </c>
      <c r="C100" s="22">
        <f>+Geant4!C95</f>
        <v>0.62204499999999996</v>
      </c>
      <c r="D100" s="22">
        <f>MCNP!C95</f>
        <v>0.62884399999999996</v>
      </c>
      <c r="E100" s="22">
        <f>Penelope!C95</f>
        <v>0.606796</v>
      </c>
      <c r="G100" s="3">
        <f>EGSnrc!$C95*EGSnrc!$D95</f>
        <v>2.1160488E-3</v>
      </c>
      <c r="H100" s="3">
        <f>Geant4!$C95*Geant4!$D95</f>
        <v>4.2806199999999997E-3</v>
      </c>
      <c r="I100" s="3">
        <f>MCNP!$C95*MCNP!$D95</f>
        <v>6.7915151999999998E-3</v>
      </c>
      <c r="J100" s="3">
        <f>Penelope!$C95*Penelope!$D95</f>
        <v>6.0072803999999995E-3</v>
      </c>
    </row>
    <row r="101" spans="1:10" x14ac:dyDescent="0.25">
      <c r="A101" s="4">
        <v>210</v>
      </c>
      <c r="B101" s="22">
        <f>+EGSnrc!C96</f>
        <v>0.74334</v>
      </c>
      <c r="C101" s="22">
        <f>+Geant4!C96</f>
        <v>0.74982800000000005</v>
      </c>
      <c r="D101" s="22">
        <f>MCNP!C96</f>
        <v>0.76232500000000003</v>
      </c>
      <c r="E101" s="22">
        <f>Penelope!C96</f>
        <v>0.745251</v>
      </c>
      <c r="G101" s="3">
        <f>EGSnrc!$C96*EGSnrc!$D96</f>
        <v>2.3340876000000001E-3</v>
      </c>
      <c r="H101" s="3">
        <f>Geant4!$C96*Geant4!$D96</f>
        <v>4.6999399999999997E-3</v>
      </c>
      <c r="I101" s="3">
        <f>MCNP!$C96*MCNP!$D96</f>
        <v>7.4707849999999998E-3</v>
      </c>
      <c r="J101" s="3">
        <f>Penelope!$C96*Penelope!$D96</f>
        <v>7.3779848999999996E-3</v>
      </c>
    </row>
    <row r="102" spans="1:10" x14ac:dyDescent="0.25">
      <c r="A102" s="4">
        <v>220</v>
      </c>
      <c r="B102" s="22">
        <f>+EGSnrc!C97</f>
        <v>0.98504000000000003</v>
      </c>
      <c r="C102" s="22">
        <f>+Geant4!C97</f>
        <v>0.98763100000000004</v>
      </c>
      <c r="D102" s="22">
        <f>MCNP!C97</f>
        <v>1.01173</v>
      </c>
      <c r="E102" s="22">
        <f>Penelope!C97</f>
        <v>0.981545</v>
      </c>
      <c r="G102" s="3">
        <f>EGSnrc!$C97*EGSnrc!$D97</f>
        <v>2.6891592000000005E-3</v>
      </c>
      <c r="H102" s="3">
        <f>Geant4!$C97*Geant4!$D97</f>
        <v>5.3914100000000001E-3</v>
      </c>
      <c r="I102" s="3">
        <f>MCNP!$C97*MCNP!$D97</f>
        <v>8.5997050000000009E-3</v>
      </c>
      <c r="J102" s="3">
        <f>Penelope!$C97*Penelope!$D97</f>
        <v>9.7172954999999988E-3</v>
      </c>
    </row>
    <row r="103" spans="1:10" x14ac:dyDescent="0.25">
      <c r="A103" s="4">
        <v>230</v>
      </c>
      <c r="B103" s="22">
        <f>+EGSnrc!C98</f>
        <v>1.4059999999999999</v>
      </c>
      <c r="C103" s="22">
        <f>+Geant4!C98</f>
        <v>1.42178</v>
      </c>
      <c r="D103" s="22">
        <f>MCNP!C98</f>
        <v>1.4280600000000001</v>
      </c>
      <c r="E103" s="22">
        <f>Penelope!C98</f>
        <v>1.39951</v>
      </c>
      <c r="G103" s="3">
        <f>EGSnrc!$C98*EGSnrc!$D98</f>
        <v>3.2056799999999998E-3</v>
      </c>
      <c r="H103" s="3">
        <f>Geant4!$C98*Geant4!$D98</f>
        <v>6.4883500000000004E-3</v>
      </c>
      <c r="I103" s="3">
        <f>MCNP!$C98*MCNP!$D98</f>
        <v>1.0139226000000001E-2</v>
      </c>
      <c r="J103" s="3">
        <f>Penelope!$C98*Penelope!$D98</f>
        <v>1.3855148999999999E-2</v>
      </c>
    </row>
    <row r="104" spans="1:10" x14ac:dyDescent="0.25">
      <c r="A104" s="4">
        <v>240</v>
      </c>
      <c r="B104" s="22">
        <f>+EGSnrc!C99</f>
        <v>2.1756000000000002</v>
      </c>
      <c r="C104" s="22">
        <f>+Geant4!C99</f>
        <v>2.18702</v>
      </c>
      <c r="D104" s="22">
        <f>MCNP!C99</f>
        <v>2.1794599999999997</v>
      </c>
      <c r="E104" s="22">
        <f>Penelope!C99</f>
        <v>2.1575799999999998</v>
      </c>
      <c r="G104" s="3">
        <f>EGSnrc!$C99*EGSnrc!$D99</f>
        <v>3.9595920000000005E-3</v>
      </c>
      <c r="H104" s="3">
        <f>Geant4!$C99*Geant4!$D99</f>
        <v>8.0340600000000009E-3</v>
      </c>
      <c r="I104" s="3">
        <f>MCNP!$C99*MCNP!$D99</f>
        <v>1.2640867999999998E-2</v>
      </c>
      <c r="J104" s="3">
        <f>Penelope!$C99*Penelope!$D99</f>
        <v>2.1000006625399997E-2</v>
      </c>
    </row>
    <row r="105" spans="1:10" x14ac:dyDescent="0.25">
      <c r="A105" s="4">
        <v>250</v>
      </c>
      <c r="B105" s="22">
        <f>+EGSnrc!C100</f>
        <v>3.6236000000000002</v>
      </c>
      <c r="C105" s="22">
        <f>+Geant4!C100</f>
        <v>3.65516</v>
      </c>
      <c r="D105" s="22">
        <f>MCNP!C100</f>
        <v>3.6201099999999999</v>
      </c>
      <c r="E105" s="22">
        <f>Penelope!C100</f>
        <v>3.6211199999999999</v>
      </c>
      <c r="G105" s="3">
        <f>EGSnrc!$C100*EGSnrc!$D100</f>
        <v>5.0730400000000009E-3</v>
      </c>
      <c r="H105" s="3">
        <f>Geant4!$C100*Geant4!$D100</f>
        <v>1.0395100000000001E-2</v>
      </c>
      <c r="I105" s="3">
        <f>MCNP!$C100*MCNP!$D100</f>
        <v>1.6290494999999999E-2</v>
      </c>
      <c r="J105" s="3">
        <f>Penelope!$C100*Penelope!$D100</f>
        <v>3.6000016281599996E-2</v>
      </c>
    </row>
    <row r="106" spans="1:10" x14ac:dyDescent="0.25">
      <c r="A106" s="4">
        <v>260</v>
      </c>
      <c r="B106" s="22">
        <f>+EGSnrc!C101</f>
        <v>6.4909999999999997</v>
      </c>
      <c r="C106" s="22">
        <f>+Geant4!C101</f>
        <v>6.5368500000000003</v>
      </c>
      <c r="D106" s="22">
        <f>MCNP!C101</f>
        <v>6.5278700000000001</v>
      </c>
      <c r="E106" s="22">
        <f>Penelope!C101</f>
        <v>6.5012499999999998</v>
      </c>
      <c r="G106" s="3">
        <f>EGSnrc!$C101*EGSnrc!$D101</f>
        <v>6.7506399999999987E-3</v>
      </c>
      <c r="H106" s="3">
        <f>Geant4!$C101*Geant4!$D101</f>
        <v>1.38748E-2</v>
      </c>
      <c r="I106" s="3">
        <f>MCNP!$C101*MCNP!$D101</f>
        <v>2.4153119000000001E-2</v>
      </c>
      <c r="J106" s="3">
        <f>Penelope!$C101*Penelope!$D101</f>
        <v>6.3999995324999989E-2</v>
      </c>
    </row>
    <row r="107" spans="1:10" x14ac:dyDescent="0.25">
      <c r="A107" s="4">
        <v>270</v>
      </c>
      <c r="B107" s="22">
        <f>+EGSnrc!C102</f>
        <v>12.170999999999999</v>
      </c>
      <c r="C107" s="22">
        <f>+Geant4!C102</f>
        <v>12.2536</v>
      </c>
      <c r="D107" s="22">
        <f>MCNP!C102</f>
        <v>12.208</v>
      </c>
      <c r="E107" s="22">
        <f>Penelope!C102</f>
        <v>12.170299999999999</v>
      </c>
      <c r="G107" s="3">
        <f>EGSnrc!$C102*EGSnrc!$D102</f>
        <v>9.249959999999998E-3</v>
      </c>
      <c r="H107" s="3">
        <f>Geant4!$C102*Geant4!$D102</f>
        <v>1.9009499999999999E-2</v>
      </c>
      <c r="I107" s="3">
        <f>MCNP!$C102*MCNP!$D102</f>
        <v>9.4001600000000005E-2</v>
      </c>
      <c r="J107" s="3">
        <f>Penelope!$C102*Penelope!$D102</f>
        <v>0.12000000992099999</v>
      </c>
    </row>
    <row r="108" spans="1:10" x14ac:dyDescent="0.25">
      <c r="A108" s="4">
        <v>280</v>
      </c>
      <c r="B108" s="22">
        <f>+EGSnrc!C103</f>
        <v>22.352</v>
      </c>
      <c r="C108" s="22">
        <f>+Geant4!C103</f>
        <v>22.413699999999999</v>
      </c>
      <c r="D108" s="22">
        <f>MCNP!C103</f>
        <v>22.094899999999999</v>
      </c>
      <c r="E108" s="22">
        <f>Penelope!C103</f>
        <v>22.285399999999999</v>
      </c>
      <c r="G108" s="3">
        <f>EGSnrc!$C103*EGSnrc!$D103</f>
        <v>1.2517120000000001E-2</v>
      </c>
      <c r="H108" s="3">
        <f>Geant4!$C103*Geant4!$D103</f>
        <v>2.5673300000000003E-2</v>
      </c>
      <c r="I108" s="3">
        <f>MCNP!$C103*MCNP!$D103</f>
        <v>0.12594093000000001</v>
      </c>
      <c r="J108" s="3">
        <f>Penelope!$C103*Penelope!$D103</f>
        <v>0.16000003498600002</v>
      </c>
    </row>
    <row r="109" spans="1:10" x14ac:dyDescent="0.25">
      <c r="A109" s="4">
        <v>290</v>
      </c>
      <c r="B109" s="22">
        <f>+EGSnrc!C104</f>
        <v>38.112000000000002</v>
      </c>
      <c r="C109" s="22">
        <f>+Geant4!C104</f>
        <v>38.161200000000001</v>
      </c>
      <c r="D109" s="22">
        <f>MCNP!C104</f>
        <v>38.174500000000002</v>
      </c>
      <c r="E109" s="22">
        <f>Penelope!C104</f>
        <v>38.1374</v>
      </c>
      <c r="G109" s="3">
        <f>EGSnrc!$C104*EGSnrc!$D104</f>
        <v>1.6388159999999999E-2</v>
      </c>
      <c r="H109" s="3">
        <f>Geant4!$C104*Geant4!$D104</f>
        <v>3.3460900000000002E-2</v>
      </c>
      <c r="I109" s="3">
        <f>MCNP!$C104*MCNP!$D104</f>
        <v>0.16796780000000003</v>
      </c>
      <c r="J109" s="3">
        <f>Penelope!$C104*Penelope!$D104</f>
        <v>0.21000016073399999</v>
      </c>
    </row>
    <row r="110" spans="1:10" x14ac:dyDescent="0.25">
      <c r="A110" s="4">
        <v>300</v>
      </c>
      <c r="B110" s="22">
        <f>+EGSnrc!C105</f>
        <v>56.332000000000001</v>
      </c>
      <c r="C110" s="22">
        <f>+Geant4!C105</f>
        <v>56.307400000000001</v>
      </c>
      <c r="D110" s="22">
        <f>MCNP!C105</f>
        <v>56.107199999999999</v>
      </c>
      <c r="E110" s="22">
        <f>Penelope!C105</f>
        <v>56.402700000000003</v>
      </c>
      <c r="G110" s="3">
        <f>EGSnrc!$C105*EGSnrc!$D105</f>
        <v>1.9716200000000003E-2</v>
      </c>
      <c r="H110" s="3">
        <f>Geant4!$C105*Geant4!$D105</f>
        <v>4.06638E-2</v>
      </c>
      <c r="I110" s="3">
        <f>MCNP!$C105*MCNP!$D105</f>
        <v>0.20198591999999999</v>
      </c>
      <c r="J110" s="3">
        <f>Penelope!$C105*Penelope!$D105</f>
        <v>0.24999989150700003</v>
      </c>
    </row>
    <row r="111" spans="1:10" x14ac:dyDescent="0.25">
      <c r="A111" s="4">
        <v>310</v>
      </c>
      <c r="B111" s="22">
        <f>+EGSnrc!C106</f>
        <v>70.647999999999996</v>
      </c>
      <c r="C111" s="22">
        <f>+Geant4!C106</f>
        <v>70.599100000000007</v>
      </c>
      <c r="D111" s="22">
        <f>MCNP!C106</f>
        <v>70.619799999999998</v>
      </c>
      <c r="E111" s="22">
        <f>Penelope!C106</f>
        <v>70.699700000000007</v>
      </c>
      <c r="G111" s="3">
        <f>EGSnrc!$C106*EGSnrc!$D106</f>
        <v>2.260736E-2</v>
      </c>
      <c r="H111" s="3">
        <f>Geant4!$C106*Geant4!$D106</f>
        <v>4.5566799999999998E-2</v>
      </c>
      <c r="I111" s="3">
        <f>MCNP!$C106*MCNP!$D106</f>
        <v>0.22598335999999999</v>
      </c>
      <c r="J111" s="3">
        <f>Penelope!$C106*Penelope!$D106</f>
        <v>0.27999979887700005</v>
      </c>
    </row>
    <row r="112" spans="1:10" x14ac:dyDescent="0.25">
      <c r="A112" s="4">
        <v>320</v>
      </c>
      <c r="B112" s="22">
        <f>+EGSnrc!C107</f>
        <v>81.558999999999997</v>
      </c>
      <c r="C112" s="22">
        <f>+Geant4!C107</f>
        <v>81.378500000000003</v>
      </c>
      <c r="D112" s="22">
        <f>MCNP!C107</f>
        <v>81.0809</v>
      </c>
      <c r="E112" s="22">
        <f>Penelope!C107</f>
        <v>81.680099999999996</v>
      </c>
      <c r="G112" s="3">
        <f>EGSnrc!$C107*EGSnrc!$D107</f>
        <v>2.4467699999999998E-2</v>
      </c>
      <c r="H112" s="3">
        <f>Geant4!$C107*Geant4!$D107</f>
        <v>4.8913900000000003E-2</v>
      </c>
      <c r="I112" s="3">
        <f>MCNP!$C107*MCNP!$D107</f>
        <v>0.24324270000000001</v>
      </c>
      <c r="J112" s="3">
        <f>Penelope!$C107*Penelope!$D107</f>
        <v>0.30999966672899998</v>
      </c>
    </row>
    <row r="113" spans="1:10" x14ac:dyDescent="0.25">
      <c r="A113" s="4">
        <v>330</v>
      </c>
      <c r="B113" s="22">
        <f>+EGSnrc!C108</f>
        <v>89.974000000000004</v>
      </c>
      <c r="C113" s="22">
        <f>+Geant4!C108</f>
        <v>89.940700000000007</v>
      </c>
      <c r="D113" s="22">
        <f>MCNP!C108</f>
        <v>89.636799999999994</v>
      </c>
      <c r="E113" s="22">
        <f>Penelope!C108</f>
        <v>89.729100000000003</v>
      </c>
      <c r="G113" s="3">
        <f>EGSnrc!$C108*EGSnrc!$D108</f>
        <v>2.5192720000000005E-2</v>
      </c>
      <c r="H113" s="3">
        <f>Geant4!$C108*Geant4!$D108</f>
        <v>5.1437400000000001E-2</v>
      </c>
      <c r="I113" s="3">
        <f>MCNP!$C108*MCNP!$D108</f>
        <v>0.25994671999999996</v>
      </c>
      <c r="J113" s="3">
        <f>Penelope!$C108*Penelope!$D108</f>
        <v>0.31999999203899998</v>
      </c>
    </row>
    <row r="114" spans="1:10" x14ac:dyDescent="0.25">
      <c r="A114" s="4">
        <v>340</v>
      </c>
      <c r="B114" s="22">
        <f>+EGSnrc!C109</f>
        <v>96.129000000000005</v>
      </c>
      <c r="C114" s="22">
        <f>+Geant4!C109</f>
        <v>96.046999999999997</v>
      </c>
      <c r="D114" s="22">
        <f>MCNP!C109</f>
        <v>96.069800000000001</v>
      </c>
      <c r="E114" s="22">
        <f>Penelope!C109</f>
        <v>96.433999999999997</v>
      </c>
      <c r="G114" s="3">
        <f>EGSnrc!$C109*EGSnrc!$D109</f>
        <v>2.6916120000000005E-2</v>
      </c>
      <c r="H114" s="3">
        <f>Geant4!$C109*Geant4!$D109</f>
        <v>5.3164300000000005E-2</v>
      </c>
      <c r="I114" s="3">
        <f>MCNP!$C109*MCNP!$D109</f>
        <v>0.26899543999999997</v>
      </c>
      <c r="J114" s="3">
        <f>Penelope!$C109*Penelope!$D109</f>
        <v>0.34000024681999996</v>
      </c>
    </row>
    <row r="115" spans="1:10" x14ac:dyDescent="0.25">
      <c r="A115" s="4">
        <v>350</v>
      </c>
      <c r="B115" s="22">
        <f>+EGSnrc!C110</f>
        <v>99.986000000000004</v>
      </c>
      <c r="C115" s="22">
        <f>+Geant4!C110</f>
        <v>99.793199999999999</v>
      </c>
      <c r="D115" s="22">
        <f>MCNP!C110</f>
        <v>99.934899999999999</v>
      </c>
      <c r="E115" s="22">
        <f>Penelope!C110</f>
        <v>99.9833</v>
      </c>
      <c r="G115" s="3">
        <f>EGSnrc!$C110*EGSnrc!$D110</f>
        <v>2.6996220000000001E-2</v>
      </c>
      <c r="H115" s="3">
        <f>Geant4!$C110*Geant4!$D110</f>
        <v>5.4169799999999997E-2</v>
      </c>
      <c r="I115" s="3">
        <f>MCNP!$C110*MCNP!$D110</f>
        <v>0.26982423</v>
      </c>
      <c r="J115" s="3">
        <f>Penelope!$C110*Penelope!$D110</f>
        <v>0.34000021048099999</v>
      </c>
    </row>
    <row r="116" spans="1:10" x14ac:dyDescent="0.25">
      <c r="A116" s="2"/>
      <c r="B116" s="22"/>
      <c r="C116" s="22"/>
      <c r="D116" s="22"/>
      <c r="E116" s="22"/>
    </row>
    <row r="117" spans="1:10" x14ac:dyDescent="0.25">
      <c r="A117" s="2"/>
      <c r="B117" s="22"/>
      <c r="C117" s="22"/>
      <c r="D117" s="22"/>
      <c r="E117" s="22"/>
    </row>
    <row r="118" spans="1:10" x14ac:dyDescent="0.25">
      <c r="A118" s="1" t="s">
        <v>23</v>
      </c>
      <c r="B118" s="3"/>
      <c r="C118" s="3"/>
      <c r="D118" s="3"/>
      <c r="E118" s="3"/>
    </row>
    <row r="119" spans="1:10" x14ac:dyDescent="0.25">
      <c r="A119" s="4" t="s">
        <v>9</v>
      </c>
      <c r="B119" s="8" t="s">
        <v>16</v>
      </c>
      <c r="C119" s="8" t="s">
        <v>17</v>
      </c>
      <c r="D119" s="8" t="s">
        <v>18</v>
      </c>
      <c r="E119" s="8" t="s">
        <v>19</v>
      </c>
    </row>
    <row r="120" spans="1:10" x14ac:dyDescent="0.25">
      <c r="A120" s="4">
        <v>0</v>
      </c>
      <c r="B120" s="22">
        <f>+EGSnrc!F36</f>
        <v>11.613</v>
      </c>
      <c r="C120" s="22">
        <f>+Geant4!F36</f>
        <v>11.641999999999999</v>
      </c>
      <c r="D120" s="22">
        <f>MCNP!F36</f>
        <v>11.624499999999999</v>
      </c>
      <c r="E120" s="22">
        <f>Penelope!F36</f>
        <v>11.642999999999999</v>
      </c>
    </row>
    <row r="121" spans="1:10" x14ac:dyDescent="0.25">
      <c r="A121" s="4">
        <v>10</v>
      </c>
      <c r="B121" s="22">
        <f>+EGSnrc!F37</f>
        <v>11.603999999999999</v>
      </c>
      <c r="C121" s="22">
        <f>+Geant4!F37</f>
        <v>11.679399999999999</v>
      </c>
      <c r="D121" s="22">
        <f>MCNP!F37</f>
        <v>11.6105</v>
      </c>
      <c r="E121" s="22">
        <f>Penelope!F37</f>
        <v>11.6378</v>
      </c>
    </row>
    <row r="122" spans="1:10" x14ac:dyDescent="0.25">
      <c r="A122" s="4">
        <v>20</v>
      </c>
      <c r="B122" s="22">
        <f>+EGSnrc!F38</f>
        <v>11.617000000000001</v>
      </c>
      <c r="C122" s="22">
        <f>+Geant4!F38</f>
        <v>11.6631</v>
      </c>
      <c r="D122" s="22">
        <f>MCNP!F38</f>
        <v>11.635300000000001</v>
      </c>
      <c r="E122" s="22">
        <f>Penelope!F38</f>
        <v>11.5533</v>
      </c>
    </row>
    <row r="123" spans="1:10" x14ac:dyDescent="0.25">
      <c r="A123" s="4">
        <v>30</v>
      </c>
      <c r="B123" s="22">
        <f>+EGSnrc!F39</f>
        <v>11.618</v>
      </c>
      <c r="C123" s="22">
        <f>+Geant4!F39</f>
        <v>11.6469</v>
      </c>
      <c r="D123" s="22">
        <f>MCNP!F39</f>
        <v>11.632999999999999</v>
      </c>
      <c r="E123" s="22">
        <f>Penelope!F39</f>
        <v>11.6014</v>
      </c>
    </row>
    <row r="124" spans="1:10" x14ac:dyDescent="0.25">
      <c r="A124" s="4">
        <v>40</v>
      </c>
      <c r="B124" s="22">
        <f>+EGSnrc!F40</f>
        <v>11.611000000000001</v>
      </c>
      <c r="C124" s="22">
        <f>+Geant4!F40</f>
        <v>11.656599999999999</v>
      </c>
      <c r="D124" s="22">
        <f>MCNP!F40</f>
        <v>11.6249</v>
      </c>
      <c r="E124" s="22">
        <f>Penelope!F40</f>
        <v>11.639799999999999</v>
      </c>
    </row>
    <row r="125" spans="1:10" x14ac:dyDescent="0.25">
      <c r="A125" s="4">
        <v>50</v>
      </c>
      <c r="B125" s="22">
        <f>+EGSnrc!F41</f>
        <v>11.603</v>
      </c>
      <c r="C125" s="22">
        <f>+Geant4!F41</f>
        <v>11.63</v>
      </c>
      <c r="D125" s="22">
        <f>MCNP!F41</f>
        <v>11.6158</v>
      </c>
      <c r="E125" s="22">
        <f>Penelope!F41</f>
        <v>11.552099999999999</v>
      </c>
    </row>
    <row r="126" spans="1:10" x14ac:dyDescent="0.25">
      <c r="A126" s="4">
        <v>60</v>
      </c>
      <c r="B126" s="22">
        <f>+EGSnrc!F42</f>
        <v>11.603</v>
      </c>
      <c r="C126" s="22">
        <f>+Geant4!F42</f>
        <v>11.6639</v>
      </c>
      <c r="D126" s="22">
        <f>MCNP!F42</f>
        <v>11.6251</v>
      </c>
      <c r="E126" s="22">
        <f>Penelope!F42</f>
        <v>11.574199999999999</v>
      </c>
    </row>
    <row r="127" spans="1:10" x14ac:dyDescent="0.25">
      <c r="A127" s="4">
        <v>70</v>
      </c>
      <c r="B127" s="22">
        <f>+EGSnrc!F43</f>
        <v>11.629</v>
      </c>
      <c r="C127" s="22">
        <f>+Geant4!F43</f>
        <v>11.648999999999999</v>
      </c>
      <c r="D127" s="22">
        <f>MCNP!F43</f>
        <v>11.6275</v>
      </c>
      <c r="E127" s="22">
        <f>Penelope!F43</f>
        <v>11.5885</v>
      </c>
    </row>
    <row r="128" spans="1:10" x14ac:dyDescent="0.25">
      <c r="A128" s="4">
        <v>80</v>
      </c>
      <c r="B128" s="22">
        <f>+EGSnrc!F44</f>
        <v>11.603999999999999</v>
      </c>
      <c r="C128" s="22">
        <f>+Geant4!F44</f>
        <v>11.6464</v>
      </c>
      <c r="D128" s="22">
        <f>MCNP!F44</f>
        <v>11.615</v>
      </c>
      <c r="E128" s="22">
        <f>Penelope!F44</f>
        <v>11.5061</v>
      </c>
    </row>
    <row r="129" spans="1:5" x14ac:dyDescent="0.25">
      <c r="A129" s="4">
        <v>90</v>
      </c>
      <c r="B129" s="22">
        <f>+EGSnrc!F45</f>
        <v>11.608000000000001</v>
      </c>
      <c r="C129" s="22">
        <f>+Geant4!F45</f>
        <v>11.6761</v>
      </c>
      <c r="D129" s="22">
        <f>MCNP!F45</f>
        <v>11.642300000000001</v>
      </c>
      <c r="E129" s="22">
        <f>Penelope!F45</f>
        <v>11.5768</v>
      </c>
    </row>
    <row r="130" spans="1:5" x14ac:dyDescent="0.25">
      <c r="A130" s="4">
        <v>100</v>
      </c>
      <c r="B130" s="22">
        <f>+EGSnrc!F46</f>
        <v>11.606999999999999</v>
      </c>
      <c r="C130" s="22">
        <f>+Geant4!F46</f>
        <v>11.6525</v>
      </c>
      <c r="D130" s="22">
        <f>MCNP!F46</f>
        <v>11.6173</v>
      </c>
      <c r="E130" s="22">
        <f>Penelope!F46</f>
        <v>11.571199999999999</v>
      </c>
    </row>
    <row r="131" spans="1:5" x14ac:dyDescent="0.25">
      <c r="A131" s="4">
        <v>110</v>
      </c>
      <c r="B131" s="22">
        <f>+EGSnrc!F47</f>
        <v>11.606</v>
      </c>
      <c r="C131" s="22">
        <f>+Geant4!F47</f>
        <v>11.6256</v>
      </c>
      <c r="D131" s="22">
        <f>MCNP!F47</f>
        <v>11.620200000000001</v>
      </c>
      <c r="E131" s="22">
        <f>Penelope!F47</f>
        <v>11.599299999999999</v>
      </c>
    </row>
    <row r="132" spans="1:5" x14ac:dyDescent="0.25">
      <c r="A132" s="4">
        <v>120</v>
      </c>
      <c r="B132" s="22">
        <f>+EGSnrc!F48</f>
        <v>11.593</v>
      </c>
      <c r="C132" s="22">
        <f>+Geant4!F48</f>
        <v>11.6044</v>
      </c>
      <c r="D132" s="22">
        <f>MCNP!F48</f>
        <v>11.6256</v>
      </c>
      <c r="E132" s="22">
        <f>Penelope!F48</f>
        <v>11.611700000000001</v>
      </c>
    </row>
    <row r="133" spans="1:5" x14ac:dyDescent="0.25">
      <c r="A133" s="4">
        <v>130</v>
      </c>
      <c r="B133" s="22">
        <f>+EGSnrc!F49</f>
        <v>11.621</v>
      </c>
      <c r="C133" s="22">
        <f>+Geant4!F49</f>
        <v>11.6378</v>
      </c>
      <c r="D133" s="22">
        <f>MCNP!F49</f>
        <v>11.616099999999999</v>
      </c>
      <c r="E133" s="22">
        <f>Penelope!F49</f>
        <v>11.621</v>
      </c>
    </row>
    <row r="134" spans="1:5" x14ac:dyDescent="0.25">
      <c r="A134" s="4">
        <v>140</v>
      </c>
      <c r="B134" s="22">
        <f>+EGSnrc!F50</f>
        <v>11.6</v>
      </c>
      <c r="C134" s="22">
        <f>+Geant4!F50</f>
        <v>11.6302</v>
      </c>
      <c r="D134" s="22">
        <f>MCNP!F50</f>
        <v>11.612</v>
      </c>
      <c r="E134" s="22">
        <f>Penelope!F50</f>
        <v>11.6031</v>
      </c>
    </row>
    <row r="135" spans="1:5" x14ac:dyDescent="0.25">
      <c r="A135" s="4">
        <v>150</v>
      </c>
      <c r="B135" s="22">
        <f>+EGSnrc!F51</f>
        <v>11.603999999999999</v>
      </c>
      <c r="C135" s="22">
        <f>+Geant4!F51</f>
        <v>11.638500000000001</v>
      </c>
      <c r="D135" s="22">
        <f>MCNP!F51</f>
        <v>11.634399999999999</v>
      </c>
      <c r="E135" s="22">
        <f>Penelope!F51</f>
        <v>11.592700000000001</v>
      </c>
    </row>
    <row r="136" spans="1:5" x14ac:dyDescent="0.25">
      <c r="A136" s="4">
        <v>160</v>
      </c>
      <c r="B136" s="22">
        <f>+EGSnrc!F52</f>
        <v>11.615</v>
      </c>
      <c r="C136" s="22">
        <f>+Geant4!F52</f>
        <v>11.6449</v>
      </c>
      <c r="D136" s="22">
        <f>MCNP!F52</f>
        <v>11.6343</v>
      </c>
      <c r="E136" s="22">
        <f>Penelope!F52</f>
        <v>11.599399999999999</v>
      </c>
    </row>
    <row r="137" spans="1:5" x14ac:dyDescent="0.25">
      <c r="A137" s="4">
        <v>170</v>
      </c>
      <c r="B137" s="22">
        <f>+EGSnrc!F53</f>
        <v>11.603</v>
      </c>
      <c r="C137" s="22">
        <f>+Geant4!F53</f>
        <v>11.6814</v>
      </c>
      <c r="D137" s="22">
        <f>MCNP!F53</f>
        <v>11.6227</v>
      </c>
      <c r="E137" s="22">
        <f>Penelope!F53</f>
        <v>11.604800000000001</v>
      </c>
    </row>
    <row r="138" spans="1:5" x14ac:dyDescent="0.25">
      <c r="A138" s="4">
        <v>180</v>
      </c>
      <c r="B138" s="22">
        <f>+EGSnrc!F54</f>
        <v>11.605</v>
      </c>
      <c r="C138" s="22">
        <f>+Geant4!F54</f>
        <v>11.6358</v>
      </c>
      <c r="D138" s="22">
        <f>MCNP!F54</f>
        <v>11.616300000000001</v>
      </c>
      <c r="E138" s="22">
        <f>Penelope!F54</f>
        <v>11.572699999999999</v>
      </c>
    </row>
    <row r="139" spans="1:5" x14ac:dyDescent="0.25">
      <c r="A139" s="4">
        <v>190</v>
      </c>
      <c r="B139" s="22">
        <f>+EGSnrc!F55</f>
        <v>11.613</v>
      </c>
      <c r="C139" s="22">
        <f>+Geant4!F55</f>
        <v>11.6593</v>
      </c>
      <c r="D139" s="22">
        <f>MCNP!F55</f>
        <v>11.6252</v>
      </c>
      <c r="E139" s="22">
        <f>Penelope!F55</f>
        <v>11.634</v>
      </c>
    </row>
    <row r="140" spans="1:5" x14ac:dyDescent="0.25">
      <c r="A140" s="4">
        <v>200</v>
      </c>
      <c r="B140" s="22">
        <f>+EGSnrc!F56</f>
        <v>11.606</v>
      </c>
      <c r="C140" s="22">
        <f>+Geant4!F56</f>
        <v>11.6693</v>
      </c>
      <c r="D140" s="22">
        <f>MCNP!F56</f>
        <v>11.6242</v>
      </c>
      <c r="E140" s="22">
        <f>Penelope!F56</f>
        <v>11.6136</v>
      </c>
    </row>
    <row r="141" spans="1:5" x14ac:dyDescent="0.25">
      <c r="A141" s="4">
        <v>210</v>
      </c>
      <c r="B141" s="22">
        <f>+EGSnrc!F57</f>
        <v>11.622999999999999</v>
      </c>
      <c r="C141" s="22">
        <f>+Geant4!F57</f>
        <v>11.6532</v>
      </c>
      <c r="D141" s="22">
        <f>MCNP!F57</f>
        <v>11.613</v>
      </c>
      <c r="E141" s="22">
        <f>Penelope!F57</f>
        <v>11.606400000000001</v>
      </c>
    </row>
    <row r="142" spans="1:5" x14ac:dyDescent="0.25">
      <c r="A142" s="4">
        <v>220</v>
      </c>
      <c r="B142" s="22">
        <f>+EGSnrc!F58</f>
        <v>11.589</v>
      </c>
      <c r="C142" s="22">
        <f>+Geant4!F58</f>
        <v>11.624000000000001</v>
      </c>
      <c r="D142" s="22">
        <f>MCNP!F58</f>
        <v>11.6417</v>
      </c>
      <c r="E142" s="22">
        <f>Penelope!F58</f>
        <v>11.6111</v>
      </c>
    </row>
    <row r="143" spans="1:5" x14ac:dyDescent="0.25">
      <c r="A143" s="4">
        <v>230</v>
      </c>
      <c r="B143" s="22">
        <f>+EGSnrc!F59</f>
        <v>11.602</v>
      </c>
      <c r="C143" s="22">
        <f>+Geant4!F59</f>
        <v>11.631399999999999</v>
      </c>
      <c r="D143" s="22">
        <f>MCNP!F59</f>
        <v>11.616</v>
      </c>
      <c r="E143" s="22">
        <f>Penelope!F59</f>
        <v>11.620100000000001</v>
      </c>
    </row>
    <row r="144" spans="1:5" x14ac:dyDescent="0.25">
      <c r="A144" s="4">
        <v>240</v>
      </c>
      <c r="B144" s="22">
        <f>+EGSnrc!F60</f>
        <v>11.609</v>
      </c>
      <c r="C144" s="22">
        <f>+Geant4!F60</f>
        <v>11.6431</v>
      </c>
      <c r="D144" s="22">
        <f>MCNP!F60</f>
        <v>11.619300000000001</v>
      </c>
      <c r="E144" s="22">
        <f>Penelope!F60</f>
        <v>11.6157</v>
      </c>
    </row>
    <row r="145" spans="1:5" x14ac:dyDescent="0.25">
      <c r="A145" s="4">
        <v>250</v>
      </c>
      <c r="B145" s="22">
        <f>+EGSnrc!F61</f>
        <v>11.62</v>
      </c>
      <c r="C145" s="22">
        <f>+Geant4!F61</f>
        <v>11.634499999999999</v>
      </c>
      <c r="D145" s="22">
        <f>MCNP!F61</f>
        <v>11.6241</v>
      </c>
      <c r="E145" s="22">
        <f>Penelope!F61</f>
        <v>11.592600000000001</v>
      </c>
    </row>
    <row r="146" spans="1:5" x14ac:dyDescent="0.25">
      <c r="A146" s="4">
        <v>260</v>
      </c>
      <c r="B146" s="22">
        <f>+EGSnrc!F62</f>
        <v>11.624000000000001</v>
      </c>
      <c r="C146" s="22">
        <f>+Geant4!F62</f>
        <v>11.663600000000001</v>
      </c>
      <c r="D146" s="22">
        <f>MCNP!F62</f>
        <v>11.625299999999999</v>
      </c>
      <c r="E146" s="22">
        <f>Penelope!F62</f>
        <v>11.6647</v>
      </c>
    </row>
    <row r="147" spans="1:5" x14ac:dyDescent="0.25">
      <c r="A147" s="4">
        <v>270</v>
      </c>
      <c r="B147" s="22">
        <f>+EGSnrc!F63</f>
        <v>11.613</v>
      </c>
      <c r="C147" s="22">
        <f>+Geant4!F63</f>
        <v>11.640499999999999</v>
      </c>
      <c r="D147" s="22">
        <f>MCNP!F63</f>
        <v>11.6264</v>
      </c>
      <c r="E147" s="22">
        <f>Penelope!F63</f>
        <v>11.5807</v>
      </c>
    </row>
    <row r="148" spans="1:5" x14ac:dyDescent="0.25">
      <c r="A148" s="4">
        <v>280</v>
      </c>
      <c r="B148" s="22">
        <f>+EGSnrc!F64</f>
        <v>11.611000000000001</v>
      </c>
      <c r="C148" s="22">
        <f>+Geant4!F64</f>
        <v>11.673999999999999</v>
      </c>
      <c r="D148" s="22">
        <f>MCNP!F64</f>
        <v>11.63</v>
      </c>
      <c r="E148" s="22">
        <f>Penelope!F64</f>
        <v>11.5905</v>
      </c>
    </row>
    <row r="149" spans="1:5" x14ac:dyDescent="0.25">
      <c r="A149" s="4">
        <v>290</v>
      </c>
      <c r="B149" s="22">
        <f>+EGSnrc!F65</f>
        <v>11.6</v>
      </c>
      <c r="C149" s="22">
        <f>+Geant4!F65</f>
        <v>11.662599999999999</v>
      </c>
      <c r="D149" s="22">
        <f>MCNP!F65</f>
        <v>11.643800000000001</v>
      </c>
      <c r="E149" s="22">
        <f>Penelope!F65</f>
        <v>11.6778</v>
      </c>
    </row>
    <row r="150" spans="1:5" x14ac:dyDescent="0.25">
      <c r="A150" s="4">
        <v>300</v>
      </c>
      <c r="B150" s="22">
        <f>+EGSnrc!F66</f>
        <v>11.609</v>
      </c>
      <c r="C150" s="22">
        <f>+Geant4!F66</f>
        <v>11.640700000000001</v>
      </c>
      <c r="D150" s="22">
        <f>MCNP!F66</f>
        <v>11.6349</v>
      </c>
      <c r="E150" s="22">
        <f>Penelope!F66</f>
        <v>11.6488</v>
      </c>
    </row>
    <row r="151" spans="1:5" x14ac:dyDescent="0.25">
      <c r="A151" s="4">
        <v>310</v>
      </c>
      <c r="B151" s="22">
        <f>+EGSnrc!F67</f>
        <v>11.617000000000001</v>
      </c>
      <c r="C151" s="22">
        <f>+Geant4!F67</f>
        <v>11.62</v>
      </c>
      <c r="D151" s="22">
        <f>MCNP!F67</f>
        <v>11.622</v>
      </c>
      <c r="E151" s="22">
        <f>Penelope!F67</f>
        <v>11.6547</v>
      </c>
    </row>
    <row r="152" spans="1:5" x14ac:dyDescent="0.25">
      <c r="A152" s="4">
        <v>320</v>
      </c>
      <c r="B152" s="22">
        <f>+EGSnrc!F68</f>
        <v>11.617000000000001</v>
      </c>
      <c r="C152" s="22">
        <f>+Geant4!F68</f>
        <v>11.637499999999999</v>
      </c>
      <c r="D152" s="22">
        <f>MCNP!F68</f>
        <v>11.625</v>
      </c>
      <c r="E152" s="22">
        <f>Penelope!F68</f>
        <v>11.608499999999999</v>
      </c>
    </row>
    <row r="153" spans="1:5" x14ac:dyDescent="0.25">
      <c r="A153" s="4">
        <v>330</v>
      </c>
      <c r="B153" s="22">
        <f>+EGSnrc!F69</f>
        <v>11.608000000000001</v>
      </c>
      <c r="C153" s="22">
        <f>+Geant4!F69</f>
        <v>11.6166</v>
      </c>
      <c r="D153" s="22">
        <f>MCNP!F69</f>
        <v>11.635199999999999</v>
      </c>
      <c r="E153" s="22">
        <f>Penelope!F69</f>
        <v>11.619400000000001</v>
      </c>
    </row>
    <row r="154" spans="1:5" x14ac:dyDescent="0.25">
      <c r="A154" s="4">
        <v>340</v>
      </c>
      <c r="B154" s="22">
        <f>+EGSnrc!F70</f>
        <v>11.595000000000001</v>
      </c>
      <c r="C154" s="22">
        <f>+Geant4!F70</f>
        <v>11.6219</v>
      </c>
      <c r="D154" s="22">
        <f>MCNP!F70</f>
        <v>11.6198</v>
      </c>
      <c r="E154" s="22">
        <f>Penelope!F70</f>
        <v>11.556699999999999</v>
      </c>
    </row>
    <row r="155" spans="1:5" x14ac:dyDescent="0.25">
      <c r="A155" s="4">
        <v>350</v>
      </c>
      <c r="B155" s="22">
        <f>+EGSnrc!F71</f>
        <v>11.619</v>
      </c>
      <c r="C155" s="22">
        <f>+Geant4!F71</f>
        <v>11.6486</v>
      </c>
      <c r="D155" s="22">
        <f>MCNP!F71</f>
        <v>11.630699999999999</v>
      </c>
      <c r="E155" s="22">
        <f>Penelope!F71</f>
        <v>11.541399999999999</v>
      </c>
    </row>
    <row r="156" spans="1:5" x14ac:dyDescent="0.25">
      <c r="A156" s="2"/>
      <c r="B156" s="22"/>
      <c r="C156" s="22"/>
      <c r="D156" s="22"/>
      <c r="E156" s="22"/>
    </row>
    <row r="157" spans="1:5" x14ac:dyDescent="0.25">
      <c r="A157" s="4"/>
      <c r="B157" s="8"/>
      <c r="C157" s="8"/>
      <c r="D157" s="8"/>
      <c r="E157" s="8"/>
    </row>
    <row r="158" spans="1:5" x14ac:dyDescent="0.25">
      <c r="A158" s="4" t="s">
        <v>10</v>
      </c>
      <c r="B158" s="8" t="s">
        <v>16</v>
      </c>
      <c r="C158" s="8" t="s">
        <v>17</v>
      </c>
      <c r="D158" s="8" t="s">
        <v>18</v>
      </c>
      <c r="E158" s="8" t="s">
        <v>19</v>
      </c>
    </row>
    <row r="159" spans="1:5" x14ac:dyDescent="0.25">
      <c r="A159" s="4">
        <v>0</v>
      </c>
      <c r="B159" s="22">
        <f>+EGSnrc!F75</f>
        <v>99.692999999999998</v>
      </c>
      <c r="C159" s="22">
        <f>+Geant4!F75</f>
        <v>99.599599999999995</v>
      </c>
      <c r="D159" s="22">
        <f>MCNP!F75</f>
        <v>99.571299999999994</v>
      </c>
      <c r="E159" s="22">
        <f>Penelope!F75</f>
        <v>99.796800000000005</v>
      </c>
    </row>
    <row r="160" spans="1:5" x14ac:dyDescent="0.25">
      <c r="A160" s="4">
        <v>10</v>
      </c>
      <c r="B160" s="22">
        <f>+EGSnrc!F76</f>
        <v>98.438000000000002</v>
      </c>
      <c r="C160" s="22">
        <f>+Geant4!F76</f>
        <v>98.327600000000004</v>
      </c>
      <c r="D160" s="22">
        <f>MCNP!F76</f>
        <v>98.305800000000005</v>
      </c>
      <c r="E160" s="22">
        <f>Penelope!F76</f>
        <v>98.129300000000001</v>
      </c>
    </row>
    <row r="161" spans="1:5" x14ac:dyDescent="0.25">
      <c r="A161" s="4">
        <v>20</v>
      </c>
      <c r="B161" s="22">
        <f>+EGSnrc!F77</f>
        <v>94.567999999999998</v>
      </c>
      <c r="C161" s="22">
        <f>+Geant4!F77</f>
        <v>94.394199999999998</v>
      </c>
      <c r="D161" s="22">
        <f>MCNP!F77</f>
        <v>94.504400000000004</v>
      </c>
      <c r="E161" s="22">
        <f>Penelope!F77</f>
        <v>94.570700000000002</v>
      </c>
    </row>
    <row r="162" spans="1:5" x14ac:dyDescent="0.25">
      <c r="A162" s="4">
        <v>30</v>
      </c>
      <c r="B162" s="22">
        <f>+EGSnrc!F78</f>
        <v>88.536000000000001</v>
      </c>
      <c r="C162" s="22">
        <f>+Geant4!F78</f>
        <v>88.287700000000001</v>
      </c>
      <c r="D162" s="22">
        <f>MCNP!F78</f>
        <v>88.380799999999994</v>
      </c>
      <c r="E162" s="22">
        <f>Penelope!F78</f>
        <v>88.7393</v>
      </c>
    </row>
    <row r="163" spans="1:5" x14ac:dyDescent="0.25">
      <c r="A163" s="4">
        <v>40</v>
      </c>
      <c r="B163" s="22">
        <f>+EGSnrc!F79</f>
        <v>80.111999999999995</v>
      </c>
      <c r="C163" s="22">
        <f>+Geant4!F79</f>
        <v>80.017099999999999</v>
      </c>
      <c r="D163" s="22">
        <f>MCNP!F79</f>
        <v>79.954099999999997</v>
      </c>
      <c r="E163" s="22">
        <f>Penelope!F79</f>
        <v>80.361999999999995</v>
      </c>
    </row>
    <row r="164" spans="1:5" x14ac:dyDescent="0.25">
      <c r="A164" s="4">
        <v>50</v>
      </c>
      <c r="B164" s="22">
        <f>+EGSnrc!F80</f>
        <v>69.31</v>
      </c>
      <c r="C164" s="22">
        <f>+Geant4!F80</f>
        <v>69.245099999999994</v>
      </c>
      <c r="D164" s="22">
        <f>MCNP!F80</f>
        <v>69.165700000000001</v>
      </c>
      <c r="E164" s="22">
        <f>Penelope!F80</f>
        <v>69.323700000000002</v>
      </c>
    </row>
    <row r="165" spans="1:5" x14ac:dyDescent="0.25">
      <c r="A165" s="4">
        <v>60</v>
      </c>
      <c r="B165" s="22">
        <f>+EGSnrc!F81</f>
        <v>55.179000000000002</v>
      </c>
      <c r="C165" s="22">
        <f>+Geant4!F81</f>
        <v>55.1813</v>
      </c>
      <c r="D165" s="22">
        <f>MCNP!F81</f>
        <v>55.133499999999998</v>
      </c>
      <c r="E165" s="22">
        <f>Penelope!F81</f>
        <v>55.003900000000002</v>
      </c>
    </row>
    <row r="166" spans="1:5" x14ac:dyDescent="0.25">
      <c r="A166" s="4">
        <v>70</v>
      </c>
      <c r="B166" s="22">
        <f>+EGSnrc!F82</f>
        <v>37.24</v>
      </c>
      <c r="C166" s="22">
        <f>+Geant4!F82</f>
        <v>37.293100000000003</v>
      </c>
      <c r="D166" s="22">
        <f>MCNP!F82</f>
        <v>37.226999999999997</v>
      </c>
      <c r="E166" s="22">
        <f>Penelope!F82</f>
        <v>37.180300000000003</v>
      </c>
    </row>
    <row r="167" spans="1:5" x14ac:dyDescent="0.25">
      <c r="A167" s="4">
        <v>80</v>
      </c>
      <c r="B167" s="22">
        <f>+EGSnrc!F83</f>
        <v>21.712</v>
      </c>
      <c r="C167" s="22">
        <f>+Geant4!F83</f>
        <v>21.798300000000001</v>
      </c>
      <c r="D167" s="22">
        <f>MCNP!F83</f>
        <v>21.790099999999999</v>
      </c>
      <c r="E167" s="22">
        <f>Penelope!F83</f>
        <v>21.715599999999998</v>
      </c>
    </row>
    <row r="168" spans="1:5" x14ac:dyDescent="0.25">
      <c r="A168" s="4">
        <v>90</v>
      </c>
      <c r="B168" s="22">
        <f>+EGSnrc!F84</f>
        <v>11.737</v>
      </c>
      <c r="C168" s="22">
        <f>+Geant4!F84</f>
        <v>11.8317</v>
      </c>
      <c r="D168" s="22">
        <f>MCNP!F84</f>
        <v>11.830299999999999</v>
      </c>
      <c r="E168" s="22">
        <f>Penelope!F84</f>
        <v>11.669</v>
      </c>
    </row>
    <row r="169" spans="1:5" x14ac:dyDescent="0.25">
      <c r="A169" s="4">
        <v>100</v>
      </c>
      <c r="B169" s="22">
        <f>+EGSnrc!F85</f>
        <v>6.2342000000000004</v>
      </c>
      <c r="C169" s="22">
        <f>+Geant4!F85</f>
        <v>6.2850999999999999</v>
      </c>
      <c r="D169" s="22">
        <f>MCNP!F85</f>
        <v>6.2788300000000001</v>
      </c>
      <c r="E169" s="22">
        <f>Penelope!F85</f>
        <v>6.28125</v>
      </c>
    </row>
    <row r="170" spans="1:5" x14ac:dyDescent="0.25">
      <c r="A170" s="4">
        <v>110</v>
      </c>
      <c r="B170" s="22">
        <f>+EGSnrc!F86</f>
        <v>3.4468999999999999</v>
      </c>
      <c r="C170" s="22">
        <f>+Geant4!F86</f>
        <v>3.4865300000000001</v>
      </c>
      <c r="D170" s="22">
        <f>MCNP!F86</f>
        <v>3.49139</v>
      </c>
      <c r="E170" s="22">
        <f>Penelope!F86</f>
        <v>3.4159999999999999</v>
      </c>
    </row>
    <row r="171" spans="1:5" x14ac:dyDescent="0.25">
      <c r="A171" s="4">
        <v>120</v>
      </c>
      <c r="B171" s="22">
        <f>+EGSnrc!F87</f>
        <v>2.0678000000000001</v>
      </c>
      <c r="C171" s="22">
        <f>+Geant4!F87</f>
        <v>2.07477</v>
      </c>
      <c r="D171" s="22">
        <f>MCNP!F87</f>
        <v>2.0935100000000002</v>
      </c>
      <c r="E171" s="22">
        <f>Penelope!F87</f>
        <v>2.0592999999999999</v>
      </c>
    </row>
    <row r="172" spans="1:5" x14ac:dyDescent="0.25">
      <c r="A172" s="4">
        <v>130</v>
      </c>
      <c r="B172" s="22">
        <f>+EGSnrc!F88</f>
        <v>1.3399000000000001</v>
      </c>
      <c r="C172" s="22">
        <f>+Geant4!F88</f>
        <v>1.34754</v>
      </c>
      <c r="D172" s="22">
        <f>MCNP!F88</f>
        <v>1.3522099999999999</v>
      </c>
      <c r="E172" s="22">
        <f>Penelope!F88</f>
        <v>1.33436</v>
      </c>
    </row>
    <row r="173" spans="1:5" x14ac:dyDescent="0.25">
      <c r="A173" s="4">
        <v>140</v>
      </c>
      <c r="B173" s="22">
        <f>+EGSnrc!F89</f>
        <v>0.93803999999999998</v>
      </c>
      <c r="C173" s="22">
        <f>+Geant4!F89</f>
        <v>0.95349300000000003</v>
      </c>
      <c r="D173" s="22">
        <f>MCNP!F89</f>
        <v>0.95784499999999995</v>
      </c>
      <c r="E173" s="22">
        <f>Penelope!F89</f>
        <v>0.93233699999999997</v>
      </c>
    </row>
    <row r="174" spans="1:5" x14ac:dyDescent="0.25">
      <c r="A174" s="4">
        <v>150</v>
      </c>
      <c r="B174" s="22">
        <f>+EGSnrc!F90</f>
        <v>0.71118000000000003</v>
      </c>
      <c r="C174" s="22">
        <f>+Geant4!F90</f>
        <v>0.72223300000000001</v>
      </c>
      <c r="D174" s="22">
        <f>MCNP!F90</f>
        <v>0.72134699999999996</v>
      </c>
      <c r="E174" s="22">
        <f>Penelope!F90</f>
        <v>0.71383099999999999</v>
      </c>
    </row>
    <row r="175" spans="1:5" x14ac:dyDescent="0.25">
      <c r="A175" s="4">
        <v>160</v>
      </c>
      <c r="B175" s="22">
        <f>+EGSnrc!F91</f>
        <v>0.58423999999999998</v>
      </c>
      <c r="C175" s="22">
        <f>+Geant4!F91</f>
        <v>0.592947</v>
      </c>
      <c r="D175" s="22">
        <f>MCNP!F91</f>
        <v>0.59118899999999996</v>
      </c>
      <c r="E175" s="22">
        <f>Penelope!F91</f>
        <v>0.57735300000000001</v>
      </c>
    </row>
    <row r="176" spans="1:5" x14ac:dyDescent="0.25">
      <c r="A176" s="4">
        <v>170</v>
      </c>
      <c r="B176" s="22">
        <f>+EGSnrc!F92</f>
        <v>0.51878000000000002</v>
      </c>
      <c r="C176" s="22">
        <f>+Geant4!F92</f>
        <v>0.52634599999999998</v>
      </c>
      <c r="D176" s="22">
        <f>MCNP!F92</f>
        <v>0.52688999999999997</v>
      </c>
      <c r="E176" s="22">
        <f>Penelope!F92</f>
        <v>0.51972499999999999</v>
      </c>
    </row>
    <row r="177" spans="1:5" x14ac:dyDescent="0.25">
      <c r="A177" s="4">
        <v>180</v>
      </c>
      <c r="B177" s="22">
        <f>+EGSnrc!F93</f>
        <v>0.49767</v>
      </c>
      <c r="C177" s="22">
        <f>+Geant4!F93</f>
        <v>0.50104199999999999</v>
      </c>
      <c r="D177" s="22">
        <f>MCNP!F93</f>
        <v>0.50250700000000004</v>
      </c>
      <c r="E177" s="22">
        <f>Penelope!F93</f>
        <v>0.49865799999999999</v>
      </c>
    </row>
    <row r="178" spans="1:5" x14ac:dyDescent="0.25">
      <c r="A178" s="4">
        <v>190</v>
      </c>
      <c r="B178" s="22">
        <f>+EGSnrc!F94</f>
        <v>0.51922000000000001</v>
      </c>
      <c r="C178" s="22">
        <f>+Geant4!F94</f>
        <v>0.52130699999999996</v>
      </c>
      <c r="D178" s="22">
        <f>MCNP!F94</f>
        <v>0.53062299999999996</v>
      </c>
      <c r="E178" s="22">
        <f>Penelope!F94</f>
        <v>0.51906399999999997</v>
      </c>
    </row>
    <row r="179" spans="1:5" x14ac:dyDescent="0.25">
      <c r="A179" s="4">
        <v>200</v>
      </c>
      <c r="B179" s="22">
        <f>+EGSnrc!F95</f>
        <v>0.58311999999999997</v>
      </c>
      <c r="C179" s="22">
        <f>+Geant4!F95</f>
        <v>0.59120200000000001</v>
      </c>
      <c r="D179" s="22">
        <f>MCNP!F95</f>
        <v>0.59259700000000004</v>
      </c>
      <c r="E179" s="22">
        <f>Penelope!F95</f>
        <v>0.58329900000000001</v>
      </c>
    </row>
    <row r="180" spans="1:5" x14ac:dyDescent="0.25">
      <c r="A180" s="4">
        <v>210</v>
      </c>
      <c r="B180" s="22">
        <f>+EGSnrc!F96</f>
        <v>0.71621999999999997</v>
      </c>
      <c r="C180" s="22">
        <f>+Geant4!F96</f>
        <v>0.71784899999999996</v>
      </c>
      <c r="D180" s="22">
        <f>MCNP!F96</f>
        <v>0.73393799999999998</v>
      </c>
      <c r="E180" s="22">
        <f>Penelope!F96</f>
        <v>0.71160499999999993</v>
      </c>
    </row>
    <row r="181" spans="1:5" x14ac:dyDescent="0.25">
      <c r="A181" s="4">
        <v>220</v>
      </c>
      <c r="B181" s="22">
        <f>+EGSnrc!F97</f>
        <v>0.93811</v>
      </c>
      <c r="C181" s="22">
        <f>+Geant4!F97</f>
        <v>0.93787399999999999</v>
      </c>
      <c r="D181" s="22">
        <f>MCNP!F97</f>
        <v>0.95093700000000003</v>
      </c>
      <c r="E181" s="22">
        <f>Penelope!F97</f>
        <v>0.93425599999999998</v>
      </c>
    </row>
    <row r="182" spans="1:5" x14ac:dyDescent="0.25">
      <c r="A182" s="4">
        <v>230</v>
      </c>
      <c r="B182" s="22">
        <f>+EGSnrc!F98</f>
        <v>1.3398000000000001</v>
      </c>
      <c r="C182" s="22">
        <f>+Geant4!F98</f>
        <v>1.3586499999999999</v>
      </c>
      <c r="D182" s="22">
        <f>MCNP!F98</f>
        <v>1.3591599999999999</v>
      </c>
      <c r="E182" s="22">
        <f>Penelope!F98</f>
        <v>1.3268599999999999</v>
      </c>
    </row>
    <row r="183" spans="1:5" x14ac:dyDescent="0.25">
      <c r="A183" s="4">
        <v>240</v>
      </c>
      <c r="B183" s="22">
        <f>+EGSnrc!F99</f>
        <v>2.0634999999999999</v>
      </c>
      <c r="C183" s="22">
        <f>+Geant4!F99</f>
        <v>2.08873</v>
      </c>
      <c r="D183" s="22">
        <f>MCNP!F99</f>
        <v>2.0802499999999999</v>
      </c>
      <c r="E183" s="22">
        <f>Penelope!F99</f>
        <v>2.05884</v>
      </c>
    </row>
    <row r="184" spans="1:5" x14ac:dyDescent="0.25">
      <c r="A184" s="4">
        <v>250</v>
      </c>
      <c r="B184" s="22">
        <f>+EGSnrc!F100</f>
        <v>3.4586000000000001</v>
      </c>
      <c r="C184" s="22">
        <f>+Geant4!F100</f>
        <v>3.4838100000000001</v>
      </c>
      <c r="D184" s="22">
        <f>MCNP!F100</f>
        <v>3.4862899999999999</v>
      </c>
      <c r="E184" s="22">
        <f>Penelope!F100</f>
        <v>3.4675500000000001</v>
      </c>
    </row>
    <row r="185" spans="1:5" x14ac:dyDescent="0.25">
      <c r="A185" s="4">
        <v>260</v>
      </c>
      <c r="B185" s="22">
        <f>+EGSnrc!F101</f>
        <v>6.2225999999999999</v>
      </c>
      <c r="C185" s="22">
        <f>+Geant4!F101</f>
        <v>6.2557600000000004</v>
      </c>
      <c r="D185" s="22">
        <f>MCNP!F101</f>
        <v>6.2623100000000003</v>
      </c>
      <c r="E185" s="22">
        <f>Penelope!F101</f>
        <v>6.2080200000000003</v>
      </c>
    </row>
    <row r="186" spans="1:5" x14ac:dyDescent="0.25">
      <c r="A186" s="4">
        <v>270</v>
      </c>
      <c r="B186" s="22">
        <f>+EGSnrc!F102</f>
        <v>11.749000000000001</v>
      </c>
      <c r="C186" s="22">
        <f>+Geant4!F102</f>
        <v>11.829700000000001</v>
      </c>
      <c r="D186" s="22">
        <f>MCNP!F102</f>
        <v>11.8049</v>
      </c>
      <c r="E186" s="22">
        <f>Penelope!F102</f>
        <v>11.805</v>
      </c>
    </row>
    <row r="187" spans="1:5" x14ac:dyDescent="0.25">
      <c r="A187" s="4">
        <v>280</v>
      </c>
      <c r="B187" s="22">
        <f>+EGSnrc!F103</f>
        <v>21.713999999999999</v>
      </c>
      <c r="C187" s="22">
        <f>+Geant4!F103</f>
        <v>21.770499999999998</v>
      </c>
      <c r="D187" s="22">
        <f>MCNP!F103</f>
        <v>21.791699999999999</v>
      </c>
      <c r="E187" s="22">
        <f>Penelope!F103</f>
        <v>21.66</v>
      </c>
    </row>
    <row r="188" spans="1:5" x14ac:dyDescent="0.25">
      <c r="A188" s="4">
        <v>290</v>
      </c>
      <c r="B188" s="22">
        <f>+EGSnrc!F104</f>
        <v>37.253</v>
      </c>
      <c r="C188" s="22">
        <f>+Geant4!F104</f>
        <v>37.302300000000002</v>
      </c>
      <c r="D188" s="22">
        <f>MCNP!F104</f>
        <v>37.277999999999999</v>
      </c>
      <c r="E188" s="22">
        <f>Penelope!F104</f>
        <v>37.293700000000001</v>
      </c>
    </row>
    <row r="189" spans="1:5" x14ac:dyDescent="0.25">
      <c r="A189" s="4">
        <v>300</v>
      </c>
      <c r="B189" s="22">
        <f>+EGSnrc!F105</f>
        <v>55.174999999999997</v>
      </c>
      <c r="C189" s="22">
        <f>+Geant4!F105</f>
        <v>55.185600000000001</v>
      </c>
      <c r="D189" s="22">
        <f>MCNP!F105</f>
        <v>55.137999999999998</v>
      </c>
      <c r="E189" s="22">
        <f>Penelope!F105</f>
        <v>55.242600000000003</v>
      </c>
    </row>
    <row r="190" spans="1:5" x14ac:dyDescent="0.25">
      <c r="A190" s="4">
        <v>310</v>
      </c>
      <c r="B190" s="22">
        <f>+EGSnrc!F106</f>
        <v>69.283000000000001</v>
      </c>
      <c r="C190" s="22">
        <f>+Geant4!F106</f>
        <v>69.231399999999994</v>
      </c>
      <c r="D190" s="22">
        <f>MCNP!F106</f>
        <v>69.192899999999995</v>
      </c>
      <c r="E190" s="22">
        <f>Penelope!F106</f>
        <v>69.3279</v>
      </c>
    </row>
    <row r="191" spans="1:5" x14ac:dyDescent="0.25">
      <c r="A191" s="4">
        <v>320</v>
      </c>
      <c r="B191" s="22">
        <f>+EGSnrc!F107</f>
        <v>80.090999999999994</v>
      </c>
      <c r="C191" s="22">
        <f>+Geant4!F107</f>
        <v>80.059399999999997</v>
      </c>
      <c r="D191" s="22">
        <f>MCNP!F107</f>
        <v>79.948300000000003</v>
      </c>
      <c r="E191" s="22">
        <f>Penelope!F107</f>
        <v>80.046400000000006</v>
      </c>
    </row>
    <row r="192" spans="1:5" x14ac:dyDescent="0.25">
      <c r="A192" s="4">
        <v>330</v>
      </c>
      <c r="B192" s="22">
        <f>+EGSnrc!F108</f>
        <v>88.465000000000003</v>
      </c>
      <c r="C192" s="22">
        <f>+Geant4!F108</f>
        <v>88.380399999999995</v>
      </c>
      <c r="D192" s="22">
        <f>MCNP!F108</f>
        <v>88.387500000000003</v>
      </c>
      <c r="E192" s="22">
        <f>Penelope!F108</f>
        <v>88.355099999999993</v>
      </c>
    </row>
    <row r="193" spans="1:5" x14ac:dyDescent="0.25">
      <c r="A193" s="4">
        <v>340</v>
      </c>
      <c r="B193" s="22">
        <f>+EGSnrc!F109</f>
        <v>94.665999999999997</v>
      </c>
      <c r="C193" s="22">
        <f>+Geant4!F109</f>
        <v>94.591999999999999</v>
      </c>
      <c r="D193" s="22">
        <f>MCNP!F109</f>
        <v>94.511799999999994</v>
      </c>
      <c r="E193" s="22">
        <f>Penelope!F109</f>
        <v>94.790300000000002</v>
      </c>
    </row>
    <row r="194" spans="1:5" x14ac:dyDescent="0.25">
      <c r="A194" s="4">
        <v>350</v>
      </c>
      <c r="B194" s="22">
        <f>+EGSnrc!F110</f>
        <v>98.41</v>
      </c>
      <c r="C194" s="22">
        <f>+Geant4!F110</f>
        <v>98.275400000000005</v>
      </c>
      <c r="D194" s="22">
        <f>MCNP!F110</f>
        <v>98.278499999999994</v>
      </c>
      <c r="E194" s="22">
        <f>Penelope!F110</f>
        <v>98.367400000000004</v>
      </c>
    </row>
    <row r="197" spans="1:5" x14ac:dyDescent="0.25">
      <c r="A197" s="1" t="s">
        <v>24</v>
      </c>
      <c r="B197" s="3"/>
      <c r="C197" s="3"/>
      <c r="D197" s="3"/>
      <c r="E197" s="3"/>
    </row>
    <row r="198" spans="1:5" x14ac:dyDescent="0.25">
      <c r="A198" s="4" t="s">
        <v>9</v>
      </c>
      <c r="B198" s="8" t="s">
        <v>16</v>
      </c>
      <c r="C198" s="8" t="s">
        <v>17</v>
      </c>
      <c r="D198" s="8" t="s">
        <v>18</v>
      </c>
      <c r="E198" s="8" t="s">
        <v>19</v>
      </c>
    </row>
    <row r="199" spans="1:5" x14ac:dyDescent="0.25">
      <c r="A199" s="4">
        <v>0</v>
      </c>
      <c r="B199" s="22">
        <f>+EGSnrc!J36</f>
        <v>11.414999999999999</v>
      </c>
      <c r="C199" s="22">
        <f>+Geant4!J36</f>
        <v>11.4344</v>
      </c>
      <c r="D199" s="22">
        <f>MCNP!J36</f>
        <v>11.3028</v>
      </c>
      <c r="E199" s="22">
        <f>Penelope!J36</f>
        <v>11.2668</v>
      </c>
    </row>
    <row r="200" spans="1:5" x14ac:dyDescent="0.25">
      <c r="A200" s="4">
        <v>10</v>
      </c>
      <c r="B200" s="22">
        <f>+EGSnrc!J37</f>
        <v>11.379</v>
      </c>
      <c r="C200" s="22">
        <f>+Geant4!J37</f>
        <v>11.4453</v>
      </c>
      <c r="D200" s="22">
        <f>MCNP!J37</f>
        <v>11.4215</v>
      </c>
      <c r="E200" s="22">
        <f>Penelope!J37</f>
        <v>11.3521</v>
      </c>
    </row>
    <row r="201" spans="1:5" x14ac:dyDescent="0.25">
      <c r="A201" s="4">
        <v>20</v>
      </c>
      <c r="B201" s="22">
        <f>+EGSnrc!J38</f>
        <v>11.391999999999999</v>
      </c>
      <c r="C201" s="22">
        <f>+Geant4!J38</f>
        <v>11.4468</v>
      </c>
      <c r="D201" s="22">
        <f>MCNP!J38</f>
        <v>11.416499999999999</v>
      </c>
      <c r="E201" s="22">
        <f>Penelope!J38</f>
        <v>11.2949</v>
      </c>
    </row>
    <row r="202" spans="1:5" x14ac:dyDescent="0.25">
      <c r="A202" s="4">
        <v>30</v>
      </c>
      <c r="B202" s="22">
        <f>+EGSnrc!J39</f>
        <v>11.388999999999999</v>
      </c>
      <c r="C202" s="22">
        <f>+Geant4!J39</f>
        <v>11.452500000000001</v>
      </c>
      <c r="D202" s="22">
        <f>MCNP!J39</f>
        <v>11.4232</v>
      </c>
      <c r="E202" s="22">
        <f>Penelope!J39</f>
        <v>11.343999999999999</v>
      </c>
    </row>
    <row r="203" spans="1:5" x14ac:dyDescent="0.25">
      <c r="A203" s="4">
        <v>40</v>
      </c>
      <c r="B203" s="22">
        <f>+EGSnrc!J40</f>
        <v>11.393000000000001</v>
      </c>
      <c r="C203" s="22">
        <f>+Geant4!J40</f>
        <v>11.4566</v>
      </c>
      <c r="D203" s="22">
        <f>MCNP!J40</f>
        <v>11.3833</v>
      </c>
      <c r="E203" s="22">
        <f>Penelope!J40</f>
        <v>11.368</v>
      </c>
    </row>
    <row r="204" spans="1:5" x14ac:dyDescent="0.25">
      <c r="A204" s="4">
        <v>50</v>
      </c>
      <c r="B204" s="22">
        <f>+EGSnrc!J41</f>
        <v>11.382</v>
      </c>
      <c r="C204" s="22">
        <f>+Geant4!J41</f>
        <v>11.392200000000001</v>
      </c>
      <c r="D204" s="22">
        <f>MCNP!J41</f>
        <v>11.425000000000001</v>
      </c>
      <c r="E204" s="22">
        <f>Penelope!J41</f>
        <v>11.283300000000001</v>
      </c>
    </row>
    <row r="205" spans="1:5" x14ac:dyDescent="0.25">
      <c r="A205" s="4">
        <v>60</v>
      </c>
      <c r="B205" s="22">
        <f>+EGSnrc!J42</f>
        <v>11.395</v>
      </c>
      <c r="C205" s="22">
        <f>+Geant4!J42</f>
        <v>11.4114</v>
      </c>
      <c r="D205" s="22">
        <f>MCNP!J42</f>
        <v>11.430800000000001</v>
      </c>
      <c r="E205" s="22">
        <f>Penelope!J42</f>
        <v>11.3733</v>
      </c>
    </row>
    <row r="206" spans="1:5" x14ac:dyDescent="0.25">
      <c r="A206" s="4">
        <v>70</v>
      </c>
      <c r="B206" s="22">
        <f>+EGSnrc!J43</f>
        <v>11.398</v>
      </c>
      <c r="C206" s="22">
        <f>+Geant4!J43</f>
        <v>11.410299999999999</v>
      </c>
      <c r="D206" s="22">
        <f>MCNP!J43</f>
        <v>11.414099999999999</v>
      </c>
      <c r="E206" s="22">
        <f>Penelope!J43</f>
        <v>11.286200000000001</v>
      </c>
    </row>
    <row r="207" spans="1:5" x14ac:dyDescent="0.25">
      <c r="A207" s="4">
        <v>80</v>
      </c>
      <c r="B207" s="22">
        <f>+EGSnrc!J44</f>
        <v>11.398</v>
      </c>
      <c r="C207" s="22">
        <f>+Geant4!J44</f>
        <v>11.3992</v>
      </c>
      <c r="D207" s="22">
        <f>MCNP!J44</f>
        <v>11.4193</v>
      </c>
      <c r="E207" s="22">
        <f>Penelope!J44</f>
        <v>11.324999999999999</v>
      </c>
    </row>
    <row r="208" spans="1:5" x14ac:dyDescent="0.25">
      <c r="A208" s="4">
        <v>90</v>
      </c>
      <c r="B208" s="22">
        <f>+EGSnrc!J45</f>
        <v>11.393000000000001</v>
      </c>
      <c r="C208" s="22">
        <f>+Geant4!J45</f>
        <v>11.4442</v>
      </c>
      <c r="D208" s="22">
        <f>MCNP!J45</f>
        <v>11.4183</v>
      </c>
      <c r="E208" s="22">
        <f>Penelope!J45</f>
        <v>11.382899999999999</v>
      </c>
    </row>
    <row r="209" spans="1:5" x14ac:dyDescent="0.25">
      <c r="A209" s="4">
        <v>100</v>
      </c>
      <c r="B209" s="22">
        <f>+EGSnrc!J46</f>
        <v>11.414999999999999</v>
      </c>
      <c r="C209" s="22">
        <f>+Geant4!J46</f>
        <v>11.4092</v>
      </c>
      <c r="D209" s="22">
        <f>MCNP!J46</f>
        <v>11.3766</v>
      </c>
      <c r="E209" s="22">
        <f>Penelope!J46</f>
        <v>11.3985</v>
      </c>
    </row>
    <row r="210" spans="1:5" x14ac:dyDescent="0.25">
      <c r="A210" s="4">
        <v>110</v>
      </c>
      <c r="B210" s="22">
        <f>+EGSnrc!J47</f>
        <v>11.381</v>
      </c>
      <c r="C210" s="22">
        <f>+Geant4!J47</f>
        <v>11.4452</v>
      </c>
      <c r="D210" s="22">
        <f>MCNP!J47</f>
        <v>11.376199999999999</v>
      </c>
      <c r="E210" s="22">
        <f>Penelope!J47</f>
        <v>11.3043</v>
      </c>
    </row>
    <row r="211" spans="1:5" x14ac:dyDescent="0.25">
      <c r="A211" s="4">
        <v>120</v>
      </c>
      <c r="B211" s="22">
        <f>+EGSnrc!J48</f>
        <v>11.396000000000001</v>
      </c>
      <c r="C211" s="22">
        <f>+Geant4!J48</f>
        <v>11.4095</v>
      </c>
      <c r="D211" s="22">
        <f>MCNP!J48</f>
        <v>11.375999999999999</v>
      </c>
      <c r="E211" s="22">
        <f>Penelope!J48</f>
        <v>11.297700000000001</v>
      </c>
    </row>
    <row r="212" spans="1:5" x14ac:dyDescent="0.25">
      <c r="A212" s="4">
        <v>130</v>
      </c>
      <c r="B212" s="22">
        <f>+EGSnrc!J49</f>
        <v>11.39</v>
      </c>
      <c r="C212" s="22">
        <f>+Geant4!J49</f>
        <v>11.408899999999999</v>
      </c>
      <c r="D212" s="22">
        <f>MCNP!J49</f>
        <v>11.388399999999999</v>
      </c>
      <c r="E212" s="22">
        <f>Penelope!J49</f>
        <v>11.257899999999999</v>
      </c>
    </row>
    <row r="213" spans="1:5" x14ac:dyDescent="0.25">
      <c r="A213" s="4">
        <v>140</v>
      </c>
      <c r="B213" s="22">
        <f>+EGSnrc!J50</f>
        <v>11.401999999999999</v>
      </c>
      <c r="C213" s="22">
        <f>+Geant4!J50</f>
        <v>11.4367</v>
      </c>
      <c r="D213" s="22">
        <f>MCNP!J50</f>
        <v>11.376799999999999</v>
      </c>
      <c r="E213" s="22">
        <f>Penelope!J50</f>
        <v>11.3391</v>
      </c>
    </row>
    <row r="214" spans="1:5" x14ac:dyDescent="0.25">
      <c r="A214" s="4">
        <v>150</v>
      </c>
      <c r="B214" s="22">
        <f>+EGSnrc!J51</f>
        <v>11.398999999999999</v>
      </c>
      <c r="C214" s="22">
        <f>+Geant4!J51</f>
        <v>11.421900000000001</v>
      </c>
      <c r="D214" s="22">
        <f>MCNP!J51</f>
        <v>11.376199999999999</v>
      </c>
      <c r="E214" s="22">
        <f>Penelope!J51</f>
        <v>11.3146</v>
      </c>
    </row>
    <row r="215" spans="1:5" x14ac:dyDescent="0.25">
      <c r="A215" s="4">
        <v>160</v>
      </c>
      <c r="B215" s="22">
        <f>+EGSnrc!J52</f>
        <v>11.395</v>
      </c>
      <c r="C215" s="22">
        <f>+Geant4!J52</f>
        <v>11.440799999999999</v>
      </c>
      <c r="D215" s="22">
        <f>MCNP!J52</f>
        <v>11.3116</v>
      </c>
      <c r="E215" s="22">
        <f>Penelope!J52</f>
        <v>11.3294</v>
      </c>
    </row>
    <row r="216" spans="1:5" x14ac:dyDescent="0.25">
      <c r="A216" s="4">
        <v>170</v>
      </c>
      <c r="B216" s="22">
        <f>+EGSnrc!J53</f>
        <v>11.379</v>
      </c>
      <c r="C216" s="22">
        <f>+Geant4!J53</f>
        <v>11.459</v>
      </c>
      <c r="D216" s="22">
        <f>MCNP!J53</f>
        <v>11.3283</v>
      </c>
      <c r="E216" s="22">
        <f>Penelope!J53</f>
        <v>11.319800000000001</v>
      </c>
    </row>
    <row r="217" spans="1:5" x14ac:dyDescent="0.25">
      <c r="A217" s="4">
        <v>180</v>
      </c>
      <c r="B217" s="22">
        <f>+EGSnrc!J54</f>
        <v>11.395</v>
      </c>
      <c r="C217" s="22">
        <f>+Geant4!J54</f>
        <v>11.450699999999999</v>
      </c>
      <c r="D217" s="22">
        <f>MCNP!J54</f>
        <v>11.3622</v>
      </c>
      <c r="E217" s="22">
        <f>Penelope!J54</f>
        <v>11.3149</v>
      </c>
    </row>
    <row r="218" spans="1:5" x14ac:dyDescent="0.25">
      <c r="A218" s="4">
        <v>190</v>
      </c>
      <c r="B218" s="22">
        <f>+EGSnrc!J55</f>
        <v>11.394</v>
      </c>
      <c r="C218" s="22">
        <f>+Geant4!J55</f>
        <v>11.4145</v>
      </c>
      <c r="D218" s="22">
        <f>MCNP!J55</f>
        <v>11.3362</v>
      </c>
      <c r="E218" s="22">
        <f>Penelope!J55</f>
        <v>11.295299999999999</v>
      </c>
    </row>
    <row r="219" spans="1:5" x14ac:dyDescent="0.25">
      <c r="A219" s="4">
        <v>200</v>
      </c>
      <c r="B219" s="22">
        <f>+EGSnrc!J56</f>
        <v>11.384</v>
      </c>
      <c r="C219" s="22">
        <f>+Geant4!J56</f>
        <v>11.4329</v>
      </c>
      <c r="D219" s="22">
        <f>MCNP!J56</f>
        <v>11.369300000000001</v>
      </c>
      <c r="E219" s="22">
        <f>Penelope!J56</f>
        <v>11.319599999999999</v>
      </c>
    </row>
    <row r="220" spans="1:5" ht="15" customHeight="1" x14ac:dyDescent="0.25">
      <c r="A220" s="4">
        <v>210</v>
      </c>
      <c r="B220" s="22">
        <f>+EGSnrc!J57</f>
        <v>11.393000000000001</v>
      </c>
      <c r="C220" s="22">
        <f>+Geant4!J57</f>
        <v>11.444800000000001</v>
      </c>
      <c r="D220" s="22">
        <f>MCNP!J57</f>
        <v>11.3429</v>
      </c>
      <c r="E220" s="22">
        <f>Penelope!J57</f>
        <v>11.335599999999999</v>
      </c>
    </row>
    <row r="221" spans="1:5" x14ac:dyDescent="0.25">
      <c r="A221" s="4">
        <v>220</v>
      </c>
      <c r="B221" s="22">
        <f>+EGSnrc!J58</f>
        <v>11.401</v>
      </c>
      <c r="C221" s="22">
        <f>+Geant4!J58</f>
        <v>11.4701</v>
      </c>
      <c r="D221" s="22">
        <f>MCNP!J58</f>
        <v>11.3423</v>
      </c>
      <c r="E221" s="22">
        <f>Penelope!J58</f>
        <v>11.3065</v>
      </c>
    </row>
    <row r="222" spans="1:5" x14ac:dyDescent="0.25">
      <c r="A222" s="4">
        <v>230</v>
      </c>
      <c r="B222" s="22">
        <f>+EGSnrc!J59</f>
        <v>11.397</v>
      </c>
      <c r="C222" s="22">
        <f>+Geant4!J59</f>
        <v>11.4382</v>
      </c>
      <c r="D222" s="22">
        <f>MCNP!J59</f>
        <v>11.3499</v>
      </c>
      <c r="E222" s="22">
        <f>Penelope!J59</f>
        <v>11.290800000000001</v>
      </c>
    </row>
    <row r="223" spans="1:5" x14ac:dyDescent="0.25">
      <c r="A223" s="4">
        <v>240</v>
      </c>
      <c r="B223" s="22">
        <f>+EGSnrc!J60</f>
        <v>11.391999999999999</v>
      </c>
      <c r="C223" s="22">
        <f>+Geant4!J60</f>
        <v>11.456799999999999</v>
      </c>
      <c r="D223" s="22">
        <f>MCNP!J60</f>
        <v>11.345499999999999</v>
      </c>
      <c r="E223" s="22">
        <f>Penelope!J60</f>
        <v>11.3164</v>
      </c>
    </row>
    <row r="224" spans="1:5" x14ac:dyDescent="0.25">
      <c r="A224" s="4">
        <v>250</v>
      </c>
      <c r="B224" s="22">
        <f>+EGSnrc!J61</f>
        <v>11.41</v>
      </c>
      <c r="C224" s="22">
        <f>+Geant4!J61</f>
        <v>11.44</v>
      </c>
      <c r="D224" s="22">
        <f>MCNP!J61</f>
        <v>11.374599999999999</v>
      </c>
      <c r="E224" s="22">
        <f>Penelope!J61</f>
        <v>11.3104</v>
      </c>
    </row>
    <row r="225" spans="1:5" x14ac:dyDescent="0.25">
      <c r="A225" s="4">
        <v>260</v>
      </c>
      <c r="B225" s="22">
        <f>+EGSnrc!J62</f>
        <v>11.407</v>
      </c>
      <c r="C225" s="22">
        <f>+Geant4!J62</f>
        <v>11.4323</v>
      </c>
      <c r="D225" s="22">
        <f>MCNP!J62</f>
        <v>11.354200000000001</v>
      </c>
      <c r="E225" s="22">
        <f>Penelope!J62</f>
        <v>11.354900000000001</v>
      </c>
    </row>
    <row r="226" spans="1:5" x14ac:dyDescent="0.25">
      <c r="A226" s="4">
        <v>270</v>
      </c>
      <c r="B226" s="22">
        <f>+EGSnrc!J63</f>
        <v>11.404999999999999</v>
      </c>
      <c r="C226" s="22">
        <f>+Geant4!J63</f>
        <v>11.438800000000001</v>
      </c>
      <c r="D226" s="22">
        <f>MCNP!J63</f>
        <v>11.4176</v>
      </c>
      <c r="E226" s="22">
        <f>Penelope!J63</f>
        <v>11.276199999999999</v>
      </c>
    </row>
    <row r="227" spans="1:5" x14ac:dyDescent="0.25">
      <c r="A227" s="4">
        <v>280</v>
      </c>
      <c r="B227" s="22">
        <f>+EGSnrc!J64</f>
        <v>11.391</v>
      </c>
      <c r="C227" s="22">
        <f>+Geant4!J64</f>
        <v>11.4276</v>
      </c>
      <c r="D227" s="22">
        <f>MCNP!J64</f>
        <v>11.4209</v>
      </c>
      <c r="E227" s="22">
        <f>Penelope!J64</f>
        <v>11.2563</v>
      </c>
    </row>
    <row r="228" spans="1:5" x14ac:dyDescent="0.25">
      <c r="A228" s="4">
        <v>290</v>
      </c>
      <c r="B228" s="22">
        <f>+EGSnrc!J65</f>
        <v>11.393000000000001</v>
      </c>
      <c r="C228" s="22">
        <f>+Geant4!J65</f>
        <v>11.441599999999999</v>
      </c>
      <c r="D228" s="22">
        <f>MCNP!J65</f>
        <v>11.415800000000001</v>
      </c>
      <c r="E228" s="22">
        <f>Penelope!J65</f>
        <v>11.278</v>
      </c>
    </row>
    <row r="229" spans="1:5" x14ac:dyDescent="0.25">
      <c r="A229" s="4">
        <v>300</v>
      </c>
      <c r="B229" s="22">
        <f>+EGSnrc!J66</f>
        <v>11.391999999999999</v>
      </c>
      <c r="C229" s="22">
        <f>+Geant4!J66</f>
        <v>11.421799999999999</v>
      </c>
      <c r="D229" s="22">
        <f>MCNP!J66</f>
        <v>11.3956</v>
      </c>
      <c r="E229" s="22">
        <f>Penelope!J66</f>
        <v>11.277900000000001</v>
      </c>
    </row>
    <row r="230" spans="1:5" x14ac:dyDescent="0.25">
      <c r="A230" s="4">
        <v>310</v>
      </c>
      <c r="B230" s="22">
        <f>+EGSnrc!J67</f>
        <v>11.404999999999999</v>
      </c>
      <c r="C230" s="22">
        <f>+Geant4!J67</f>
        <v>11.4169</v>
      </c>
      <c r="D230" s="22">
        <f>MCNP!J67</f>
        <v>11.413600000000001</v>
      </c>
      <c r="E230" s="22">
        <f>Penelope!J67</f>
        <v>11.3468</v>
      </c>
    </row>
    <row r="231" spans="1:5" x14ac:dyDescent="0.25">
      <c r="A231" s="4">
        <v>320</v>
      </c>
      <c r="B231" s="22">
        <f>+EGSnrc!J68</f>
        <v>11.397</v>
      </c>
      <c r="C231" s="22">
        <f>+Geant4!J68</f>
        <v>11.3956</v>
      </c>
      <c r="D231" s="22">
        <f>MCNP!J68</f>
        <v>11.4026</v>
      </c>
      <c r="E231" s="22">
        <f>Penelope!J68</f>
        <v>11.321099999999999</v>
      </c>
    </row>
    <row r="232" spans="1:5" x14ac:dyDescent="0.25">
      <c r="A232" s="4">
        <v>330</v>
      </c>
      <c r="B232" s="22">
        <f>+EGSnrc!J69</f>
        <v>11.407999999999999</v>
      </c>
      <c r="C232" s="22">
        <f>+Geant4!J69</f>
        <v>11.4153</v>
      </c>
      <c r="D232" s="22">
        <f>MCNP!J69</f>
        <v>11.4049</v>
      </c>
      <c r="E232" s="22">
        <f>Penelope!J69</f>
        <v>11.260300000000001</v>
      </c>
    </row>
    <row r="233" spans="1:5" x14ac:dyDescent="0.25">
      <c r="A233" s="4">
        <v>340</v>
      </c>
      <c r="B233" s="22">
        <f>+EGSnrc!J70</f>
        <v>11.384</v>
      </c>
      <c r="C233" s="22">
        <f>+Geant4!J70</f>
        <v>11.413600000000001</v>
      </c>
      <c r="D233" s="22">
        <f>MCNP!J70</f>
        <v>11.4505</v>
      </c>
      <c r="E233" s="22">
        <f>Penelope!J70</f>
        <v>11.3523</v>
      </c>
    </row>
    <row r="234" spans="1:5" x14ac:dyDescent="0.25">
      <c r="A234" s="4">
        <v>350</v>
      </c>
      <c r="B234" s="22">
        <f>+EGSnrc!J71</f>
        <v>11.401999999999999</v>
      </c>
      <c r="C234" s="22">
        <f>+Geant4!J71</f>
        <v>11.453099999999999</v>
      </c>
      <c r="D234" s="22">
        <f>MCNP!J71</f>
        <v>11.407999999999999</v>
      </c>
      <c r="E234" s="22">
        <f>Penelope!J71</f>
        <v>11.332699999999999</v>
      </c>
    </row>
    <row r="235" spans="1:5" x14ac:dyDescent="0.25">
      <c r="A235" s="2"/>
      <c r="B235" s="22"/>
      <c r="C235" s="22"/>
      <c r="D235" s="22"/>
      <c r="E235" s="22"/>
    </row>
    <row r="236" spans="1:5" x14ac:dyDescent="0.25">
      <c r="A236" s="4"/>
      <c r="B236" s="8"/>
      <c r="C236" s="8"/>
      <c r="D236" s="8"/>
      <c r="E236" s="8"/>
    </row>
    <row r="237" spans="1:5" x14ac:dyDescent="0.25">
      <c r="A237" s="4" t="s">
        <v>10</v>
      </c>
      <c r="B237" s="8" t="s">
        <v>16</v>
      </c>
      <c r="C237" s="8" t="s">
        <v>17</v>
      </c>
      <c r="D237" s="8" t="s">
        <v>18</v>
      </c>
      <c r="E237" s="8" t="s">
        <v>19</v>
      </c>
    </row>
    <row r="238" spans="1:5" x14ac:dyDescent="0.25">
      <c r="A238" s="4">
        <v>0</v>
      </c>
      <c r="B238" s="22">
        <f>+EGSnrc!J75</f>
        <v>116.83</v>
      </c>
      <c r="C238" s="22">
        <f>+Geant4!J75</f>
        <v>116.7</v>
      </c>
      <c r="D238" s="22">
        <f>MCNP!J75</f>
        <v>116.697</v>
      </c>
      <c r="E238" s="22">
        <f>Penelope!J75</f>
        <v>116.93899999999999</v>
      </c>
    </row>
    <row r="239" spans="1:5" x14ac:dyDescent="0.25">
      <c r="A239" s="4">
        <v>10</v>
      </c>
      <c r="B239" s="22">
        <f>+EGSnrc!J76</f>
        <v>115.25</v>
      </c>
      <c r="C239" s="22">
        <f>+Geant4!J76</f>
        <v>115.253</v>
      </c>
      <c r="D239" s="22">
        <f>MCNP!J76</f>
        <v>115.33799999999999</v>
      </c>
      <c r="E239" s="22">
        <f>Penelope!J76</f>
        <v>115.402</v>
      </c>
    </row>
    <row r="240" spans="1:5" x14ac:dyDescent="0.25">
      <c r="A240" s="4">
        <v>20</v>
      </c>
      <c r="B240" s="22">
        <f>+EGSnrc!J77</f>
        <v>110.61</v>
      </c>
      <c r="C240" s="22">
        <f>+Geant4!J77</f>
        <v>110.54900000000001</v>
      </c>
      <c r="D240" s="22">
        <f>MCNP!J77</f>
        <v>110.33</v>
      </c>
      <c r="E240" s="22">
        <f>Penelope!J77</f>
        <v>110.639</v>
      </c>
    </row>
    <row r="241" spans="1:5" x14ac:dyDescent="0.25">
      <c r="A241" s="4">
        <v>30</v>
      </c>
      <c r="B241" s="22">
        <f>+EGSnrc!J78</f>
        <v>103.17</v>
      </c>
      <c r="C241" s="22">
        <f>+Geant4!J78</f>
        <v>102.988</v>
      </c>
      <c r="D241" s="22">
        <f>MCNP!J78</f>
        <v>102.995</v>
      </c>
      <c r="E241" s="22">
        <f>Penelope!J78</f>
        <v>103.461</v>
      </c>
    </row>
    <row r="242" spans="1:5" x14ac:dyDescent="0.25">
      <c r="A242" s="4">
        <v>40</v>
      </c>
      <c r="B242" s="22">
        <f>+EGSnrc!J79</f>
        <v>92.938000000000002</v>
      </c>
      <c r="C242" s="22">
        <f>+Geant4!J79</f>
        <v>92.921800000000005</v>
      </c>
      <c r="D242" s="22">
        <f>MCNP!J79</f>
        <v>92.9529</v>
      </c>
      <c r="E242" s="22">
        <f>Penelope!J79</f>
        <v>93.144099999999995</v>
      </c>
    </row>
    <row r="243" spans="1:5" x14ac:dyDescent="0.25">
      <c r="A243" s="4">
        <v>50</v>
      </c>
      <c r="B243" s="22">
        <f>+EGSnrc!J80</f>
        <v>79.73</v>
      </c>
      <c r="C243" s="22">
        <f>+Geant4!J80</f>
        <v>79.613399999999999</v>
      </c>
      <c r="D243" s="22">
        <f>MCNP!J80</f>
        <v>79.493499999999997</v>
      </c>
      <c r="E243" s="22">
        <f>Penelope!J80</f>
        <v>80.026300000000006</v>
      </c>
    </row>
    <row r="244" spans="1:5" x14ac:dyDescent="0.25">
      <c r="A244" s="4">
        <v>60</v>
      </c>
      <c r="B244" s="22">
        <f>+EGSnrc!J81</f>
        <v>62.508000000000003</v>
      </c>
      <c r="C244" s="22">
        <f>+Geant4!J81</f>
        <v>62.523699999999998</v>
      </c>
      <c r="D244" s="22">
        <f>MCNP!J81</f>
        <v>62.604699999999994</v>
      </c>
      <c r="E244" s="22">
        <f>Penelope!J81</f>
        <v>62.649000000000001</v>
      </c>
    </row>
    <row r="245" spans="1:5" x14ac:dyDescent="0.25">
      <c r="A245" s="4">
        <v>70</v>
      </c>
      <c r="B245" s="22">
        <f>+EGSnrc!J82</f>
        <v>40.96</v>
      </c>
      <c r="C245" s="22">
        <f>+Geant4!J82</f>
        <v>41.055500000000002</v>
      </c>
      <c r="D245" s="22">
        <f>MCNP!J82</f>
        <v>40.6721</v>
      </c>
      <c r="E245" s="22">
        <f>Penelope!J82</f>
        <v>40.994999999999997</v>
      </c>
    </row>
    <row r="246" spans="1:5" x14ac:dyDescent="0.25">
      <c r="A246" s="4">
        <v>80</v>
      </c>
      <c r="B246" s="22">
        <f>+EGSnrc!J83</f>
        <v>23.068000000000001</v>
      </c>
      <c r="C246" s="22">
        <f>+Geant4!J83</f>
        <v>23.1355</v>
      </c>
      <c r="D246" s="22">
        <f>MCNP!J83</f>
        <v>22.765499999999999</v>
      </c>
      <c r="E246" s="22">
        <f>Penelope!J83</f>
        <v>22.895099999999999</v>
      </c>
    </row>
    <row r="247" spans="1:5" x14ac:dyDescent="0.25">
      <c r="A247" s="4">
        <v>90</v>
      </c>
      <c r="B247" s="22">
        <f>+EGSnrc!J84</f>
        <v>12.201000000000001</v>
      </c>
      <c r="C247" s="22">
        <f>+Geant4!J84</f>
        <v>12.272600000000001</v>
      </c>
      <c r="D247" s="22">
        <f>MCNP!J84</f>
        <v>12.092600000000001</v>
      </c>
      <c r="E247" s="22">
        <f>Penelope!J84</f>
        <v>12.1098</v>
      </c>
    </row>
    <row r="248" spans="1:5" x14ac:dyDescent="0.25">
      <c r="A248" s="4">
        <v>100</v>
      </c>
      <c r="B248" s="22">
        <f>+EGSnrc!J85</f>
        <v>6.3958000000000004</v>
      </c>
      <c r="C248" s="22">
        <f>+Geant4!J85</f>
        <v>6.4524999999999997</v>
      </c>
      <c r="D248" s="22">
        <f>MCNP!J85</f>
        <v>6.3942899999999998</v>
      </c>
      <c r="E248" s="22">
        <f>Penelope!J85</f>
        <v>6.4438399999999998</v>
      </c>
    </row>
    <row r="249" spans="1:5" x14ac:dyDescent="0.25">
      <c r="A249" s="4">
        <v>110</v>
      </c>
      <c r="B249" s="22">
        <f>+EGSnrc!J86</f>
        <v>3.5720000000000001</v>
      </c>
      <c r="C249" s="22">
        <f>+Geant4!J86</f>
        <v>3.5896699999999999</v>
      </c>
      <c r="D249" s="22">
        <f>MCNP!J86</f>
        <v>3.5482399999999998</v>
      </c>
      <c r="E249" s="22">
        <f>Penelope!J86</f>
        <v>3.5529799999999998</v>
      </c>
    </row>
    <row r="250" spans="1:5" x14ac:dyDescent="0.25">
      <c r="A250" s="4">
        <v>120</v>
      </c>
      <c r="B250" s="22">
        <f>+EGSnrc!J87</f>
        <v>2.157</v>
      </c>
      <c r="C250" s="22">
        <f>+Geant4!J87</f>
        <v>2.1804600000000001</v>
      </c>
      <c r="D250" s="22">
        <f>MCNP!J87</f>
        <v>2.17848</v>
      </c>
      <c r="E250" s="22">
        <f>Penelope!J87</f>
        <v>2.12785</v>
      </c>
    </row>
    <row r="251" spans="1:5" x14ac:dyDescent="0.25">
      <c r="A251" s="4">
        <v>130</v>
      </c>
      <c r="B251" s="22">
        <f>+EGSnrc!J88</f>
        <v>1.4168000000000001</v>
      </c>
      <c r="C251" s="22">
        <f>+Geant4!J88</f>
        <v>1.4243699999999999</v>
      </c>
      <c r="D251" s="22">
        <f>MCNP!J88</f>
        <v>1.4212400000000001</v>
      </c>
      <c r="E251" s="22">
        <f>Penelope!J88</f>
        <v>1.4105300000000001</v>
      </c>
    </row>
    <row r="252" spans="1:5" x14ac:dyDescent="0.25">
      <c r="A252" s="4">
        <v>140</v>
      </c>
      <c r="B252" s="22">
        <f>+EGSnrc!J89</f>
        <v>1.0174000000000001</v>
      </c>
      <c r="C252" s="22">
        <f>+Geant4!J89</f>
        <v>1.01797</v>
      </c>
      <c r="D252" s="22">
        <f>MCNP!J89</f>
        <v>1.0105300000000002</v>
      </c>
      <c r="E252" s="22">
        <f>Penelope!J89</f>
        <v>1.0129999999999999</v>
      </c>
    </row>
    <row r="253" spans="1:5" x14ac:dyDescent="0.25">
      <c r="A253" s="4">
        <v>150</v>
      </c>
      <c r="B253" s="22">
        <f>+EGSnrc!J90</f>
        <v>0.78190000000000004</v>
      </c>
      <c r="C253" s="22">
        <f>+Geant4!J90</f>
        <v>0.78578000000000003</v>
      </c>
      <c r="D253" s="22">
        <f>MCNP!J90</f>
        <v>0.78136900000000009</v>
      </c>
      <c r="E253" s="22">
        <f>Penelope!J90</f>
        <v>0.77252699999999996</v>
      </c>
    </row>
    <row r="254" spans="1:5" x14ac:dyDescent="0.25">
      <c r="A254" s="4">
        <v>160</v>
      </c>
      <c r="B254" s="22">
        <f>+EGSnrc!J91</f>
        <v>0.64814000000000005</v>
      </c>
      <c r="C254" s="22">
        <f>+Geant4!J91</f>
        <v>0.64868199999999998</v>
      </c>
      <c r="D254" s="22">
        <f>MCNP!J91</f>
        <v>0.64414499999999997</v>
      </c>
      <c r="E254" s="22">
        <f>Penelope!J91</f>
        <v>0.64375300000000002</v>
      </c>
    </row>
    <row r="255" spans="1:5" x14ac:dyDescent="0.25">
      <c r="A255" s="4">
        <v>170</v>
      </c>
      <c r="B255" s="22">
        <f>+EGSnrc!J92</f>
        <v>0.57879000000000003</v>
      </c>
      <c r="C255" s="22">
        <f>+Geant4!J92</f>
        <v>0.57904500000000003</v>
      </c>
      <c r="D255" s="22">
        <f>MCNP!J92</f>
        <v>0.57589699999999999</v>
      </c>
      <c r="E255" s="22">
        <f>Penelope!J92</f>
        <v>0.57169799999999993</v>
      </c>
    </row>
    <row r="256" spans="1:5" x14ac:dyDescent="0.25">
      <c r="A256" s="4">
        <v>180</v>
      </c>
      <c r="B256" s="22">
        <f>+EGSnrc!J93</f>
        <v>0.55739000000000005</v>
      </c>
      <c r="C256" s="22">
        <f>+Geant4!J93</f>
        <v>0.56550299999999998</v>
      </c>
      <c r="D256" s="22">
        <f>MCNP!J93</f>
        <v>0.56110700000000002</v>
      </c>
      <c r="E256" s="22">
        <f>Penelope!J93</f>
        <v>0.55438799999999999</v>
      </c>
    </row>
    <row r="257" spans="1:5" x14ac:dyDescent="0.25">
      <c r="A257" s="4">
        <v>190</v>
      </c>
      <c r="B257" s="22">
        <f>+EGSnrc!J94</f>
        <v>0.58445999999999998</v>
      </c>
      <c r="C257" s="22">
        <f>+Geant4!J94</f>
        <v>0.57470500000000002</v>
      </c>
      <c r="D257" s="22">
        <f>MCNP!J94</f>
        <v>0.57817600000000002</v>
      </c>
      <c r="E257" s="22">
        <f>Penelope!J94</f>
        <v>0.57330899999999996</v>
      </c>
    </row>
    <row r="258" spans="1:5" x14ac:dyDescent="0.25">
      <c r="A258" s="4">
        <v>200</v>
      </c>
      <c r="B258" s="22">
        <f>+EGSnrc!J95</f>
        <v>0.64556000000000002</v>
      </c>
      <c r="C258" s="22">
        <f>+Geant4!J95</f>
        <v>0.65275799999999995</v>
      </c>
      <c r="D258" s="22">
        <f>MCNP!J95</f>
        <v>0.65545799999999999</v>
      </c>
      <c r="E258" s="22">
        <f>Penelope!J95</f>
        <v>0.64080799999999993</v>
      </c>
    </row>
    <row r="259" spans="1:5" x14ac:dyDescent="0.25">
      <c r="A259" s="4">
        <v>210</v>
      </c>
      <c r="B259" s="22">
        <f>+EGSnrc!J96</f>
        <v>0.78525</v>
      </c>
      <c r="C259" s="22">
        <f>+Geant4!J96</f>
        <v>0.78086999999999995</v>
      </c>
      <c r="D259" s="22">
        <f>MCNP!J96</f>
        <v>0.77359900000000004</v>
      </c>
      <c r="E259" s="22">
        <f>Penelope!J96</f>
        <v>0.76541099999999995</v>
      </c>
    </row>
    <row r="260" spans="1:5" x14ac:dyDescent="0.25">
      <c r="A260" s="4">
        <v>220</v>
      </c>
      <c r="B260" s="22">
        <f>+EGSnrc!J97</f>
        <v>1.0167999999999999</v>
      </c>
      <c r="C260" s="22">
        <f>+Geant4!J97</f>
        <v>1.01979</v>
      </c>
      <c r="D260" s="22">
        <f>MCNP!J97</f>
        <v>1.0018199999999999</v>
      </c>
      <c r="E260" s="22">
        <f>Penelope!J97</f>
        <v>0.99562200000000001</v>
      </c>
    </row>
    <row r="261" spans="1:5" x14ac:dyDescent="0.25">
      <c r="A261" s="4">
        <v>230</v>
      </c>
      <c r="B261" s="22">
        <f>+EGSnrc!J98</f>
        <v>1.4220999999999999</v>
      </c>
      <c r="C261" s="22">
        <f>+Geant4!J98</f>
        <v>1.4210199999999999</v>
      </c>
      <c r="D261" s="22">
        <f>MCNP!J98</f>
        <v>1.41648</v>
      </c>
      <c r="E261" s="22">
        <f>Penelope!J98</f>
        <v>1.3889</v>
      </c>
    </row>
    <row r="262" spans="1:5" x14ac:dyDescent="0.25">
      <c r="A262" s="4">
        <v>240</v>
      </c>
      <c r="B262" s="22">
        <f>+EGSnrc!J99</f>
        <v>2.1566999999999998</v>
      </c>
      <c r="C262" s="22">
        <f>+Geant4!J99</f>
        <v>2.1678000000000002</v>
      </c>
      <c r="D262" s="22">
        <f>MCNP!J99</f>
        <v>2.1700699999999999</v>
      </c>
      <c r="E262" s="22">
        <f>Penelope!J99</f>
        <v>2.13903</v>
      </c>
    </row>
    <row r="263" spans="1:5" x14ac:dyDescent="0.25">
      <c r="A263" s="4">
        <v>250</v>
      </c>
      <c r="B263" s="22">
        <f>+EGSnrc!J100</f>
        <v>3.5684</v>
      </c>
      <c r="C263" s="22">
        <f>+Geant4!J100</f>
        <v>3.6101000000000001</v>
      </c>
      <c r="D263" s="22">
        <f>MCNP!J100</f>
        <v>3.5687600000000002</v>
      </c>
      <c r="E263" s="22">
        <f>Penelope!J100</f>
        <v>3.5645199999999999</v>
      </c>
    </row>
    <row r="264" spans="1:5" x14ac:dyDescent="0.25">
      <c r="A264" s="4">
        <v>260</v>
      </c>
      <c r="B264" s="22">
        <f>+EGSnrc!J101</f>
        <v>6.4169</v>
      </c>
      <c r="C264" s="22">
        <f>+Geant4!J101</f>
        <v>6.4609399999999999</v>
      </c>
      <c r="D264" s="22">
        <f>MCNP!J101</f>
        <v>6.4218500000000001</v>
      </c>
      <c r="E264" s="22">
        <f>Penelope!J101</f>
        <v>6.4188799999999997</v>
      </c>
    </row>
    <row r="265" spans="1:5" x14ac:dyDescent="0.25">
      <c r="A265" s="4">
        <v>270</v>
      </c>
      <c r="B265" s="22">
        <f>+EGSnrc!J102</f>
        <v>12.195</v>
      </c>
      <c r="C265" s="22">
        <f>+Geant4!J102</f>
        <v>12.258100000000001</v>
      </c>
      <c r="D265" s="22">
        <f>MCNP!J102</f>
        <v>12.071399999999999</v>
      </c>
      <c r="E265" s="22">
        <f>Penelope!J102</f>
        <v>12.161099999999999</v>
      </c>
    </row>
    <row r="266" spans="1:5" x14ac:dyDescent="0.25">
      <c r="A266" s="4">
        <v>280</v>
      </c>
      <c r="B266" s="22">
        <f>+EGSnrc!J103</f>
        <v>23.077000000000002</v>
      </c>
      <c r="C266" s="22">
        <f>+Geant4!J103</f>
        <v>23.1313</v>
      </c>
      <c r="D266" s="22">
        <f>MCNP!J103</f>
        <v>23.043400000000002</v>
      </c>
      <c r="E266" s="22">
        <f>Penelope!J103</f>
        <v>22.904399999999999</v>
      </c>
    </row>
    <row r="267" spans="1:5" x14ac:dyDescent="0.25">
      <c r="A267" s="4">
        <v>290</v>
      </c>
      <c r="B267" s="22">
        <f>+EGSnrc!J104</f>
        <v>41.01</v>
      </c>
      <c r="C267" s="22">
        <f>+Geant4!J104</f>
        <v>41.037100000000002</v>
      </c>
      <c r="D267" s="22">
        <f>MCNP!J104</f>
        <v>40.969200000000001</v>
      </c>
      <c r="E267" s="22">
        <f>Penelope!J104</f>
        <v>40.691000000000003</v>
      </c>
    </row>
    <row r="268" spans="1:5" x14ac:dyDescent="0.25">
      <c r="A268" s="4">
        <v>300</v>
      </c>
      <c r="B268" s="22">
        <f>+EGSnrc!J105</f>
        <v>62.54</v>
      </c>
      <c r="C268" s="22">
        <f>+Geant4!J105</f>
        <v>62.554099999999998</v>
      </c>
      <c r="D268" s="22">
        <f>MCNP!J105</f>
        <v>62.363699999999994</v>
      </c>
      <c r="E268" s="22">
        <f>Penelope!J105</f>
        <v>62.347499999999997</v>
      </c>
    </row>
    <row r="269" spans="1:5" x14ac:dyDescent="0.25">
      <c r="A269" s="4">
        <v>310</v>
      </c>
      <c r="B269" s="22">
        <f>+EGSnrc!J106</f>
        <v>79.703999999999994</v>
      </c>
      <c r="C269" s="22">
        <f>+Geant4!J106</f>
        <v>79.654499999999999</v>
      </c>
      <c r="D269" s="22">
        <f>MCNP!J106</f>
        <v>79.830799999999996</v>
      </c>
      <c r="E269" s="22">
        <f>Penelope!J106</f>
        <v>79.849000000000004</v>
      </c>
    </row>
    <row r="270" spans="1:5" x14ac:dyDescent="0.25">
      <c r="A270" s="4">
        <v>320</v>
      </c>
      <c r="B270" s="22">
        <f>+EGSnrc!J107</f>
        <v>92.924999999999997</v>
      </c>
      <c r="C270" s="22">
        <f>+Geant4!J107</f>
        <v>92.781300000000002</v>
      </c>
      <c r="D270" s="22">
        <f>MCNP!J107</f>
        <v>93.145899999999997</v>
      </c>
      <c r="E270" s="22">
        <f>Penelope!J107</f>
        <v>93.446700000000007</v>
      </c>
    </row>
    <row r="271" spans="1:5" x14ac:dyDescent="0.25">
      <c r="A271" s="4">
        <v>330</v>
      </c>
      <c r="B271" s="22">
        <f>+EGSnrc!J108</f>
        <v>103.2</v>
      </c>
      <c r="C271" s="22">
        <f>+Geant4!J108</f>
        <v>103.003</v>
      </c>
      <c r="D271" s="22">
        <f>MCNP!J108</f>
        <v>103.59899999999999</v>
      </c>
      <c r="E271" s="22">
        <f>Penelope!J108</f>
        <v>103.274</v>
      </c>
    </row>
    <row r="272" spans="1:5" x14ac:dyDescent="0.25">
      <c r="A272" s="4">
        <v>340</v>
      </c>
      <c r="B272" s="22">
        <f>+EGSnrc!J109</f>
        <v>110.68</v>
      </c>
      <c r="C272" s="22">
        <f>+Geant4!J109</f>
        <v>110.413</v>
      </c>
      <c r="D272" s="22">
        <f>MCNP!J109</f>
        <v>110.30800000000001</v>
      </c>
      <c r="E272" s="22">
        <f>Penelope!J109</f>
        <v>110.979</v>
      </c>
    </row>
    <row r="273" spans="1:5" x14ac:dyDescent="0.25">
      <c r="A273" s="4">
        <v>350</v>
      </c>
      <c r="B273" s="22">
        <f>+EGSnrc!J110</f>
        <v>115.27</v>
      </c>
      <c r="C273" s="22">
        <f>+Geant4!J110</f>
        <v>115.139</v>
      </c>
      <c r="D273" s="22">
        <f>MCNP!J110</f>
        <v>115.255</v>
      </c>
      <c r="E273" s="22">
        <f>Penelope!J110</f>
        <v>115.416</v>
      </c>
    </row>
    <row r="276" spans="1:5" x14ac:dyDescent="0.25">
      <c r="A276" s="1" t="s">
        <v>25</v>
      </c>
      <c r="B276" s="3"/>
      <c r="C276" s="3"/>
      <c r="D276" s="3"/>
      <c r="E276" s="3"/>
    </row>
    <row r="277" spans="1:5" x14ac:dyDescent="0.25">
      <c r="A277" s="4" t="s">
        <v>9</v>
      </c>
      <c r="B277" s="8" t="s">
        <v>16</v>
      </c>
      <c r="C277" s="8" t="s">
        <v>17</v>
      </c>
      <c r="D277" s="8" t="s">
        <v>18</v>
      </c>
      <c r="E277" s="8" t="s">
        <v>19</v>
      </c>
    </row>
    <row r="278" spans="1:5" x14ac:dyDescent="0.25">
      <c r="A278" s="4">
        <v>0</v>
      </c>
      <c r="B278" s="22">
        <f>+EGSnrc!M36</f>
        <v>10.917</v>
      </c>
      <c r="C278" s="22">
        <f>+Geant4!M36</f>
        <v>10.945399999999999</v>
      </c>
      <c r="D278" s="22">
        <f>MCNP!M36</f>
        <v>10.860799999999999</v>
      </c>
      <c r="E278" s="22">
        <f>Penelope!M36</f>
        <v>10.788899999999998</v>
      </c>
    </row>
    <row r="279" spans="1:5" x14ac:dyDescent="0.25">
      <c r="A279" s="4">
        <v>10</v>
      </c>
      <c r="B279" s="22">
        <f>+EGSnrc!M37</f>
        <v>10.925000000000001</v>
      </c>
      <c r="C279" s="22">
        <f>+Geant4!M37</f>
        <v>10.9575</v>
      </c>
      <c r="D279" s="22">
        <f>MCNP!M37</f>
        <v>10.8689</v>
      </c>
      <c r="E279" s="22">
        <f>Penelope!M37</f>
        <v>10.9458</v>
      </c>
    </row>
    <row r="280" spans="1:5" x14ac:dyDescent="0.25">
      <c r="A280" s="4">
        <v>20</v>
      </c>
      <c r="B280" s="22">
        <f>+EGSnrc!M38</f>
        <v>10.930999999999999</v>
      </c>
      <c r="C280" s="22">
        <f>+Geant4!M38</f>
        <v>10.978199999999999</v>
      </c>
      <c r="D280" s="22">
        <f>MCNP!M38</f>
        <v>10.855600000000001</v>
      </c>
      <c r="E280" s="22">
        <f>Penelope!M38</f>
        <v>10.7737</v>
      </c>
    </row>
    <row r="281" spans="1:5" x14ac:dyDescent="0.25">
      <c r="A281" s="4">
        <v>30</v>
      </c>
      <c r="B281" s="22">
        <f>+EGSnrc!M39</f>
        <v>10.920999999999999</v>
      </c>
      <c r="C281" s="22">
        <f>+Geant4!M39</f>
        <v>10.9627</v>
      </c>
      <c r="D281" s="22">
        <f>MCNP!M39</f>
        <v>10.847899999999999</v>
      </c>
      <c r="E281" s="22">
        <f>Penelope!M39</f>
        <v>10.860200000000001</v>
      </c>
    </row>
    <row r="282" spans="1:5" x14ac:dyDescent="0.25">
      <c r="A282" s="4">
        <v>40</v>
      </c>
      <c r="B282" s="22">
        <f>+EGSnrc!M40</f>
        <v>10.922000000000001</v>
      </c>
      <c r="C282" s="22">
        <f>+Geant4!M40</f>
        <v>10.940300000000001</v>
      </c>
      <c r="D282" s="22">
        <f>MCNP!M40</f>
        <v>10.8613</v>
      </c>
      <c r="E282" s="22">
        <f>Penelope!M40</f>
        <v>10.766999999999999</v>
      </c>
    </row>
    <row r="283" spans="1:5" x14ac:dyDescent="0.25">
      <c r="A283" s="4">
        <v>50</v>
      </c>
      <c r="B283" s="22">
        <f>+EGSnrc!M41</f>
        <v>10.909000000000001</v>
      </c>
      <c r="C283" s="22">
        <f>+Geant4!M41</f>
        <v>10.946300000000001</v>
      </c>
      <c r="D283" s="22">
        <f>MCNP!M41</f>
        <v>10.8744</v>
      </c>
      <c r="E283" s="22">
        <f>Penelope!M41</f>
        <v>10.881</v>
      </c>
    </row>
    <row r="284" spans="1:5" x14ac:dyDescent="0.25">
      <c r="A284" s="4">
        <v>60</v>
      </c>
      <c r="B284" s="22">
        <f>+EGSnrc!M42</f>
        <v>10.922000000000001</v>
      </c>
      <c r="C284" s="22">
        <f>+Geant4!M42</f>
        <v>10.964700000000001</v>
      </c>
      <c r="D284" s="22">
        <f>MCNP!M42</f>
        <v>10.8491</v>
      </c>
      <c r="E284" s="22">
        <f>Penelope!M42</f>
        <v>10.861800000000001</v>
      </c>
    </row>
    <row r="285" spans="1:5" x14ac:dyDescent="0.25">
      <c r="A285" s="4">
        <v>70</v>
      </c>
      <c r="B285" s="22">
        <f>+EGSnrc!M43</f>
        <v>10.914999999999999</v>
      </c>
      <c r="C285" s="22">
        <f>+Geant4!M43</f>
        <v>10.9391</v>
      </c>
      <c r="D285" s="22">
        <f>MCNP!M43</f>
        <v>10.8688</v>
      </c>
      <c r="E285" s="22">
        <f>Penelope!M43</f>
        <v>10.800599999999999</v>
      </c>
    </row>
    <row r="286" spans="1:5" x14ac:dyDescent="0.25">
      <c r="A286" s="4">
        <v>80</v>
      </c>
      <c r="B286" s="22">
        <f>+EGSnrc!M44</f>
        <v>10.901999999999999</v>
      </c>
      <c r="C286" s="22">
        <f>+Geant4!M44</f>
        <v>10.940300000000001</v>
      </c>
      <c r="D286" s="22">
        <f>MCNP!M44</f>
        <v>10.843999999999999</v>
      </c>
      <c r="E286" s="22">
        <f>Penelope!M44</f>
        <v>10.8156</v>
      </c>
    </row>
    <row r="287" spans="1:5" x14ac:dyDescent="0.25">
      <c r="A287" s="4">
        <v>90</v>
      </c>
      <c r="B287" s="22">
        <f>+EGSnrc!M45</f>
        <v>10.913</v>
      </c>
      <c r="C287" s="22">
        <f>+Geant4!M45</f>
        <v>10.9483</v>
      </c>
      <c r="D287" s="22">
        <f>MCNP!M45</f>
        <v>10.887600000000001</v>
      </c>
      <c r="E287" s="22">
        <f>Penelope!M45</f>
        <v>10.7959</v>
      </c>
    </row>
    <row r="288" spans="1:5" x14ac:dyDescent="0.25">
      <c r="A288" s="4">
        <v>100</v>
      </c>
      <c r="B288" s="22">
        <f>+EGSnrc!M46</f>
        <v>10.91</v>
      </c>
      <c r="C288" s="22">
        <f>+Geant4!M46</f>
        <v>10.9352</v>
      </c>
      <c r="D288" s="22">
        <f>MCNP!M46</f>
        <v>10.8629</v>
      </c>
      <c r="E288" s="22">
        <f>Penelope!M46</f>
        <v>10.8758</v>
      </c>
    </row>
    <row r="289" spans="1:5" x14ac:dyDescent="0.25">
      <c r="A289" s="4">
        <v>110</v>
      </c>
      <c r="B289" s="22">
        <f>+EGSnrc!M47</f>
        <v>10.894</v>
      </c>
      <c r="C289" s="22">
        <f>+Geant4!M47</f>
        <v>10.942299999999999</v>
      </c>
      <c r="D289" s="22">
        <f>MCNP!M47</f>
        <v>10.8681</v>
      </c>
      <c r="E289" s="22">
        <f>Penelope!M47</f>
        <v>10.819800000000001</v>
      </c>
    </row>
    <row r="290" spans="1:5" x14ac:dyDescent="0.25">
      <c r="A290" s="4">
        <v>120</v>
      </c>
      <c r="B290" s="22">
        <f>+EGSnrc!M48</f>
        <v>10.917</v>
      </c>
      <c r="C290" s="22">
        <f>+Geant4!M48</f>
        <v>10.9442</v>
      </c>
      <c r="D290" s="22">
        <f>MCNP!M48</f>
        <v>10.8652</v>
      </c>
      <c r="E290" s="22">
        <f>Penelope!M48</f>
        <v>10.872</v>
      </c>
    </row>
    <row r="291" spans="1:5" x14ac:dyDescent="0.25">
      <c r="A291" s="4">
        <v>130</v>
      </c>
      <c r="B291" s="22">
        <f>+EGSnrc!M49</f>
        <v>10.917</v>
      </c>
      <c r="C291" s="22">
        <f>+Geant4!M49</f>
        <v>10.9659</v>
      </c>
      <c r="D291" s="22">
        <f>MCNP!M49</f>
        <v>10.8367</v>
      </c>
      <c r="E291" s="22">
        <f>Penelope!M49</f>
        <v>10.8253</v>
      </c>
    </row>
    <row r="292" spans="1:5" x14ac:dyDescent="0.25">
      <c r="A292" s="4">
        <v>140</v>
      </c>
      <c r="B292" s="22">
        <f>+EGSnrc!M50</f>
        <v>10.912000000000001</v>
      </c>
      <c r="C292" s="22">
        <f>+Geant4!M50</f>
        <v>10.9467</v>
      </c>
      <c r="D292" s="22">
        <f>MCNP!M50</f>
        <v>10.854799999999999</v>
      </c>
      <c r="E292" s="22">
        <f>Penelope!M50</f>
        <v>10.860099999999999</v>
      </c>
    </row>
    <row r="293" spans="1:5" x14ac:dyDescent="0.25">
      <c r="A293" s="4">
        <v>150</v>
      </c>
      <c r="B293" s="22">
        <f>+EGSnrc!M51</f>
        <v>10.927</v>
      </c>
      <c r="C293" s="22">
        <f>+Geant4!M51</f>
        <v>10.955299999999999</v>
      </c>
      <c r="D293" s="22">
        <f>MCNP!M51</f>
        <v>10.863899999999999</v>
      </c>
      <c r="E293" s="22">
        <f>Penelope!M51</f>
        <v>10.8306</v>
      </c>
    </row>
    <row r="294" spans="1:5" x14ac:dyDescent="0.25">
      <c r="A294" s="4">
        <v>160</v>
      </c>
      <c r="B294" s="22">
        <f>+EGSnrc!M52</f>
        <v>10.904999999999999</v>
      </c>
      <c r="C294" s="22">
        <f>+Geant4!M52</f>
        <v>10.9472</v>
      </c>
      <c r="D294" s="22">
        <f>MCNP!M52</f>
        <v>10.845700000000001</v>
      </c>
      <c r="E294" s="22">
        <f>Penelope!M52</f>
        <v>10.818199999999999</v>
      </c>
    </row>
    <row r="295" spans="1:5" x14ac:dyDescent="0.25">
      <c r="A295" s="4">
        <v>170</v>
      </c>
      <c r="B295" s="22">
        <f>+EGSnrc!M53</f>
        <v>10.912000000000001</v>
      </c>
      <c r="C295" s="22">
        <f>+Geant4!M53</f>
        <v>10.924099999999999</v>
      </c>
      <c r="D295" s="22">
        <f>MCNP!M53</f>
        <v>10.8622</v>
      </c>
      <c r="E295" s="22">
        <f>Penelope!M53</f>
        <v>10.8437</v>
      </c>
    </row>
    <row r="296" spans="1:5" x14ac:dyDescent="0.25">
      <c r="A296" s="4">
        <v>180</v>
      </c>
      <c r="B296" s="22">
        <f>+EGSnrc!M54</f>
        <v>10.922000000000001</v>
      </c>
      <c r="C296" s="22">
        <f>+Geant4!M54</f>
        <v>10.946300000000001</v>
      </c>
      <c r="D296" s="22">
        <f>MCNP!M54</f>
        <v>10.8644</v>
      </c>
      <c r="E296" s="22">
        <f>Penelope!M54</f>
        <v>10.8438</v>
      </c>
    </row>
    <row r="297" spans="1:5" x14ac:dyDescent="0.25">
      <c r="A297" s="4">
        <v>190</v>
      </c>
      <c r="B297" s="22">
        <f>+EGSnrc!M55</f>
        <v>10.891999999999999</v>
      </c>
      <c r="C297" s="22">
        <f>+Geant4!M55</f>
        <v>10.967000000000001</v>
      </c>
      <c r="D297" s="22">
        <f>MCNP!M55</f>
        <v>10.870100000000001</v>
      </c>
      <c r="E297" s="22">
        <f>Penelope!M55</f>
        <v>10.8301</v>
      </c>
    </row>
    <row r="298" spans="1:5" x14ac:dyDescent="0.25">
      <c r="A298" s="4">
        <v>200</v>
      </c>
      <c r="B298" s="22">
        <f>+EGSnrc!M56</f>
        <v>10.912000000000001</v>
      </c>
      <c r="C298" s="22">
        <f>+Geant4!M56</f>
        <v>10.9526</v>
      </c>
      <c r="D298" s="22">
        <f>MCNP!M56</f>
        <v>10.876799999999999</v>
      </c>
      <c r="E298" s="22">
        <f>Penelope!M56</f>
        <v>10.824999999999999</v>
      </c>
    </row>
    <row r="299" spans="1:5" x14ac:dyDescent="0.25">
      <c r="A299" s="4">
        <v>210</v>
      </c>
      <c r="B299" s="22">
        <f>+EGSnrc!M57</f>
        <v>10.914</v>
      </c>
      <c r="C299" s="22">
        <f>+Geant4!M57</f>
        <v>10.978899999999999</v>
      </c>
      <c r="D299" s="22">
        <f>MCNP!M57</f>
        <v>10.852600000000001</v>
      </c>
      <c r="E299" s="22">
        <f>Penelope!M57</f>
        <v>10.837999999999999</v>
      </c>
    </row>
    <row r="300" spans="1:5" x14ac:dyDescent="0.25">
      <c r="A300" s="4">
        <v>220</v>
      </c>
      <c r="B300" s="22">
        <f>+EGSnrc!M58</f>
        <v>10.917</v>
      </c>
      <c r="C300" s="22">
        <f>+Geant4!M58</f>
        <v>10.9475</v>
      </c>
      <c r="D300" s="22">
        <f>MCNP!M58</f>
        <v>10.8559</v>
      </c>
      <c r="E300" s="22">
        <f>Penelope!M58</f>
        <v>10.8377</v>
      </c>
    </row>
    <row r="301" spans="1:5" x14ac:dyDescent="0.25">
      <c r="A301" s="4">
        <v>230</v>
      </c>
      <c r="B301" s="22">
        <f>+EGSnrc!M59</f>
        <v>10.907</v>
      </c>
      <c r="C301" s="22">
        <f>+Geant4!M59</f>
        <v>10.956300000000001</v>
      </c>
      <c r="D301" s="22">
        <f>MCNP!M59</f>
        <v>10.8688</v>
      </c>
      <c r="E301" s="22">
        <f>Penelope!M59</f>
        <v>10.827</v>
      </c>
    </row>
    <row r="302" spans="1:5" x14ac:dyDescent="0.25">
      <c r="A302" s="4">
        <v>240</v>
      </c>
      <c r="B302" s="22">
        <f>+EGSnrc!M60</f>
        <v>10.920999999999999</v>
      </c>
      <c r="C302" s="22">
        <f>+Geant4!M60</f>
        <v>10.9282</v>
      </c>
      <c r="D302" s="22">
        <f>MCNP!M60</f>
        <v>10.8445</v>
      </c>
      <c r="E302" s="22">
        <f>Penelope!M60</f>
        <v>10.8809</v>
      </c>
    </row>
    <row r="303" spans="1:5" x14ac:dyDescent="0.25">
      <c r="A303" s="4">
        <v>250</v>
      </c>
      <c r="B303" s="22">
        <f>+EGSnrc!M61</f>
        <v>10.901</v>
      </c>
      <c r="C303" s="22">
        <f>+Geant4!M61</f>
        <v>10.972899999999999</v>
      </c>
      <c r="D303" s="22">
        <f>MCNP!M61</f>
        <v>10.8687</v>
      </c>
      <c r="E303" s="22">
        <f>Penelope!M61</f>
        <v>10.8649</v>
      </c>
    </row>
    <row r="304" spans="1:5" x14ac:dyDescent="0.25">
      <c r="A304" s="4">
        <v>260</v>
      </c>
      <c r="B304" s="22">
        <f>+EGSnrc!M62</f>
        <v>10.930999999999999</v>
      </c>
      <c r="C304" s="22">
        <f>+Geant4!M62</f>
        <v>10.952999999999999</v>
      </c>
      <c r="D304" s="22">
        <f>MCNP!M62</f>
        <v>10.8637</v>
      </c>
      <c r="E304" s="22">
        <f>Penelope!M62</f>
        <v>10.8302</v>
      </c>
    </row>
    <row r="305" spans="1:5" x14ac:dyDescent="0.25">
      <c r="A305" s="4">
        <v>270</v>
      </c>
      <c r="B305" s="22">
        <f>+EGSnrc!M63</f>
        <v>10.917</v>
      </c>
      <c r="C305" s="22">
        <f>+Geant4!M63</f>
        <v>10.948600000000001</v>
      </c>
      <c r="D305" s="22">
        <f>MCNP!M63</f>
        <v>10.8813</v>
      </c>
      <c r="E305" s="22">
        <f>Penelope!M63</f>
        <v>10.881</v>
      </c>
    </row>
    <row r="306" spans="1:5" x14ac:dyDescent="0.25">
      <c r="A306" s="4">
        <v>280</v>
      </c>
      <c r="B306" s="22">
        <f>+EGSnrc!M64</f>
        <v>10.927</v>
      </c>
      <c r="C306" s="22">
        <f>+Geant4!M64</f>
        <v>10.915699999999999</v>
      </c>
      <c r="D306" s="22">
        <f>MCNP!M64</f>
        <v>10.8657</v>
      </c>
      <c r="E306" s="22">
        <f>Penelope!M64</f>
        <v>10.8437</v>
      </c>
    </row>
    <row r="307" spans="1:5" x14ac:dyDescent="0.25">
      <c r="A307" s="4">
        <v>290</v>
      </c>
      <c r="B307" s="22">
        <f>+EGSnrc!M65</f>
        <v>10.904</v>
      </c>
      <c r="C307" s="22">
        <f>+Geant4!M65</f>
        <v>10.962</v>
      </c>
      <c r="D307" s="22">
        <f>MCNP!M65</f>
        <v>10.846299999999999</v>
      </c>
      <c r="E307" s="22">
        <f>Penelope!M65</f>
        <v>10.797599999999999</v>
      </c>
    </row>
    <row r="308" spans="1:5" x14ac:dyDescent="0.25">
      <c r="A308" s="4">
        <v>300</v>
      </c>
      <c r="B308" s="22">
        <f>+EGSnrc!M66</f>
        <v>10.917999999999999</v>
      </c>
      <c r="C308" s="22">
        <f>+Geant4!M66</f>
        <v>10.938800000000001</v>
      </c>
      <c r="D308" s="22">
        <f>MCNP!M66</f>
        <v>10.8408</v>
      </c>
      <c r="E308" s="22">
        <f>Penelope!M66</f>
        <v>10.835699999999999</v>
      </c>
    </row>
    <row r="309" spans="1:5" x14ac:dyDescent="0.25">
      <c r="A309" s="4">
        <v>310</v>
      </c>
      <c r="B309" s="22">
        <f>+EGSnrc!M67</f>
        <v>10.903</v>
      </c>
      <c r="C309" s="22">
        <f>+Geant4!M67</f>
        <v>10.9429</v>
      </c>
      <c r="D309" s="22">
        <f>MCNP!M67</f>
        <v>10.835000000000001</v>
      </c>
      <c r="E309" s="22">
        <f>Penelope!M67</f>
        <v>10.822800000000001</v>
      </c>
    </row>
    <row r="310" spans="1:5" x14ac:dyDescent="0.25">
      <c r="A310" s="4">
        <v>320</v>
      </c>
      <c r="B310" s="22">
        <f>+EGSnrc!M68</f>
        <v>10.903</v>
      </c>
      <c r="C310" s="22">
        <f>+Geant4!M68</f>
        <v>10.953900000000001</v>
      </c>
      <c r="D310" s="22">
        <f>MCNP!M68</f>
        <v>10.8773</v>
      </c>
      <c r="E310" s="22">
        <f>Penelope!M68</f>
        <v>10.818199999999999</v>
      </c>
    </row>
    <row r="311" spans="1:5" x14ac:dyDescent="0.25">
      <c r="A311" s="4">
        <v>330</v>
      </c>
      <c r="B311" s="22">
        <f>+EGSnrc!M69</f>
        <v>10.919</v>
      </c>
      <c r="C311" s="22">
        <f>+Geant4!M69</f>
        <v>10.9758</v>
      </c>
      <c r="D311" s="22">
        <f>MCNP!M69</f>
        <v>10.8689</v>
      </c>
      <c r="E311" s="22">
        <f>Penelope!M69</f>
        <v>10.7834</v>
      </c>
    </row>
    <row r="312" spans="1:5" x14ac:dyDescent="0.25">
      <c r="A312" s="4">
        <v>340</v>
      </c>
      <c r="B312" s="22">
        <f>+EGSnrc!M70</f>
        <v>10.923</v>
      </c>
      <c r="C312" s="22">
        <f>+Geant4!M70</f>
        <v>10.938800000000001</v>
      </c>
      <c r="D312" s="22">
        <f>MCNP!M70</f>
        <v>10.865</v>
      </c>
      <c r="E312" s="22">
        <f>Penelope!M70</f>
        <v>10.8322</v>
      </c>
    </row>
    <row r="313" spans="1:5" x14ac:dyDescent="0.25">
      <c r="A313" s="4">
        <v>350</v>
      </c>
      <c r="B313" s="22">
        <f>+EGSnrc!M71</f>
        <v>10.941000000000001</v>
      </c>
      <c r="C313" s="22">
        <f>+Geant4!M71</f>
        <v>10.9594</v>
      </c>
      <c r="D313" s="22">
        <f>MCNP!M71</f>
        <v>10.8711</v>
      </c>
      <c r="E313" s="22">
        <f>Penelope!M71</f>
        <v>10.828799999999999</v>
      </c>
    </row>
    <row r="314" spans="1:5" x14ac:dyDescent="0.25">
      <c r="A314" s="2"/>
      <c r="B314" s="22"/>
      <c r="C314" s="22"/>
      <c r="D314" s="22"/>
      <c r="E314" s="22"/>
    </row>
    <row r="315" spans="1:5" x14ac:dyDescent="0.25">
      <c r="A315" s="4"/>
      <c r="B315" s="8"/>
      <c r="C315" s="8"/>
      <c r="D315" s="8"/>
      <c r="E315" s="8"/>
    </row>
    <row r="316" spans="1:5" x14ac:dyDescent="0.25">
      <c r="A316" s="4" t="s">
        <v>10</v>
      </c>
      <c r="B316" s="8" t="s">
        <v>16</v>
      </c>
      <c r="C316" s="8" t="s">
        <v>17</v>
      </c>
      <c r="D316" s="8" t="s">
        <v>18</v>
      </c>
      <c r="E316" s="8" t="s">
        <v>19</v>
      </c>
    </row>
    <row r="317" spans="1:5" x14ac:dyDescent="0.25">
      <c r="A317" s="4">
        <v>0</v>
      </c>
      <c r="B317" s="22">
        <f>+EGSnrc!M75</f>
        <v>115.32</v>
      </c>
      <c r="C317" s="22">
        <f>+Geant4!M75</f>
        <v>115.22199999999999</v>
      </c>
      <c r="D317" s="22">
        <f>MCNP!M75</f>
        <v>115.304</v>
      </c>
      <c r="E317" s="22">
        <f>Penelope!M75</f>
        <v>115.527</v>
      </c>
    </row>
    <row r="318" spans="1:5" x14ac:dyDescent="0.25">
      <c r="A318" s="4">
        <v>10</v>
      </c>
      <c r="B318" s="22">
        <f>+EGSnrc!M76</f>
        <v>113.75</v>
      </c>
      <c r="C318" s="22">
        <f>+Geant4!M76</f>
        <v>113.59399999999999</v>
      </c>
      <c r="D318" s="22">
        <f>MCNP!M76</f>
        <v>113.71599999999999</v>
      </c>
      <c r="E318" s="22">
        <f>Penelope!M76</f>
        <v>113.991</v>
      </c>
    </row>
    <row r="319" spans="1:5" x14ac:dyDescent="0.25">
      <c r="A319" s="4">
        <v>20</v>
      </c>
      <c r="B319" s="22">
        <f>+EGSnrc!M77</f>
        <v>109.17</v>
      </c>
      <c r="C319" s="22">
        <f>+Geant4!M77</f>
        <v>109.004</v>
      </c>
      <c r="D319" s="22">
        <f>MCNP!M77</f>
        <v>109.149</v>
      </c>
      <c r="E319" s="22">
        <f>Penelope!M77</f>
        <v>109.354</v>
      </c>
    </row>
    <row r="320" spans="1:5" x14ac:dyDescent="0.25">
      <c r="A320" s="4">
        <v>30</v>
      </c>
      <c r="B320" s="22">
        <f>+EGSnrc!M78</f>
        <v>101.69</v>
      </c>
      <c r="C320" s="22">
        <f>+Geant4!M78</f>
        <v>101.616</v>
      </c>
      <c r="D320" s="22">
        <f>MCNP!M78</f>
        <v>101.628</v>
      </c>
      <c r="E320" s="22">
        <f>Penelope!M78</f>
        <v>101.89</v>
      </c>
    </row>
    <row r="321" spans="1:5" x14ac:dyDescent="0.25">
      <c r="A321" s="4">
        <v>40</v>
      </c>
      <c r="B321" s="22">
        <f>+EGSnrc!M79</f>
        <v>91.501999999999995</v>
      </c>
      <c r="C321" s="22">
        <f>+Geant4!M79</f>
        <v>91.397099999999995</v>
      </c>
      <c r="D321" s="22">
        <f>MCNP!M79</f>
        <v>91.443700000000007</v>
      </c>
      <c r="E321" s="22">
        <f>Penelope!M79</f>
        <v>91.909099999999995</v>
      </c>
    </row>
    <row r="322" spans="1:5" x14ac:dyDescent="0.25">
      <c r="A322" s="4">
        <v>50</v>
      </c>
      <c r="B322" s="22">
        <f>+EGSnrc!M80</f>
        <v>78.391999999999996</v>
      </c>
      <c r="C322" s="22">
        <f>+Geant4!M80</f>
        <v>78.317400000000006</v>
      </c>
      <c r="D322" s="22">
        <f>MCNP!M80</f>
        <v>78.362899999999996</v>
      </c>
      <c r="E322" s="22">
        <f>Penelope!M80</f>
        <v>78.491900000000001</v>
      </c>
    </row>
    <row r="323" spans="1:5" x14ac:dyDescent="0.25">
      <c r="A323" s="4">
        <v>60</v>
      </c>
      <c r="B323" s="22">
        <f>+EGSnrc!M81</f>
        <v>61.4</v>
      </c>
      <c r="C323" s="22">
        <f>+Geant4!M81</f>
        <v>61.3521</v>
      </c>
      <c r="D323" s="22">
        <f>MCNP!M81</f>
        <v>61.339199999999998</v>
      </c>
      <c r="E323" s="22">
        <f>Penelope!M81</f>
        <v>61.462000000000003</v>
      </c>
    </row>
    <row r="324" spans="1:5" x14ac:dyDescent="0.25">
      <c r="A324" s="4">
        <v>70</v>
      </c>
      <c r="B324" s="22">
        <f>+EGSnrc!M82</f>
        <v>40.119999999999997</v>
      </c>
      <c r="C324" s="22">
        <f>+Geant4!M82</f>
        <v>40.149099999999997</v>
      </c>
      <c r="D324" s="22">
        <f>MCNP!M82</f>
        <v>40.095999999999997</v>
      </c>
      <c r="E324" s="22">
        <f>Penelope!M82</f>
        <v>39.979900000000001</v>
      </c>
    </row>
    <row r="325" spans="1:5" x14ac:dyDescent="0.25">
      <c r="A325" s="4">
        <v>80</v>
      </c>
      <c r="B325" s="22">
        <f>+EGSnrc!M83</f>
        <v>22.468</v>
      </c>
      <c r="C325" s="22">
        <f>+Geant4!M83</f>
        <v>22.522400000000001</v>
      </c>
      <c r="D325" s="22">
        <f>MCNP!M83</f>
        <v>22.433</v>
      </c>
      <c r="E325" s="22">
        <f>Penelope!M83</f>
        <v>22.460899999999999</v>
      </c>
    </row>
    <row r="326" spans="1:5" x14ac:dyDescent="0.25">
      <c r="A326" s="4">
        <v>90</v>
      </c>
      <c r="B326" s="22">
        <f>+EGSnrc!M84</f>
        <v>11.794</v>
      </c>
      <c r="C326" s="22">
        <f>+Geant4!M84</f>
        <v>11.8658</v>
      </c>
      <c r="D326" s="22">
        <f>MCNP!M84</f>
        <v>11.767200000000001</v>
      </c>
      <c r="E326" s="22">
        <f>Penelope!M84</f>
        <v>11.6999</v>
      </c>
    </row>
    <row r="327" spans="1:5" x14ac:dyDescent="0.25">
      <c r="A327" s="4">
        <v>100</v>
      </c>
      <c r="B327" s="22">
        <f>+EGSnrc!M85</f>
        <v>6.1496000000000004</v>
      </c>
      <c r="C327" s="22">
        <f>+Geant4!M85</f>
        <v>6.1614899999999997</v>
      </c>
      <c r="D327" s="22">
        <f>MCNP!M85</f>
        <v>6.1523199999999996</v>
      </c>
      <c r="E327" s="22">
        <f>Penelope!M85</f>
        <v>6.1186299999999996</v>
      </c>
    </row>
    <row r="328" spans="1:5" x14ac:dyDescent="0.25">
      <c r="A328" s="4">
        <v>110</v>
      </c>
      <c r="B328" s="22">
        <f>+EGSnrc!M86</f>
        <v>3.4123999999999999</v>
      </c>
      <c r="C328" s="22">
        <f>+Geant4!M86</f>
        <v>3.4334099999999999</v>
      </c>
      <c r="D328" s="22">
        <f>MCNP!M86</f>
        <v>3.4173800000000001</v>
      </c>
      <c r="E328" s="22">
        <f>Penelope!M86</f>
        <v>3.4255300000000002</v>
      </c>
    </row>
    <row r="329" spans="1:5" x14ac:dyDescent="0.25">
      <c r="A329" s="4">
        <v>120</v>
      </c>
      <c r="B329" s="22">
        <f>+EGSnrc!M87</f>
        <v>2.0565000000000002</v>
      </c>
      <c r="C329" s="22">
        <f>+Geant4!M87</f>
        <v>2.0648200000000001</v>
      </c>
      <c r="D329" s="22">
        <f>MCNP!M87</f>
        <v>2.0643099999999999</v>
      </c>
      <c r="E329" s="22">
        <f>Penelope!M87</f>
        <v>2.03857</v>
      </c>
    </row>
    <row r="330" spans="1:5" x14ac:dyDescent="0.25">
      <c r="A330" s="4">
        <v>130</v>
      </c>
      <c r="B330" s="22">
        <f>+EGSnrc!M88</f>
        <v>1.3515999999999999</v>
      </c>
      <c r="C330" s="22">
        <f>+Geant4!M88</f>
        <v>1.3581300000000001</v>
      </c>
      <c r="D330" s="22">
        <f>MCNP!M88</f>
        <v>1.3529800000000001</v>
      </c>
      <c r="E330" s="22">
        <f>Penelope!M88</f>
        <v>1.35005</v>
      </c>
    </row>
    <row r="331" spans="1:5" x14ac:dyDescent="0.25">
      <c r="A331" s="4">
        <v>140</v>
      </c>
      <c r="B331" s="22">
        <f>+EGSnrc!M89</f>
        <v>0.96665999999999996</v>
      </c>
      <c r="C331" s="22">
        <f>+Geant4!M89</f>
        <v>0.96509100000000003</v>
      </c>
      <c r="D331" s="22">
        <f>MCNP!M89</f>
        <v>0.96083799999999997</v>
      </c>
      <c r="E331" s="22">
        <f>Penelope!M89</f>
        <v>0.95094199999999995</v>
      </c>
    </row>
    <row r="332" spans="1:5" x14ac:dyDescent="0.25">
      <c r="A332" s="4">
        <v>150</v>
      </c>
      <c r="B332" s="22">
        <f>+EGSnrc!M90</f>
        <v>0.74583999999999995</v>
      </c>
      <c r="C332" s="22">
        <f>+Geant4!M90</f>
        <v>0.74900800000000001</v>
      </c>
      <c r="D332" s="22">
        <f>MCNP!M90</f>
        <v>0.74276799999999998</v>
      </c>
      <c r="E332" s="22">
        <f>Penelope!M90</f>
        <v>0.73761599999999994</v>
      </c>
    </row>
    <row r="333" spans="1:5" x14ac:dyDescent="0.25">
      <c r="A333" s="4">
        <v>160</v>
      </c>
      <c r="B333" s="22">
        <f>+EGSnrc!M91</f>
        <v>0.62012</v>
      </c>
      <c r="C333" s="22">
        <f>+Geant4!M91</f>
        <v>0.62689700000000004</v>
      </c>
      <c r="D333" s="22">
        <f>MCNP!M91</f>
        <v>0.61940399999999995</v>
      </c>
      <c r="E333" s="22">
        <f>Penelope!M91</f>
        <v>0.61046</v>
      </c>
    </row>
    <row r="334" spans="1:5" x14ac:dyDescent="0.25">
      <c r="A334" s="4">
        <v>170</v>
      </c>
      <c r="B334" s="22">
        <f>+EGSnrc!M92</f>
        <v>0.56098999999999999</v>
      </c>
      <c r="C334" s="22">
        <f>+Geant4!M92</f>
        <v>0.55368099999999998</v>
      </c>
      <c r="D334" s="22">
        <f>MCNP!M92</f>
        <v>0.55554499999999996</v>
      </c>
      <c r="E334" s="22">
        <f>Penelope!M92</f>
        <v>0.54808699999999999</v>
      </c>
    </row>
    <row r="335" spans="1:5" x14ac:dyDescent="0.25">
      <c r="A335" s="4">
        <v>180</v>
      </c>
      <c r="B335" s="22">
        <f>+EGSnrc!M93</f>
        <v>0.53244999999999998</v>
      </c>
      <c r="C335" s="22">
        <f>+Geant4!M93</f>
        <v>0.52724099999999996</v>
      </c>
      <c r="D335" s="22">
        <f>MCNP!M93</f>
        <v>0.534161</v>
      </c>
      <c r="E335" s="22">
        <f>Penelope!M93</f>
        <v>0.52990999999999999</v>
      </c>
    </row>
    <row r="336" spans="1:5" x14ac:dyDescent="0.25">
      <c r="A336" s="4">
        <v>190</v>
      </c>
      <c r="B336" s="22">
        <f>+EGSnrc!M94</f>
        <v>0.55467</v>
      </c>
      <c r="C336" s="22">
        <f>+Geant4!M94</f>
        <v>0.55995799999999996</v>
      </c>
      <c r="D336" s="22">
        <f>MCNP!M94</f>
        <v>0.55094200000000004</v>
      </c>
      <c r="E336" s="22">
        <f>Penelope!M94</f>
        <v>0.55156300000000003</v>
      </c>
    </row>
    <row r="337" spans="1:5" x14ac:dyDescent="0.25">
      <c r="A337" s="4">
        <v>200</v>
      </c>
      <c r="B337" s="22">
        <f>+EGSnrc!M95</f>
        <v>0.62200999999999995</v>
      </c>
      <c r="C337" s="22">
        <f>+Geant4!M95</f>
        <v>0.63264699999999996</v>
      </c>
      <c r="D337" s="22">
        <f>MCNP!M95</f>
        <v>0.62332100000000001</v>
      </c>
      <c r="E337" s="22">
        <f>Penelope!M95</f>
        <v>0.60997599999999996</v>
      </c>
    </row>
    <row r="338" spans="1:5" x14ac:dyDescent="0.25">
      <c r="A338" s="4">
        <v>210</v>
      </c>
      <c r="B338" s="22">
        <f>+EGSnrc!M96</f>
        <v>0.73939999999999995</v>
      </c>
      <c r="C338" s="22">
        <f>+Geant4!M96</f>
        <v>0.75310900000000003</v>
      </c>
      <c r="D338" s="22">
        <f>MCNP!M96</f>
        <v>0.75275899999999996</v>
      </c>
      <c r="E338" s="22">
        <f>Penelope!M96</f>
        <v>0.73253299999999999</v>
      </c>
    </row>
    <row r="339" spans="1:5" x14ac:dyDescent="0.25">
      <c r="A339" s="4">
        <v>220</v>
      </c>
      <c r="B339" s="22">
        <f>+EGSnrc!M97</f>
        <v>0.96347000000000005</v>
      </c>
      <c r="C339" s="22">
        <f>+Geant4!M97</f>
        <v>0.972603</v>
      </c>
      <c r="D339" s="22">
        <f>MCNP!M97</f>
        <v>0.96706400000000003</v>
      </c>
      <c r="E339" s="22">
        <f>Penelope!M97</f>
        <v>0.95606799999999992</v>
      </c>
    </row>
    <row r="340" spans="1:5" x14ac:dyDescent="0.25">
      <c r="A340" s="4">
        <v>230</v>
      </c>
      <c r="B340" s="22">
        <f>+EGSnrc!M98</f>
        <v>1.3514999999999999</v>
      </c>
      <c r="C340" s="22">
        <f>+Geant4!M98</f>
        <v>1.3670199999999999</v>
      </c>
      <c r="D340" s="22">
        <f>MCNP!M98</f>
        <v>1.33823</v>
      </c>
      <c r="E340" s="22">
        <f>Penelope!M98</f>
        <v>1.3359999999999999</v>
      </c>
    </row>
    <row r="341" spans="1:5" x14ac:dyDescent="0.25">
      <c r="A341" s="4">
        <v>240</v>
      </c>
      <c r="B341" s="22">
        <f>+EGSnrc!M99</f>
        <v>2.0651000000000002</v>
      </c>
      <c r="C341" s="22">
        <f>+Geant4!M99</f>
        <v>2.0828199999999999</v>
      </c>
      <c r="D341" s="22">
        <f>MCNP!M99</f>
        <v>2.0554100000000002</v>
      </c>
      <c r="E341" s="22">
        <f>Penelope!M99</f>
        <v>2.04108</v>
      </c>
    </row>
    <row r="342" spans="1:5" x14ac:dyDescent="0.25">
      <c r="A342" s="4">
        <v>250</v>
      </c>
      <c r="B342" s="22">
        <f>+EGSnrc!M100</f>
        <v>3.4146000000000001</v>
      </c>
      <c r="C342" s="22">
        <f>+Geant4!M100</f>
        <v>3.4407000000000001</v>
      </c>
      <c r="D342" s="22">
        <f>MCNP!M100</f>
        <v>3.4102399999999999</v>
      </c>
      <c r="E342" s="22">
        <f>Penelope!M100</f>
        <v>3.3960599999999999</v>
      </c>
    </row>
    <row r="343" spans="1:5" x14ac:dyDescent="0.25">
      <c r="A343" s="4">
        <v>260</v>
      </c>
      <c r="B343" s="22">
        <f>+EGSnrc!M101</f>
        <v>6.1589999999999998</v>
      </c>
      <c r="C343" s="22">
        <f>+Geant4!M101</f>
        <v>6.1748599999999998</v>
      </c>
      <c r="D343" s="22">
        <f>MCNP!M101</f>
        <v>6.1445600000000002</v>
      </c>
      <c r="E343" s="22">
        <f>Penelope!M101</f>
        <v>6.1428599999999998</v>
      </c>
    </row>
    <row r="344" spans="1:5" x14ac:dyDescent="0.25">
      <c r="A344" s="4">
        <v>270</v>
      </c>
      <c r="B344" s="22">
        <f>+EGSnrc!M102</f>
        <v>11.776</v>
      </c>
      <c r="C344" s="22">
        <f>+Geant4!M102</f>
        <v>11.8599</v>
      </c>
      <c r="D344" s="22">
        <f>MCNP!M102</f>
        <v>11.7765</v>
      </c>
      <c r="E344" s="22">
        <f>Penelope!M102</f>
        <v>11.729200000000001</v>
      </c>
    </row>
    <row r="345" spans="1:5" x14ac:dyDescent="0.25">
      <c r="A345" s="4">
        <v>280</v>
      </c>
      <c r="B345" s="22">
        <f>+EGSnrc!M103</f>
        <v>22.489000000000001</v>
      </c>
      <c r="C345" s="22">
        <f>+Geant4!M103</f>
        <v>22.558499999999999</v>
      </c>
      <c r="D345" s="22">
        <f>MCNP!M103</f>
        <v>22.437200000000001</v>
      </c>
      <c r="E345" s="22">
        <f>Penelope!M103</f>
        <v>22.3614</v>
      </c>
    </row>
    <row r="346" spans="1:5" x14ac:dyDescent="0.25">
      <c r="A346" s="4">
        <v>290</v>
      </c>
      <c r="B346" s="22">
        <f>+EGSnrc!M104</f>
        <v>40.152000000000001</v>
      </c>
      <c r="C346" s="22">
        <f>+Geant4!M104</f>
        <v>40.181100000000001</v>
      </c>
      <c r="D346" s="22">
        <f>MCNP!M104</f>
        <v>40.076999999999998</v>
      </c>
      <c r="E346" s="22">
        <f>Penelope!M104</f>
        <v>40.138500000000001</v>
      </c>
    </row>
    <row r="347" spans="1:5" x14ac:dyDescent="0.25">
      <c r="A347" s="4">
        <v>300</v>
      </c>
      <c r="B347" s="22">
        <f>+EGSnrc!M105</f>
        <v>61.377000000000002</v>
      </c>
      <c r="C347" s="22">
        <f>+Geant4!M105</f>
        <v>61.384700000000002</v>
      </c>
      <c r="D347" s="22">
        <f>MCNP!M105</f>
        <v>61.3596</v>
      </c>
      <c r="E347" s="22">
        <f>Penelope!M105</f>
        <v>61.582500000000003</v>
      </c>
    </row>
    <row r="348" spans="1:5" x14ac:dyDescent="0.25">
      <c r="A348" s="4">
        <v>310</v>
      </c>
      <c r="B348" s="22">
        <f>+EGSnrc!M106</f>
        <v>78.412000000000006</v>
      </c>
      <c r="C348" s="22">
        <f>+Geant4!M106</f>
        <v>78.362799999999993</v>
      </c>
      <c r="D348" s="22">
        <f>MCNP!M106</f>
        <v>78.409800000000004</v>
      </c>
      <c r="E348" s="22">
        <f>Penelope!M106</f>
        <v>78.131299999999996</v>
      </c>
    </row>
    <row r="349" spans="1:5" x14ac:dyDescent="0.25">
      <c r="A349" s="4">
        <v>320</v>
      </c>
      <c r="B349" s="22">
        <f>+EGSnrc!M107</f>
        <v>91.489000000000004</v>
      </c>
      <c r="C349" s="22">
        <f>+Geant4!M107</f>
        <v>91.404300000000006</v>
      </c>
      <c r="D349" s="22">
        <f>MCNP!M107</f>
        <v>91.440899999999999</v>
      </c>
      <c r="E349" s="22">
        <f>Penelope!M107</f>
        <v>91.591300000000004</v>
      </c>
    </row>
    <row r="350" spans="1:5" x14ac:dyDescent="0.25">
      <c r="A350" s="4">
        <v>330</v>
      </c>
      <c r="B350" s="22">
        <f>+EGSnrc!M108</f>
        <v>101.66</v>
      </c>
      <c r="C350" s="22">
        <f>+Geant4!M108</f>
        <v>101.599</v>
      </c>
      <c r="D350" s="22">
        <f>MCNP!M108</f>
        <v>101.652</v>
      </c>
      <c r="E350" s="22">
        <f>Penelope!M108</f>
        <v>101.542</v>
      </c>
    </row>
    <row r="351" spans="1:5" x14ac:dyDescent="0.25">
      <c r="A351" s="4">
        <v>340</v>
      </c>
      <c r="B351" s="22">
        <f>+EGSnrc!M109</f>
        <v>109.1</v>
      </c>
      <c r="C351" s="22">
        <f>+Geant4!M109</f>
        <v>108.919</v>
      </c>
      <c r="D351" s="22">
        <f>MCNP!M109</f>
        <v>109.22499999999999</v>
      </c>
      <c r="E351" s="22">
        <f>Penelope!M109</f>
        <v>109.173</v>
      </c>
    </row>
    <row r="352" spans="1:5" x14ac:dyDescent="0.25">
      <c r="A352" s="4">
        <v>350</v>
      </c>
      <c r="B352" s="22">
        <f>+EGSnrc!M110</f>
        <v>113.78</v>
      </c>
      <c r="C352" s="22">
        <f>+Geant4!M110</f>
        <v>113.63800000000001</v>
      </c>
      <c r="D352" s="22">
        <f>MCNP!M110</f>
        <v>113.79600000000001</v>
      </c>
      <c r="E352" s="22">
        <f>Penelope!M110</f>
        <v>114.13200000000001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19">
        <f>+Geant4!C7/Mean!C7</f>
        <v>2.460060478251</v>
      </c>
      <c r="D7" s="4" t="s">
        <v>30</v>
      </c>
      <c r="F7" s="19">
        <f>+Geant4!F7/Mean!F7</f>
        <v>2.3373372559855663</v>
      </c>
      <c r="G7" s="4" t="s">
        <v>30</v>
      </c>
      <c r="I7" s="4" t="s">
        <v>1</v>
      </c>
      <c r="J7" s="19">
        <f>+Geant4!J7/Mean!J7</f>
        <v>2.4989137538840143</v>
      </c>
      <c r="K7" s="4" t="s">
        <v>30</v>
      </c>
      <c r="M7" s="19">
        <f>+Geant4!M7/Mean!M7</f>
        <v>2.3702712404973028</v>
      </c>
      <c r="N7" s="4" t="s">
        <v>30</v>
      </c>
    </row>
    <row r="8" spans="2:14" s="3" customFormat="1" x14ac:dyDescent="0.25">
      <c r="B8" s="4" t="s">
        <v>27</v>
      </c>
      <c r="C8" s="19">
        <f>+Geant4!C8/Mean!C8</f>
        <v>0.94147663763370393</v>
      </c>
      <c r="D8" s="4" t="s">
        <v>30</v>
      </c>
      <c r="F8" s="19">
        <f>+Geant4!F8/Mean!F8</f>
        <v>1.200916618161455</v>
      </c>
      <c r="G8" s="4" t="s">
        <v>30</v>
      </c>
      <c r="I8" s="4" t="s">
        <v>27</v>
      </c>
      <c r="J8" s="19">
        <f>+Geant4!J8/Mean!J8</f>
        <v>0.87511874508799448</v>
      </c>
      <c r="K8" s="4" t="s">
        <v>30</v>
      </c>
      <c r="M8" s="19">
        <f>+Geant4!M8/Mean!M8</f>
        <v>1.2459448985403341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19">
        <f>+Geant4!C12/Mean!C12</f>
        <v>1.0022452477848096</v>
      </c>
      <c r="D12" s="9"/>
      <c r="F12" s="19">
        <f>+Geant4!F12/Mean!F12</f>
        <v>1.002289738879889</v>
      </c>
      <c r="G12" s="9"/>
      <c r="I12" s="4">
        <v>1</v>
      </c>
      <c r="J12" s="19">
        <f>+Geant4!J12/Mean!J12</f>
        <v>1.0007599536857557</v>
      </c>
      <c r="K12" s="10"/>
      <c r="M12" s="19">
        <f>+Geant4!M12/Mean!M12</f>
        <v>1.0028986488568288</v>
      </c>
      <c r="N12" s="10"/>
    </row>
    <row r="13" spans="2:14" s="3" customFormat="1" x14ac:dyDescent="0.25">
      <c r="B13" s="4">
        <v>2</v>
      </c>
      <c r="C13" s="19">
        <f>+Geant4!C13/Mean!C13</f>
        <v>0.99535196315462582</v>
      </c>
      <c r="D13" s="9"/>
      <c r="F13" s="19">
        <f>+Geant4!F13/Mean!F13</f>
        <v>1.0005640176744355</v>
      </c>
      <c r="G13" s="9"/>
      <c r="I13" s="4">
        <v>2</v>
      </c>
      <c r="J13" s="19">
        <f>+Geant4!J13/Mean!J13</f>
        <v>1.0033920682354813</v>
      </c>
      <c r="K13" s="10"/>
      <c r="M13" s="19">
        <f>+Geant4!M13/Mean!M13</f>
        <v>1.0046626859458867</v>
      </c>
      <c r="N13" s="10"/>
    </row>
    <row r="14" spans="2:14" s="3" customFormat="1" x14ac:dyDescent="0.25">
      <c r="B14" s="4">
        <v>3</v>
      </c>
      <c r="C14" s="19">
        <f>+Geant4!C14/Mean!C14</f>
        <v>0.99599017897854414</v>
      </c>
      <c r="D14" s="9"/>
      <c r="F14" s="19">
        <f>+Geant4!F14/Mean!F14</f>
        <v>1.0031758059356026</v>
      </c>
      <c r="G14" s="9"/>
      <c r="I14" s="4">
        <v>3</v>
      </c>
      <c r="J14" s="19">
        <f>+Geant4!J14/Mean!J14</f>
        <v>1.0000914875991576</v>
      </c>
      <c r="K14" s="10"/>
      <c r="M14" s="19">
        <f>+Geant4!M14/Mean!M14</f>
        <v>1.0045320188614093</v>
      </c>
      <c r="N14" s="10"/>
    </row>
    <row r="15" spans="2:14" s="3" customFormat="1" x14ac:dyDescent="0.25">
      <c r="B15" s="4">
        <v>4</v>
      </c>
      <c r="C15" s="19">
        <f>+Geant4!C15/Mean!C15</f>
        <v>1.0000118928590263</v>
      </c>
      <c r="D15" s="9"/>
      <c r="F15" s="19">
        <f>+Geant4!F15/Mean!F15</f>
        <v>1.0055693208233962</v>
      </c>
      <c r="G15" s="9"/>
      <c r="I15" s="4">
        <v>4</v>
      </c>
      <c r="J15" s="19">
        <f>+Geant4!J15/Mean!J15</f>
        <v>1.0015770384942371</v>
      </c>
      <c r="K15" s="10"/>
      <c r="M15" s="19">
        <f>+Geant4!M15/Mean!M15</f>
        <v>1.0018475679883501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19">
        <f>+Geant4!C21/Mean!C21</f>
        <v>1.0957724238581716</v>
      </c>
      <c r="D21" s="4" t="s">
        <v>30</v>
      </c>
      <c r="F21" s="19">
        <f>+Geant4!F21/Mean!F21</f>
        <v>1.0600794438927508</v>
      </c>
      <c r="G21" s="4" t="s">
        <v>30</v>
      </c>
      <c r="I21" s="4" t="s">
        <v>1</v>
      </c>
      <c r="J21" s="19">
        <f>+Geant4!J21/Mean!J21</f>
        <v>1.0998224501874136</v>
      </c>
      <c r="K21" s="4" t="s">
        <v>30</v>
      </c>
      <c r="M21" s="19">
        <f>+Geant4!M21/Mean!M21</f>
        <v>1.0617462117307492</v>
      </c>
      <c r="N21" s="4" t="s">
        <v>30</v>
      </c>
    </row>
    <row r="22" spans="2:14" s="3" customFormat="1" x14ac:dyDescent="0.25">
      <c r="B22" s="4" t="s">
        <v>28</v>
      </c>
      <c r="C22" s="19">
        <f>+Geant4!C22/Mean!C22</f>
        <v>1.0879456174872992</v>
      </c>
      <c r="D22" s="4" t="s">
        <v>30</v>
      </c>
      <c r="F22" s="19">
        <f>+Geant4!F22/Mean!F22</f>
        <v>1.0542886864946661</v>
      </c>
      <c r="G22" s="4" t="s">
        <v>30</v>
      </c>
      <c r="I22" s="4" t="s">
        <v>28</v>
      </c>
      <c r="J22" s="19">
        <f>+Geant4!J22/Mean!J22</f>
        <v>1.0962517853510494</v>
      </c>
      <c r="K22" s="4" t="s">
        <v>30</v>
      </c>
      <c r="M22" s="19">
        <f>+Geant4!M22/Mean!M22</f>
        <v>1.0528749537971953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19">
        <f>+Geant4!C26/Mean!C26</f>
        <v>1.0140977336920458</v>
      </c>
      <c r="D26" s="13"/>
      <c r="F26" s="19">
        <f>+Geant4!F26/Mean!F26</f>
        <v>1.0165120367553961</v>
      </c>
      <c r="G26" s="13"/>
      <c r="I26" s="11" t="s">
        <v>9</v>
      </c>
      <c r="J26" s="19">
        <f>+Geant4!J26/Mean!J26</f>
        <v>1.0033828649366496</v>
      </c>
      <c r="K26" s="13"/>
      <c r="M26" s="19">
        <f>+Geant4!M26/Mean!M26</f>
        <v>1.0171214954998458</v>
      </c>
      <c r="N26" s="13"/>
    </row>
    <row r="27" spans="2:14" s="3" customFormat="1" x14ac:dyDescent="0.25">
      <c r="B27" s="11" t="s">
        <v>10</v>
      </c>
      <c r="C27" s="19">
        <f>+Geant4!C27/Mean!C27</f>
        <v>1.0140327394567148</v>
      </c>
      <c r="D27" s="13"/>
      <c r="F27" s="19">
        <f>+Geant4!F27/Mean!F27</f>
        <v>1.0128733621109898</v>
      </c>
      <c r="G27" s="13"/>
      <c r="I27" s="11" t="s">
        <v>10</v>
      </c>
      <c r="J27" s="19">
        <f>+Geant4!J27/Mean!J27</f>
        <v>1.0160546685695737</v>
      </c>
      <c r="K27" s="13"/>
      <c r="M27" s="19">
        <f>+Geant4!M27/Mean!M27</f>
        <v>1.0207812205533984</v>
      </c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/>
      <c r="C30" s="4"/>
      <c r="D30" s="4"/>
      <c r="F30" s="4"/>
      <c r="G30" s="4"/>
      <c r="I30" s="4"/>
      <c r="J30" s="4"/>
      <c r="K30" s="4"/>
      <c r="M30" s="4"/>
      <c r="N30" s="4"/>
    </row>
    <row r="31" spans="2:14" s="3" customFormat="1" x14ac:dyDescent="0.25">
      <c r="B31" s="4" t="s">
        <v>1</v>
      </c>
      <c r="C31" s="19">
        <f>+Geant4!C31/Mean!C31</f>
        <v>2.004134215759013</v>
      </c>
      <c r="D31" s="4" t="s">
        <v>30</v>
      </c>
      <c r="F31" s="19">
        <f>+Geant4!F31/Mean!F31</f>
        <v>1.937102844382383</v>
      </c>
      <c r="G31" s="4" t="s">
        <v>30</v>
      </c>
      <c r="I31" s="4" t="s">
        <v>1</v>
      </c>
      <c r="J31" s="19">
        <f>+Geant4!J31/Mean!J31</f>
        <v>2.2025197234524985</v>
      </c>
      <c r="K31" s="4" t="s">
        <v>30</v>
      </c>
      <c r="M31" s="19">
        <f>+Geant4!M31/Mean!M31</f>
        <v>2.1365663155974497</v>
      </c>
      <c r="N31" s="4" t="s">
        <v>30</v>
      </c>
    </row>
    <row r="32" spans="2:14" s="3" customFormat="1" x14ac:dyDescent="0.25">
      <c r="B32" s="4" t="s">
        <v>29</v>
      </c>
      <c r="C32" s="19">
        <f>+Geant4!C32/Mean!C32</f>
        <v>1.4796046852635529</v>
      </c>
      <c r="D32" s="4" t="s">
        <v>30</v>
      </c>
      <c r="F32" s="19">
        <f>+Geant4!F32/Mean!F32</f>
        <v>1.9581019313740251</v>
      </c>
      <c r="G32" s="4" t="s">
        <v>30</v>
      </c>
      <c r="I32" s="4" t="s">
        <v>29</v>
      </c>
      <c r="J32" s="19">
        <f>+Geant4!J32/Mean!J32</f>
        <v>1.7964947607335582</v>
      </c>
      <c r="K32" s="4" t="s">
        <v>30</v>
      </c>
      <c r="M32" s="19">
        <f>+Geant4!M32/Mean!M32</f>
        <v>2.1527971926268847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19">
        <f>+Geant4!C36/Mean!C36</f>
        <v>0.9980626485628058</v>
      </c>
      <c r="D36" s="15"/>
      <c r="E36" s="16"/>
      <c r="F36" s="19">
        <f>+Geant4!F36/Mean!F36</f>
        <v>1.0009780213875008</v>
      </c>
      <c r="G36" s="9"/>
      <c r="I36" s="4">
        <v>0</v>
      </c>
      <c r="J36" s="19">
        <f>+Geant4!J36/Mean!J36</f>
        <v>1.0070146854840487</v>
      </c>
      <c r="K36" s="9"/>
      <c r="L36" s="16"/>
      <c r="M36" s="19">
        <f>+Geant4!M36/Mean!M36</f>
        <v>1.006193679459277</v>
      </c>
      <c r="N36" s="9"/>
    </row>
    <row r="37" spans="2:14" s="3" customFormat="1" x14ac:dyDescent="0.25">
      <c r="B37" s="4">
        <v>10</v>
      </c>
      <c r="C37" s="19">
        <f>+Geant4!C37/Mean!C37</f>
        <v>1.0031331140015933</v>
      </c>
      <c r="D37" s="15"/>
      <c r="E37" s="16"/>
      <c r="F37" s="19">
        <f>+Geant4!F37/Mean!F37</f>
        <v>1.0039951259034163</v>
      </c>
      <c r="G37" s="9"/>
      <c r="I37" s="4">
        <v>10</v>
      </c>
      <c r="J37" s="19">
        <f>+Geant4!J37/Mean!J37</f>
        <v>1.0040199219700907</v>
      </c>
      <c r="K37" s="9"/>
      <c r="L37" s="16"/>
      <c r="M37" s="19">
        <f>+Geant4!M37/Mean!M37</f>
        <v>1.0030390963265381</v>
      </c>
      <c r="N37" s="9"/>
    </row>
    <row r="38" spans="2:14" s="3" customFormat="1" x14ac:dyDescent="0.25">
      <c r="B38" s="4">
        <v>20</v>
      </c>
      <c r="C38" s="19">
        <f>+Geant4!C38/Mean!C38</f>
        <v>1.0033379922716434</v>
      </c>
      <c r="D38" s="15"/>
      <c r="E38" s="16"/>
      <c r="F38" s="19">
        <f>+Geant4!F38/Mean!F38</f>
        <v>1.0039531986046522</v>
      </c>
      <c r="G38" s="9"/>
      <c r="I38" s="4">
        <v>20</v>
      </c>
      <c r="J38" s="19">
        <f>+Geant4!J38/Mean!J38</f>
        <v>1.0052030507001066</v>
      </c>
      <c r="K38" s="9"/>
      <c r="L38" s="16"/>
      <c r="M38" s="19">
        <f>+Geant4!M38/Mean!M38</f>
        <v>1.008596988871918</v>
      </c>
      <c r="N38" s="9"/>
    </row>
    <row r="39" spans="2:14" s="3" customFormat="1" x14ac:dyDescent="0.25">
      <c r="B39" s="4">
        <v>30</v>
      </c>
      <c r="C39" s="19">
        <f>+Geant4!C39/Mean!C39</f>
        <v>1.0013513736218462</v>
      </c>
      <c r="D39" s="15"/>
      <c r="E39" s="16"/>
      <c r="F39" s="19">
        <f>+Geant4!F39/Mean!F39</f>
        <v>1.0018989533175768</v>
      </c>
      <c r="G39" s="9"/>
      <c r="I39" s="4">
        <v>30</v>
      </c>
      <c r="J39" s="19">
        <f>+Geant4!J39/Mean!J39</f>
        <v>1.0044136316097587</v>
      </c>
      <c r="K39" s="9"/>
      <c r="L39" s="16"/>
      <c r="M39" s="19">
        <f>+Geant4!M39/Mean!M39</f>
        <v>1.0059414844076182</v>
      </c>
      <c r="N39" s="9"/>
    </row>
    <row r="40" spans="2:14" s="3" customFormat="1" x14ac:dyDescent="0.25">
      <c r="B40" s="4">
        <v>40</v>
      </c>
      <c r="C40" s="19">
        <f>+Geant4!C40/Mean!C40</f>
        <v>1.00459956486131</v>
      </c>
      <c r="D40" s="15"/>
      <c r="E40" s="16"/>
      <c r="F40" s="19">
        <f>+Geant4!F40/Mean!F40</f>
        <v>1.0020222512104493</v>
      </c>
      <c r="G40" s="9"/>
      <c r="I40" s="4">
        <v>40</v>
      </c>
      <c r="J40" s="19">
        <f>+Geant4!J40/Mean!J40</f>
        <v>1.0049450778383759</v>
      </c>
      <c r="K40" s="9"/>
      <c r="L40" s="16"/>
      <c r="M40" s="19">
        <f>+Geant4!M40/Mean!M40</f>
        <v>1.0062220341866979</v>
      </c>
      <c r="N40" s="9"/>
    </row>
    <row r="41" spans="2:14" s="3" customFormat="1" x14ac:dyDescent="0.25">
      <c r="B41" s="4">
        <v>50</v>
      </c>
      <c r="C41" s="19">
        <f>+Geant4!C41/Mean!C41</f>
        <v>1.0043667761459172</v>
      </c>
      <c r="D41" s="15"/>
      <c r="E41" s="16"/>
      <c r="F41" s="19">
        <f>+Geant4!F41/Mean!F41</f>
        <v>1.0025667605585238</v>
      </c>
      <c r="G41" s="9"/>
      <c r="I41" s="4">
        <v>50</v>
      </c>
      <c r="J41" s="19">
        <f>+Geant4!J41/Mean!J41</f>
        <v>1.0018974330786568</v>
      </c>
      <c r="K41" s="9"/>
      <c r="L41" s="16"/>
      <c r="M41" s="19">
        <f>+Geant4!M41/Mean!M41</f>
        <v>1.0040013116047208</v>
      </c>
      <c r="N41" s="9"/>
    </row>
    <row r="42" spans="2:14" s="3" customFormat="1" x14ac:dyDescent="0.25">
      <c r="B42" s="4">
        <v>60</v>
      </c>
      <c r="C42" s="19">
        <f>+Geant4!C42/Mean!C42</f>
        <v>1.0051149788747047</v>
      </c>
      <c r="D42" s="15"/>
      <c r="E42" s="16"/>
      <c r="F42" s="19">
        <f>+Geant4!F42/Mean!F42</f>
        <v>1.0040760811084186</v>
      </c>
      <c r="G42" s="9"/>
      <c r="I42" s="4">
        <v>60</v>
      </c>
      <c r="J42" s="19">
        <f>+Geant4!J42/Mean!J42</f>
        <v>1.0007695596408721</v>
      </c>
      <c r="K42" s="9"/>
      <c r="L42" s="16"/>
      <c r="M42" s="19">
        <f>+Geant4!M42/Mean!M42</f>
        <v>1.0059911554764482</v>
      </c>
      <c r="N42" s="9"/>
    </row>
    <row r="43" spans="2:14" s="3" customFormat="1" x14ac:dyDescent="0.25">
      <c r="B43" s="4">
        <v>70</v>
      </c>
      <c r="C43" s="19">
        <f>+Geant4!C43/Mean!C43</f>
        <v>1.0011010990370539</v>
      </c>
      <c r="D43" s="15"/>
      <c r="E43" s="16"/>
      <c r="F43" s="19">
        <f>+Geant4!F43/Mean!F43</f>
        <v>1.0021938314621242</v>
      </c>
      <c r="G43" s="9"/>
      <c r="I43" s="4">
        <v>70</v>
      </c>
      <c r="J43" s="19">
        <f>+Geant4!J43/Mean!J43</f>
        <v>1.0029137349863544</v>
      </c>
      <c r="K43" s="9"/>
      <c r="L43" s="16"/>
      <c r="M43" s="19">
        <f>+Geant4!M43/Mean!M43</f>
        <v>1.005351132147001</v>
      </c>
      <c r="N43" s="9"/>
    </row>
    <row r="44" spans="2:14" s="3" customFormat="1" x14ac:dyDescent="0.25">
      <c r="B44" s="4">
        <v>80</v>
      </c>
      <c r="C44" s="19">
        <f>+Geant4!C44/Mean!C44</f>
        <v>1.0048521913055646</v>
      </c>
      <c r="D44" s="15"/>
      <c r="E44" s="16"/>
      <c r="F44" s="19">
        <f>+Geant4!F44/Mean!F44</f>
        <v>1.0046170600476585</v>
      </c>
      <c r="G44" s="9"/>
      <c r="I44" s="4">
        <v>80</v>
      </c>
      <c r="J44" s="19">
        <f>+Geant4!J44/Mean!J44</f>
        <v>1.0012142770879309</v>
      </c>
      <c r="K44" s="9"/>
      <c r="L44" s="16"/>
      <c r="M44" s="19">
        <f>+Geant4!M44/Mean!M44</f>
        <v>1.0059606591895986</v>
      </c>
      <c r="N44" s="9"/>
    </row>
    <row r="45" spans="2:14" s="3" customFormat="1" x14ac:dyDescent="0.25">
      <c r="B45" s="4">
        <v>90</v>
      </c>
      <c r="C45" s="19">
        <f>+Geant4!C45/Mean!C45</f>
        <v>1.0014012835839936</v>
      </c>
      <c r="D45" s="15"/>
      <c r="E45" s="16"/>
      <c r="F45" s="19">
        <f>+Geant4!F45/Mean!F45</f>
        <v>1.0043265839770166</v>
      </c>
      <c r="G45" s="9"/>
      <c r="I45" s="4">
        <v>90</v>
      </c>
      <c r="J45" s="19">
        <f>+Geant4!J45/Mean!J45</f>
        <v>1.0030325340064505</v>
      </c>
      <c r="K45" s="9"/>
      <c r="L45" s="16"/>
      <c r="M45" s="19">
        <f>+Geant4!M45/Mean!M45</f>
        <v>1.0057044698792967</v>
      </c>
      <c r="N45" s="9"/>
    </row>
    <row r="46" spans="2:14" s="3" customFormat="1" x14ac:dyDescent="0.25">
      <c r="B46" s="4">
        <v>100</v>
      </c>
      <c r="C46" s="19">
        <f>+Geant4!C46/Mean!C46</f>
        <v>1.0005021320030951</v>
      </c>
      <c r="D46" s="15"/>
      <c r="E46" s="16"/>
      <c r="F46" s="19">
        <f>+Geant4!F46/Mean!F46</f>
        <v>1.0034877712710988</v>
      </c>
      <c r="G46" s="9"/>
      <c r="I46" s="4">
        <v>100</v>
      </c>
      <c r="J46" s="19">
        <f>+Geant4!J46/Mean!J46</f>
        <v>1.0008223810453232</v>
      </c>
      <c r="K46" s="9"/>
      <c r="L46" s="16"/>
      <c r="M46" s="19">
        <f>+Geant4!M46/Mean!M46</f>
        <v>1.0035999531937252</v>
      </c>
      <c r="N46" s="9"/>
    </row>
    <row r="47" spans="2:14" s="3" customFormat="1" x14ac:dyDescent="0.25">
      <c r="B47" s="4">
        <v>110</v>
      </c>
      <c r="C47" s="19">
        <f>+Geant4!C47/Mean!C47</f>
        <v>1.0001110238454549</v>
      </c>
      <c r="D47" s="15"/>
      <c r="E47" s="16"/>
      <c r="F47" s="19">
        <f>+Geant4!F47/Mean!F47</f>
        <v>1.0011043871942753</v>
      </c>
      <c r="G47" s="9"/>
      <c r="I47" s="4">
        <v>110</v>
      </c>
      <c r="J47" s="19">
        <f>+Geant4!J47/Mean!J47</f>
        <v>1.0060232888783411</v>
      </c>
      <c r="K47" s="9"/>
      <c r="L47" s="16"/>
      <c r="M47" s="19">
        <f>+Geant4!M47/Mean!M47</f>
        <v>1.005629052343294</v>
      </c>
      <c r="N47" s="9"/>
    </row>
    <row r="48" spans="2:14" s="3" customFormat="1" x14ac:dyDescent="0.25">
      <c r="B48" s="4">
        <v>120</v>
      </c>
      <c r="C48" s="19">
        <f>+Geant4!C48/Mean!C48</f>
        <v>1.0029037716056888</v>
      </c>
      <c r="D48" s="15"/>
      <c r="E48" s="16"/>
      <c r="F48" s="19">
        <f>+Geant4!F48/Mean!F48</f>
        <v>0.9996317409178912</v>
      </c>
      <c r="G48" s="9"/>
      <c r="I48" s="4">
        <v>120</v>
      </c>
      <c r="J48" s="19">
        <f>+Geant4!J48/Mean!J48</f>
        <v>1.0034917060986122</v>
      </c>
      <c r="K48" s="9"/>
      <c r="L48" s="16"/>
      <c r="M48" s="19">
        <f>+Geant4!M48/Mean!M48</f>
        <v>1.0040918932804874</v>
      </c>
      <c r="N48" s="9"/>
    </row>
    <row r="49" spans="2:14" s="3" customFormat="1" x14ac:dyDescent="0.25">
      <c r="B49" s="4">
        <v>130</v>
      </c>
      <c r="C49" s="19">
        <f>+Geant4!C49/Mean!C49</f>
        <v>1.004216578624066</v>
      </c>
      <c r="D49" s="15"/>
      <c r="E49" s="16"/>
      <c r="F49" s="19">
        <f>+Geant4!F49/Mean!F49</f>
        <v>1.0011893521794393</v>
      </c>
      <c r="G49" s="9"/>
      <c r="I49" s="4">
        <v>130</v>
      </c>
      <c r="J49" s="19">
        <f>+Geant4!J49/Mean!J49</f>
        <v>1.0041896613943828</v>
      </c>
      <c r="K49" s="9"/>
      <c r="L49" s="16"/>
      <c r="M49" s="19">
        <f>+Geant4!M49/Mean!M49</f>
        <v>1.0073188823490236</v>
      </c>
      <c r="N49" s="9"/>
    </row>
    <row r="50" spans="2:14" s="3" customFormat="1" x14ac:dyDescent="0.25">
      <c r="B50" s="4">
        <v>140</v>
      </c>
      <c r="C50" s="19">
        <f>+Geant4!C50/Mean!C50</f>
        <v>1.0014789461017737</v>
      </c>
      <c r="D50" s="15"/>
      <c r="E50" s="16"/>
      <c r="F50" s="19">
        <f>+Geant4!F50/Mean!F50</f>
        <v>1.0016255681414481</v>
      </c>
      <c r="G50" s="9"/>
      <c r="I50" s="4">
        <v>140</v>
      </c>
      <c r="J50" s="19">
        <f>+Geant4!J50/Mean!J50</f>
        <v>1.0042191128887095</v>
      </c>
      <c r="K50" s="9"/>
      <c r="L50" s="16"/>
      <c r="M50" s="19">
        <f>+Geant4!M50/Mean!M50</f>
        <v>1.0048928709126628</v>
      </c>
      <c r="N50" s="9"/>
    </row>
    <row r="51" spans="2:14" s="3" customFormat="1" x14ac:dyDescent="0.25">
      <c r="B51" s="4">
        <v>150</v>
      </c>
      <c r="C51" s="19">
        <f>+Geant4!C51/Mean!C51</f>
        <v>1.0033200695319773</v>
      </c>
      <c r="D51" s="15"/>
      <c r="E51" s="16"/>
      <c r="F51" s="19">
        <f>+Geant4!F51/Mean!F51</f>
        <v>1.0018162411555083</v>
      </c>
      <c r="G51" s="9"/>
      <c r="I51" s="4">
        <v>150</v>
      </c>
      <c r="J51" s="19">
        <f>+Geant4!J51/Mean!J51</f>
        <v>1.0038649402241622</v>
      </c>
      <c r="K51" s="9"/>
      <c r="L51" s="16"/>
      <c r="M51" s="19">
        <f>+Geant4!M51/Mean!M51</f>
        <v>1.00560848892071</v>
      </c>
      <c r="N51" s="9"/>
    </row>
    <row r="52" spans="2:14" s="3" customFormat="1" x14ac:dyDescent="0.25">
      <c r="B52" s="4">
        <v>160</v>
      </c>
      <c r="C52" s="19">
        <f>+Geant4!C52/Mean!C52</f>
        <v>1.0042646119615155</v>
      </c>
      <c r="D52" s="15"/>
      <c r="E52" s="16"/>
      <c r="F52" s="19">
        <f>+Geant4!F52/Mean!F52</f>
        <v>1.0018497169502898</v>
      </c>
      <c r="G52" s="9"/>
      <c r="I52" s="4">
        <v>160</v>
      </c>
      <c r="J52" s="19">
        <f>+Geant4!J52/Mean!J52</f>
        <v>1.0062977166379341</v>
      </c>
      <c r="K52" s="9"/>
      <c r="L52" s="16"/>
      <c r="M52" s="19">
        <f>+Geant4!M52/Mean!M52</f>
        <v>1.0062666461378662</v>
      </c>
      <c r="N52" s="9"/>
    </row>
    <row r="53" spans="2:14" s="3" customFormat="1" x14ac:dyDescent="0.25">
      <c r="B53" s="4">
        <v>170</v>
      </c>
      <c r="C53" s="19">
        <f>+Geant4!C53/Mean!C53</f>
        <v>1.0015495517000825</v>
      </c>
      <c r="D53" s="15"/>
      <c r="E53" s="16"/>
      <c r="F53" s="19">
        <f>+Geant4!F53/Mean!F53</f>
        <v>1.0045945231220397</v>
      </c>
      <c r="G53" s="9"/>
      <c r="I53" s="4">
        <v>170</v>
      </c>
      <c r="J53" s="19">
        <f>+Geant4!J53/Mean!J53</f>
        <v>1.0076924598943413</v>
      </c>
      <c r="K53" s="9"/>
      <c r="L53" s="16"/>
      <c r="M53" s="19">
        <f>+Geant4!M53/Mean!M53</f>
        <v>1.0035460015617104</v>
      </c>
      <c r="N53" s="9"/>
    </row>
    <row r="54" spans="2:14" s="3" customFormat="1" x14ac:dyDescent="0.25">
      <c r="B54" s="4">
        <v>180</v>
      </c>
      <c r="C54" s="19">
        <f>+Geant4!C54/Mean!C54</f>
        <v>1.002311311443048</v>
      </c>
      <c r="D54" s="15"/>
      <c r="E54" s="16"/>
      <c r="F54" s="19">
        <f>+Geant4!F54/Mean!F54</f>
        <v>1.0024423969088818</v>
      </c>
      <c r="G54" s="9"/>
      <c r="I54" s="4">
        <v>180</v>
      </c>
      <c r="J54" s="19">
        <f>+Geant4!J54/Mean!J54</f>
        <v>1.0061507640127583</v>
      </c>
      <c r="K54" s="9"/>
      <c r="L54" s="16"/>
      <c r="M54" s="19">
        <f>+Geant4!M54/Mean!M54</f>
        <v>1.004789278624947</v>
      </c>
      <c r="N54" s="9"/>
    </row>
    <row r="55" spans="2:14" s="3" customFormat="1" x14ac:dyDescent="0.25">
      <c r="B55" s="4">
        <v>190</v>
      </c>
      <c r="C55" s="19">
        <f>+Geant4!C55/Mean!C55</f>
        <v>1.0013009254684977</v>
      </c>
      <c r="D55" s="15"/>
      <c r="E55" s="16"/>
      <c r="F55" s="19">
        <f>+Geant4!F55/Mean!F55</f>
        <v>1.0022715794676724</v>
      </c>
      <c r="G55" s="9"/>
      <c r="I55" s="4">
        <v>190</v>
      </c>
      <c r="J55" s="19">
        <f>+Geant4!J55/Mean!J55</f>
        <v>1.0047975352112677</v>
      </c>
      <c r="K55" s="9"/>
      <c r="L55" s="16"/>
      <c r="M55" s="19">
        <f>+Geant4!M55/Mean!M55</f>
        <v>1.0070892027401788</v>
      </c>
      <c r="N55" s="9"/>
    </row>
    <row r="56" spans="2:14" s="3" customFormat="1" x14ac:dyDescent="0.25">
      <c r="B56" s="4">
        <v>200</v>
      </c>
      <c r="C56" s="19">
        <f>+Geant4!C56/Mean!C56</f>
        <v>1.0025377057001723</v>
      </c>
      <c r="D56" s="15"/>
      <c r="E56" s="16"/>
      <c r="F56" s="19">
        <f>+Geant4!F56/Mean!F56</f>
        <v>1.0035280383375866</v>
      </c>
      <c r="G56" s="9"/>
      <c r="I56" s="4">
        <v>200</v>
      </c>
      <c r="J56" s="19">
        <f>+Geant4!J56/Mean!J56</f>
        <v>1.0049620048433388</v>
      </c>
      <c r="K56" s="9"/>
      <c r="L56" s="16"/>
      <c r="M56" s="19">
        <f>+Geant4!M56/Mean!M56</f>
        <v>1.0056006463696794</v>
      </c>
      <c r="N56" s="9"/>
    </row>
    <row r="57" spans="2:14" s="3" customFormat="1" x14ac:dyDescent="0.25">
      <c r="B57" s="4">
        <v>210</v>
      </c>
      <c r="C57" s="19">
        <f>+Geant4!C57/Mean!C57</f>
        <v>1.0018047647433657</v>
      </c>
      <c r="D57" s="15"/>
      <c r="E57" s="16"/>
      <c r="F57" s="19">
        <f>+Geant4!F57/Mean!F57</f>
        <v>1.0025206686224073</v>
      </c>
      <c r="G57" s="9"/>
      <c r="I57" s="4">
        <v>210</v>
      </c>
      <c r="J57" s="19">
        <f>+Geant4!J57/Mean!J57</f>
        <v>1.0057759527905388</v>
      </c>
      <c r="K57" s="9"/>
      <c r="L57" s="16"/>
      <c r="M57" s="19">
        <f>+Geant4!M57/Mean!M57</f>
        <v>1.0076198561382175</v>
      </c>
      <c r="N57" s="9"/>
    </row>
    <row r="58" spans="2:14" s="3" customFormat="1" x14ac:dyDescent="0.25">
      <c r="B58" s="4">
        <v>220</v>
      </c>
      <c r="C58" s="19">
        <f>+Geant4!C58/Mean!C58</f>
        <v>1.0010755452273967</v>
      </c>
      <c r="D58" s="15"/>
      <c r="E58" s="16"/>
      <c r="F58" s="19">
        <f>+Geant4!F58/Mean!F58</f>
        <v>1.0006499403862625</v>
      </c>
      <c r="G58" s="9"/>
      <c r="I58" s="4">
        <v>220</v>
      </c>
      <c r="J58" s="19">
        <f>+Geant4!J58/Mean!J58</f>
        <v>1.0079196131801695</v>
      </c>
      <c r="K58" s="9"/>
      <c r="L58" s="16"/>
      <c r="M58" s="19">
        <f>+Geant4!M58/Mean!M58</f>
        <v>1.0053239236789484</v>
      </c>
      <c r="N58" s="9"/>
    </row>
    <row r="59" spans="2:14" s="3" customFormat="1" x14ac:dyDescent="0.25">
      <c r="B59" s="4">
        <v>230</v>
      </c>
      <c r="C59" s="19">
        <f>+Geant4!C59/Mean!C59</f>
        <v>1.0034075368875635</v>
      </c>
      <c r="D59" s="15"/>
      <c r="E59" s="16"/>
      <c r="F59" s="19">
        <f>+Geant4!F59/Mean!F59</f>
        <v>1.0012072434607646</v>
      </c>
      <c r="G59" s="9"/>
      <c r="I59" s="4">
        <v>230</v>
      </c>
      <c r="J59" s="19">
        <f>+Geant4!J59/Mean!J59</f>
        <v>1.0060889394162622</v>
      </c>
      <c r="K59" s="9"/>
      <c r="L59" s="16"/>
      <c r="M59" s="19">
        <f>+Geant4!M59/Mean!M59</f>
        <v>1.0061089416447999</v>
      </c>
      <c r="N59" s="9"/>
    </row>
    <row r="60" spans="2:14" s="3" customFormat="1" x14ac:dyDescent="0.25">
      <c r="B60" s="4">
        <v>240</v>
      </c>
      <c r="C60" s="19">
        <f>+Geant4!C60/Mean!C60</f>
        <v>1.0011244702015396</v>
      </c>
      <c r="D60" s="15"/>
      <c r="E60" s="16"/>
      <c r="F60" s="19">
        <f>+Geant4!F60/Mean!F60</f>
        <v>1.0018349176438195</v>
      </c>
      <c r="G60" s="9"/>
      <c r="I60" s="4">
        <v>240</v>
      </c>
      <c r="J60" s="19">
        <f>+Geant4!J60/Mean!J60</f>
        <v>1.0069544085237097</v>
      </c>
      <c r="K60" s="9"/>
      <c r="L60" s="16"/>
      <c r="M60" s="19">
        <f>+Geant4!M60/Mean!M60</f>
        <v>1.00317157242981</v>
      </c>
      <c r="N60" s="9"/>
    </row>
    <row r="61" spans="2:14" s="3" customFormat="1" x14ac:dyDescent="0.25">
      <c r="B61" s="4">
        <v>250</v>
      </c>
      <c r="C61" s="19">
        <f>+Geant4!C61/Mean!C61</f>
        <v>0.99948996799960521</v>
      </c>
      <c r="D61" s="15"/>
      <c r="E61" s="16"/>
      <c r="F61" s="19">
        <f>+Geant4!F61/Mean!F61</f>
        <v>1.0014374494310454</v>
      </c>
      <c r="G61" s="9"/>
      <c r="I61" s="4">
        <v>250</v>
      </c>
      <c r="J61" s="19">
        <f>+Geant4!J61/Mean!J61</f>
        <v>1.0049412539804545</v>
      </c>
      <c r="K61" s="9"/>
      <c r="L61" s="16"/>
      <c r="M61" s="19">
        <f>+Geant4!M61/Mean!M61</f>
        <v>1.0065149343576218</v>
      </c>
      <c r="N61" s="9"/>
    </row>
    <row r="62" spans="2:14" s="3" customFormat="1" x14ac:dyDescent="0.25">
      <c r="B62" s="4">
        <v>260</v>
      </c>
      <c r="C62" s="19">
        <f>+Geant4!C62/Mean!C62</f>
        <v>0.99936468512849186</v>
      </c>
      <c r="D62" s="15"/>
      <c r="E62" s="16"/>
      <c r="F62" s="19">
        <f>+Geant4!F62/Mean!F62</f>
        <v>1.0016488612551957</v>
      </c>
      <c r="G62" s="9"/>
      <c r="I62" s="4">
        <v>260</v>
      </c>
      <c r="J62" s="19">
        <f>+Geant4!J62/Mean!J62</f>
        <v>1.0039694039746732</v>
      </c>
      <c r="K62" s="9"/>
      <c r="L62" s="16"/>
      <c r="M62" s="19">
        <f>+Geant4!M62/Mean!M62</f>
        <v>1.0053719890127795</v>
      </c>
      <c r="N62" s="9"/>
    </row>
    <row r="63" spans="2:14" s="3" customFormat="1" x14ac:dyDescent="0.25">
      <c r="B63" s="4">
        <v>270</v>
      </c>
      <c r="C63" s="19">
        <f>+Geant4!C63/Mean!C63</f>
        <v>1.0032277267287493</v>
      </c>
      <c r="D63" s="15"/>
      <c r="E63" s="16"/>
      <c r="F63" s="19">
        <f>+Geant4!F63/Mean!F63</f>
        <v>1.0021824944146223</v>
      </c>
      <c r="G63" s="9"/>
      <c r="I63" s="4">
        <v>270</v>
      </c>
      <c r="J63" s="19">
        <f>+Geant4!J63/Mean!J63</f>
        <v>1.0047784687818417</v>
      </c>
      <c r="K63" s="9"/>
      <c r="L63" s="16"/>
      <c r="M63" s="19">
        <f>+Geant4!M63/Mean!M63</f>
        <v>1.0038163652158367</v>
      </c>
      <c r="N63" s="9"/>
    </row>
    <row r="64" spans="2:14" s="3" customFormat="1" x14ac:dyDescent="0.25">
      <c r="B64" s="4">
        <v>280</v>
      </c>
      <c r="C64" s="19">
        <f>+Geant4!C64/Mean!C64</f>
        <v>1.0007386998471159</v>
      </c>
      <c r="D64" s="15"/>
      <c r="E64" s="16"/>
      <c r="F64" s="19">
        <f>+Geant4!F64/Mean!F64</f>
        <v>1.004096289686166</v>
      </c>
      <c r="G64" s="9"/>
      <c r="I64" s="4">
        <v>280</v>
      </c>
      <c r="J64" s="19">
        <f>+Geant4!J64/Mean!J64</f>
        <v>1.0047169189243841</v>
      </c>
      <c r="K64" s="9"/>
      <c r="L64" s="16"/>
      <c r="M64" s="19">
        <f>+Geant4!M64/Mean!M64</f>
        <v>1.0025417832894397</v>
      </c>
      <c r="N64" s="9"/>
    </row>
    <row r="65" spans="2:14" s="3" customFormat="1" x14ac:dyDescent="0.25">
      <c r="B65" s="4">
        <v>290</v>
      </c>
      <c r="C65" s="19">
        <f>+Geant4!C65/Mean!C65</f>
        <v>1.0038897960027282</v>
      </c>
      <c r="D65" s="15"/>
      <c r="E65" s="16"/>
      <c r="F65" s="19">
        <f>+Geant4!F65/Mean!F65</f>
        <v>1.0014210826846872</v>
      </c>
      <c r="G65" s="9"/>
      <c r="I65" s="4">
        <v>290</v>
      </c>
      <c r="J65" s="19">
        <f>+Geant4!J65/Mean!J65</f>
        <v>1.0052275063476861</v>
      </c>
      <c r="K65" s="9"/>
      <c r="L65" s="16"/>
      <c r="M65" s="19">
        <f>+Geant4!M65/Mean!M65</f>
        <v>1.0077706453014141</v>
      </c>
      <c r="N65" s="9"/>
    </row>
    <row r="66" spans="2:14" s="3" customFormat="1" x14ac:dyDescent="0.25">
      <c r="B66" s="4">
        <v>300</v>
      </c>
      <c r="C66" s="19">
        <f>+Geant4!C66/Mean!C66</f>
        <v>1.0027907895711734</v>
      </c>
      <c r="D66" s="15"/>
      <c r="E66" s="16"/>
      <c r="F66" s="19">
        <f>+Geant4!F66/Mean!F66</f>
        <v>1.0006318042524296</v>
      </c>
      <c r="G66" s="9"/>
      <c r="I66" s="4">
        <v>300</v>
      </c>
      <c r="J66" s="19">
        <f>+Geant4!J66/Mean!J66</f>
        <v>1.0043946332272962</v>
      </c>
      <c r="K66" s="9"/>
      <c r="L66" s="16"/>
      <c r="M66" s="19">
        <f>+Geant4!M66/Mean!M66</f>
        <v>1.0050972473945234</v>
      </c>
      <c r="N66" s="9"/>
    </row>
    <row r="67" spans="2:14" s="3" customFormat="1" x14ac:dyDescent="0.25">
      <c r="B67" s="4">
        <v>310</v>
      </c>
      <c r="C67" s="19">
        <f>+Geant4!C67/Mean!C67</f>
        <v>1.0017982199272462</v>
      </c>
      <c r="D67" s="15"/>
      <c r="E67" s="16"/>
      <c r="F67" s="19">
        <f>+Geant4!F67/Mean!F67</f>
        <v>0.99927548227726448</v>
      </c>
      <c r="G67" s="9"/>
      <c r="I67" s="4">
        <v>310</v>
      </c>
      <c r="J67" s="19">
        <f>+Geant4!J67/Mean!J67</f>
        <v>1.0018713404106419</v>
      </c>
      <c r="K67" s="9"/>
      <c r="L67" s="16"/>
      <c r="M67" s="19">
        <f>+Geant4!M67/Mean!M67</f>
        <v>1.0061580968975052</v>
      </c>
      <c r="N67" s="9"/>
    </row>
    <row r="68" spans="2:14" s="3" customFormat="1" x14ac:dyDescent="0.25">
      <c r="B68" s="4">
        <v>320</v>
      </c>
      <c r="C68" s="19">
        <f>+Geant4!C68/Mean!C68</f>
        <v>1.0041332882329161</v>
      </c>
      <c r="D68" s="15"/>
      <c r="E68" s="16"/>
      <c r="F68" s="19">
        <f>+Geant4!F68/Mean!F68</f>
        <v>1.001333677508174</v>
      </c>
      <c r="G68" s="9"/>
      <c r="I68" s="4">
        <v>320</v>
      </c>
      <c r="J68" s="19">
        <f>+Geant4!J68/Mean!J68</f>
        <v>1.0014522270043917</v>
      </c>
      <c r="K68" s="9"/>
      <c r="L68" s="16"/>
      <c r="M68" s="19">
        <f>+Geant4!M68/Mean!M68</f>
        <v>1.0060432949734115</v>
      </c>
      <c r="N68" s="9"/>
    </row>
    <row r="69" spans="2:14" s="3" customFormat="1" x14ac:dyDescent="0.25">
      <c r="B69" s="4">
        <v>330</v>
      </c>
      <c r="C69" s="19">
        <f>+Geant4!C69/Mean!C69</f>
        <v>1.0043751235910618</v>
      </c>
      <c r="D69" s="15"/>
      <c r="E69" s="16"/>
      <c r="F69" s="19">
        <f>+Geant4!F69/Mean!F69</f>
        <v>0.99972460799669538</v>
      </c>
      <c r="G69" s="9"/>
      <c r="I69" s="4">
        <v>330</v>
      </c>
      <c r="J69" s="19">
        <f>+Geant4!J69/Mean!J69</f>
        <v>1.0037965639667168</v>
      </c>
      <c r="K69" s="9"/>
      <c r="L69" s="16"/>
      <c r="M69" s="19">
        <f>+Geant4!M69/Mean!M69</f>
        <v>1.0081773527973159</v>
      </c>
      <c r="N69" s="9"/>
    </row>
    <row r="70" spans="2:14" s="3" customFormat="1" x14ac:dyDescent="0.25">
      <c r="B70" s="4">
        <v>340</v>
      </c>
      <c r="C70" s="19">
        <f>+Geant4!C70/Mean!C70</f>
        <v>1.0021405335470435</v>
      </c>
      <c r="D70" s="15"/>
      <c r="E70" s="16"/>
      <c r="F70" s="19">
        <f>+Geant4!F70/Mean!F70</f>
        <v>1.0020304612293991</v>
      </c>
      <c r="G70" s="9"/>
      <c r="I70" s="4">
        <v>340</v>
      </c>
      <c r="J70" s="19">
        <f>+Geant4!J70/Mean!J70</f>
        <v>1.0011842001385953</v>
      </c>
      <c r="K70" s="9"/>
      <c r="L70" s="16"/>
      <c r="M70" s="19">
        <f>+Geant4!M70/Mean!M70</f>
        <v>1.0045042356344267</v>
      </c>
      <c r="N70" s="9"/>
    </row>
    <row r="71" spans="2:14" s="3" customFormat="1" x14ac:dyDescent="0.25">
      <c r="B71" s="4">
        <v>350</v>
      </c>
      <c r="C71" s="19">
        <f>+Geant4!C71/Mean!C71</f>
        <v>1.0033815091992702</v>
      </c>
      <c r="D71" s="15"/>
      <c r="E71" s="16"/>
      <c r="F71" s="19">
        <f>+Geant4!F71/Mean!F71</f>
        <v>1.0033312015366165</v>
      </c>
      <c r="G71" s="9"/>
      <c r="I71" s="4">
        <v>350</v>
      </c>
      <c r="J71" s="19">
        <f>+Geant4!J71/Mean!J71</f>
        <v>1.0047504375402998</v>
      </c>
      <c r="K71" s="9"/>
      <c r="L71" s="16"/>
      <c r="M71" s="19">
        <f>+Geant4!M71/Mean!M71</f>
        <v>1.0054426231012172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9">
        <f>+Geant4!C75/Mean!C75</f>
        <v>0.99873881656074548</v>
      </c>
      <c r="D75" s="15"/>
      <c r="E75" s="16"/>
      <c r="F75" s="19">
        <f>+Geant4!F75/Mean!F75</f>
        <v>0.99934204700889739</v>
      </c>
      <c r="G75" s="9"/>
      <c r="I75" s="4">
        <v>0</v>
      </c>
      <c r="J75" s="19">
        <f>+Geant4!J75/Mean!J75</f>
        <v>0.99921655257445963</v>
      </c>
      <c r="K75" s="9"/>
      <c r="L75" s="16"/>
      <c r="M75" s="19">
        <f>+Geant4!M75/Mean!M75</f>
        <v>0.99894878980781288</v>
      </c>
      <c r="N75" s="18"/>
    </row>
    <row r="76" spans="2:14" s="3" customFormat="1" x14ac:dyDescent="0.25">
      <c r="B76" s="4">
        <v>10</v>
      </c>
      <c r="C76" s="19">
        <f>+Geant4!C76/Mean!C76</f>
        <v>1.0006365072609673</v>
      </c>
      <c r="D76" s="15"/>
      <c r="E76" s="16"/>
      <c r="F76" s="19">
        <f>+Geant4!F76/Mean!F76</f>
        <v>1.0002789923822619</v>
      </c>
      <c r="G76" s="9"/>
      <c r="I76" s="4">
        <v>10</v>
      </c>
      <c r="J76" s="19">
        <f>+Geant4!J76/Mean!J76</f>
        <v>0.99949917939134048</v>
      </c>
      <c r="K76" s="9"/>
      <c r="L76" s="16"/>
      <c r="M76" s="19">
        <f>+Geant4!M76/Mean!M76</f>
        <v>0.9985166497821123</v>
      </c>
      <c r="N76" s="18"/>
    </row>
    <row r="77" spans="2:14" s="3" customFormat="1" x14ac:dyDescent="0.25">
      <c r="B77" s="4">
        <v>20</v>
      </c>
      <c r="C77" s="19">
        <f>+Geant4!C77/Mean!C77</f>
        <v>0.9991590253642425</v>
      </c>
      <c r="D77" s="15"/>
      <c r="E77" s="16"/>
      <c r="F77" s="19">
        <f>+Geant4!F77/Mean!F77</f>
        <v>0.99878186623383469</v>
      </c>
      <c r="G77" s="9"/>
      <c r="I77" s="4">
        <v>20</v>
      </c>
      <c r="J77" s="19">
        <f>+Geant4!J77/Mean!J77</f>
        <v>1.0001538016140123</v>
      </c>
      <c r="K77" s="9"/>
      <c r="L77" s="16"/>
      <c r="M77" s="19">
        <f>+Geant4!M77/Mean!M77</f>
        <v>0.99848629536247613</v>
      </c>
      <c r="N77" s="18"/>
    </row>
    <row r="78" spans="2:14" s="3" customFormat="1" x14ac:dyDescent="0.25">
      <c r="B78" s="4">
        <v>30</v>
      </c>
      <c r="C78" s="19">
        <f>+Geant4!C78/Mean!C78</f>
        <v>0.99910994425411082</v>
      </c>
      <c r="D78" s="15"/>
      <c r="E78" s="16"/>
      <c r="F78" s="19">
        <f>+Geant4!F78/Mean!F78</f>
        <v>0.9977595313154235</v>
      </c>
      <c r="G78" s="9"/>
      <c r="I78" s="4">
        <v>30</v>
      </c>
      <c r="J78" s="19">
        <f>+Geant4!J78/Mean!J78</f>
        <v>0.99839559491437513</v>
      </c>
      <c r="K78" s="9"/>
      <c r="L78" s="16"/>
      <c r="M78" s="19">
        <f>+Geant4!M78/Mean!M78</f>
        <v>0.9991150964544866</v>
      </c>
      <c r="N78" s="18"/>
    </row>
    <row r="79" spans="2:14" s="3" customFormat="1" x14ac:dyDescent="0.25">
      <c r="B79" s="4">
        <v>40</v>
      </c>
      <c r="C79" s="19">
        <f>+Geant4!C79/Mean!C79</f>
        <v>1.0006012697021824</v>
      </c>
      <c r="D79" s="15"/>
      <c r="E79" s="16"/>
      <c r="F79" s="19">
        <f>+Geant4!F79/Mean!F79</f>
        <v>0.99882413592090002</v>
      </c>
      <c r="G79" s="9"/>
      <c r="I79" s="4">
        <v>40</v>
      </c>
      <c r="J79" s="19">
        <f>+Geant4!J79/Mean!J79</f>
        <v>0.99927518464509868</v>
      </c>
      <c r="K79" s="9"/>
      <c r="L79" s="16"/>
      <c r="M79" s="19">
        <f>+Geant4!M79/Mean!M79</f>
        <v>0.99818840530247077</v>
      </c>
      <c r="N79" s="18"/>
    </row>
    <row r="80" spans="2:14" s="3" customFormat="1" x14ac:dyDescent="0.25">
      <c r="B80" s="4">
        <v>50</v>
      </c>
      <c r="C80" s="19">
        <f>+Geant4!C80/Mean!C80</f>
        <v>0.99964276803737895</v>
      </c>
      <c r="D80" s="15"/>
      <c r="E80" s="16"/>
      <c r="F80" s="19">
        <f>+Geant4!F80/Mean!F80</f>
        <v>0.99976862922743459</v>
      </c>
      <c r="G80" s="9"/>
      <c r="I80" s="4">
        <v>50</v>
      </c>
      <c r="J80" s="19">
        <f>+Geant4!J80/Mean!J80</f>
        <v>0.9987154365884805</v>
      </c>
      <c r="K80" s="9"/>
      <c r="L80" s="16"/>
      <c r="M80" s="19">
        <f>+Geant4!M80/Mean!M80</f>
        <v>0.99906047948075705</v>
      </c>
      <c r="N80" s="18"/>
    </row>
    <row r="81" spans="2:14" s="3" customFormat="1" x14ac:dyDescent="0.25">
      <c r="B81" s="4">
        <v>60</v>
      </c>
      <c r="C81" s="19">
        <f>+Geant4!C81/Mean!C81</f>
        <v>1.0009540984480354</v>
      </c>
      <c r="D81" s="15"/>
      <c r="E81" s="16"/>
      <c r="F81" s="19">
        <f>+Geant4!F81/Mean!F81</f>
        <v>1.0010317567938352</v>
      </c>
      <c r="G81" s="9"/>
      <c r="I81" s="4">
        <v>60</v>
      </c>
      <c r="J81" s="19">
        <f>+Geant4!J81/Mean!J81</f>
        <v>0.99923846936337479</v>
      </c>
      <c r="K81" s="9"/>
      <c r="L81" s="16"/>
      <c r="M81" s="19">
        <f>+Geant4!M81/Mean!M81</f>
        <v>0.99940990408192432</v>
      </c>
      <c r="N81" s="18"/>
    </row>
    <row r="82" spans="2:14" s="3" customFormat="1" x14ac:dyDescent="0.25">
      <c r="B82" s="4">
        <v>70</v>
      </c>
      <c r="C82" s="19">
        <f>+Geant4!C82/Mean!C82</f>
        <v>1.0015683888345401</v>
      </c>
      <c r="D82" s="15"/>
      <c r="E82" s="16"/>
      <c r="F82" s="19">
        <f>+Geant4!F82/Mean!F82</f>
        <v>1.001557670047885</v>
      </c>
      <c r="G82" s="9"/>
      <c r="I82" s="4">
        <v>70</v>
      </c>
      <c r="J82" s="19">
        <f>+Geant4!J82/Mean!J82</f>
        <v>1.0032954021991343</v>
      </c>
      <c r="K82" s="9"/>
      <c r="L82" s="16"/>
      <c r="M82" s="19">
        <f>+Geant4!M82/Mean!M82</f>
        <v>1.0015678692818608</v>
      </c>
      <c r="N82" s="18"/>
    </row>
    <row r="83" spans="2:14" s="3" customFormat="1" x14ac:dyDescent="0.25">
      <c r="B83" s="4">
        <v>80</v>
      </c>
      <c r="C83" s="19">
        <f>+Geant4!C83/Mean!C83</f>
        <v>1.0030482655089596</v>
      </c>
      <c r="D83" s="15"/>
      <c r="E83" s="16"/>
      <c r="F83" s="19">
        <f>+Geant4!F83/Mean!F83</f>
        <v>1.0020364070975454</v>
      </c>
      <c r="G83" s="9"/>
      <c r="I83" s="4">
        <v>80</v>
      </c>
      <c r="J83" s="19">
        <f>+Geant4!J83/Mean!J83</f>
        <v>1.0073793788868557</v>
      </c>
      <c r="K83" s="9"/>
      <c r="L83" s="16"/>
      <c r="M83" s="19">
        <f>+Geant4!M83/Mean!M83</f>
        <v>1.0022840473809109</v>
      </c>
      <c r="N83" s="18"/>
    </row>
    <row r="84" spans="2:14" s="3" customFormat="1" x14ac:dyDescent="0.25">
      <c r="B84" s="4">
        <v>90</v>
      </c>
      <c r="C84" s="19">
        <f>+Geant4!C84/Mean!C84</f>
        <v>1.0090966064952278</v>
      </c>
      <c r="D84" s="15"/>
      <c r="E84" s="16"/>
      <c r="F84" s="19">
        <f>+Geant4!F84/Mean!F84</f>
        <v>1.0054984278065775</v>
      </c>
      <c r="G84" s="9"/>
      <c r="I84" s="4">
        <v>90</v>
      </c>
      <c r="J84" s="19">
        <f>+Geant4!J84/Mean!J84</f>
        <v>1.0085134357794396</v>
      </c>
      <c r="K84" s="9"/>
      <c r="L84" s="16"/>
      <c r="M84" s="19">
        <f>+Geant4!M84/Mean!M84</f>
        <v>1.0071360518090515</v>
      </c>
      <c r="N84" s="18"/>
    </row>
    <row r="85" spans="2:14" s="3" customFormat="1" x14ac:dyDescent="0.25">
      <c r="B85" s="4">
        <v>100</v>
      </c>
      <c r="C85" s="19">
        <f>+Geant4!C85/Mean!C85</f>
        <v>1.0007328390953925</v>
      </c>
      <c r="D85" s="15"/>
      <c r="E85" s="16"/>
      <c r="F85" s="19">
        <f>+Geant4!F85/Mean!F85</f>
        <v>1.0024330745018417</v>
      </c>
      <c r="G85" s="9"/>
      <c r="I85" s="4">
        <v>100</v>
      </c>
      <c r="J85" s="19">
        <f>+Geant4!J85/Mean!J85</f>
        <v>1.0048107113366862</v>
      </c>
      <c r="K85" s="9"/>
      <c r="L85" s="16"/>
      <c r="M85" s="19">
        <f>+Geant4!M85/Mean!M85</f>
        <v>1.0026002723939917</v>
      </c>
      <c r="N85" s="18"/>
    </row>
    <row r="86" spans="2:14" s="3" customFormat="1" x14ac:dyDescent="0.25">
      <c r="B86" s="4">
        <v>110</v>
      </c>
      <c r="C86" s="19">
        <f>+Geant4!C86/Mean!C86</f>
        <v>1.0036901483058116</v>
      </c>
      <c r="D86" s="15"/>
      <c r="E86" s="16"/>
      <c r="F86" s="19">
        <f>+Geant4!F86/Mean!F86</f>
        <v>1.0076079307439878</v>
      </c>
      <c r="G86" s="9"/>
      <c r="I86" s="4">
        <v>110</v>
      </c>
      <c r="J86" s="19">
        <f>+Geant4!J86/Mean!J86</f>
        <v>1.0067160302014528</v>
      </c>
      <c r="K86" s="9"/>
      <c r="L86" s="16"/>
      <c r="M86" s="19">
        <f>+Geant4!M86/Mean!M86</f>
        <v>1.0032815339929517</v>
      </c>
      <c r="N86" s="18"/>
    </row>
    <row r="87" spans="2:14" s="3" customFormat="1" x14ac:dyDescent="0.25">
      <c r="B87" s="4">
        <v>120</v>
      </c>
      <c r="C87" s="19">
        <f>+Geant4!C87/Mean!C87</f>
        <v>1.0083724514014856</v>
      </c>
      <c r="D87" s="15"/>
      <c r="E87" s="16"/>
      <c r="F87" s="19">
        <f>+Geant4!F87/Mean!F87</f>
        <v>1.0004460314054329</v>
      </c>
      <c r="G87" s="9"/>
      <c r="I87" s="4">
        <v>120</v>
      </c>
      <c r="J87" s="19">
        <f>+Geant4!J87/Mean!J87</f>
        <v>1.0090296039121727</v>
      </c>
      <c r="K87" s="9"/>
      <c r="L87" s="16"/>
      <c r="M87" s="19">
        <f>+Geant4!M87/Mean!M87</f>
        <v>1.0042654604703194</v>
      </c>
      <c r="N87" s="18"/>
    </row>
    <row r="88" spans="2:14" s="3" customFormat="1" x14ac:dyDescent="0.25">
      <c r="B88" s="4">
        <v>130</v>
      </c>
      <c r="C88" s="19">
        <f>+Geant4!C88/Mean!C88</f>
        <v>1.0007214649983376</v>
      </c>
      <c r="D88" s="15"/>
      <c r="E88" s="16"/>
      <c r="F88" s="19">
        <f>+Geant4!F88/Mean!F88</f>
        <v>1.0030052046795594</v>
      </c>
      <c r="G88" s="9"/>
      <c r="I88" s="4">
        <v>130</v>
      </c>
      <c r="J88" s="19">
        <f>+Geant4!J88/Mean!J88</f>
        <v>1.0043257993209871</v>
      </c>
      <c r="K88" s="9"/>
      <c r="L88" s="16"/>
      <c r="M88" s="19">
        <f>+Geant4!M88/Mean!M88</f>
        <v>1.0036506329488097</v>
      </c>
      <c r="N88" s="18"/>
    </row>
    <row r="89" spans="2:14" s="3" customFormat="1" x14ac:dyDescent="0.25">
      <c r="B89" s="4">
        <v>140</v>
      </c>
      <c r="C89" s="19">
        <f>+Geant4!C89/Mean!C89</f>
        <v>1.0004398748033008</v>
      </c>
      <c r="D89" s="15"/>
      <c r="E89" s="16"/>
      <c r="F89" s="19">
        <f>+Geant4!F89/Mean!F89</f>
        <v>1.0085297279144516</v>
      </c>
      <c r="G89" s="9"/>
      <c r="I89" s="4">
        <v>140</v>
      </c>
      <c r="J89" s="19">
        <f>+Geant4!J89/Mean!J89</f>
        <v>1.0031979107640001</v>
      </c>
      <c r="K89" s="9"/>
      <c r="L89" s="16"/>
      <c r="M89" s="19">
        <f>+Geant4!M89/Mean!M89</f>
        <v>1.0043795666016484</v>
      </c>
      <c r="N89" s="18"/>
    </row>
    <row r="90" spans="2:14" s="3" customFormat="1" x14ac:dyDescent="0.25">
      <c r="B90" s="4">
        <v>150</v>
      </c>
      <c r="C90" s="19">
        <f>+Geant4!C90/Mean!C90</f>
        <v>1.011900426551233</v>
      </c>
      <c r="D90" s="15"/>
      <c r="E90" s="16"/>
      <c r="F90" s="19">
        <f>+Geant4!F90/Mean!F90</f>
        <v>1.0070909376763713</v>
      </c>
      <c r="G90" s="9"/>
      <c r="I90" s="4">
        <v>150</v>
      </c>
      <c r="J90" s="19">
        <f>+Geant4!J90/Mean!J90</f>
        <v>1.0069016419910968</v>
      </c>
      <c r="K90" s="9"/>
      <c r="L90" s="16"/>
      <c r="M90" s="19">
        <f>+Geant4!M90/Mean!M90</f>
        <v>1.0069910514541389</v>
      </c>
      <c r="N90" s="18"/>
    </row>
    <row r="91" spans="2:14" s="3" customFormat="1" x14ac:dyDescent="0.25">
      <c r="B91" s="4">
        <v>160</v>
      </c>
      <c r="C91" s="19">
        <f>+Geant4!C91/Mean!C91</f>
        <v>1.0065725613202536</v>
      </c>
      <c r="D91" s="15"/>
      <c r="E91" s="16"/>
      <c r="F91" s="19">
        <f>+Geant4!F91/Mean!F91</f>
        <v>1.0111091264165639</v>
      </c>
      <c r="G91" s="9"/>
      <c r="I91" s="4">
        <v>160</v>
      </c>
      <c r="J91" s="19">
        <f>+Geant4!J91/Mean!J91</f>
        <v>1.0038719861338945</v>
      </c>
      <c r="K91" s="9"/>
      <c r="L91" s="16"/>
      <c r="M91" s="19">
        <f>+Geant4!M91/Mean!M91</f>
        <v>1.0123974466274319</v>
      </c>
      <c r="N91" s="18"/>
    </row>
    <row r="92" spans="2:14" s="3" customFormat="1" x14ac:dyDescent="0.25">
      <c r="B92" s="4">
        <v>170</v>
      </c>
      <c r="C92" s="19">
        <f>+Geant4!C92/Mean!C92</f>
        <v>1.0053891015703273</v>
      </c>
      <c r="D92" s="15"/>
      <c r="E92" s="16"/>
      <c r="F92" s="19">
        <f>+Geant4!F92/Mean!F92</f>
        <v>1.0065223180116467</v>
      </c>
      <c r="G92" s="9"/>
      <c r="I92" s="4">
        <v>170</v>
      </c>
      <c r="J92" s="19">
        <f>+Geant4!J92/Mean!J92</f>
        <v>1.0046629045340782</v>
      </c>
      <c r="K92" s="9"/>
      <c r="L92" s="16"/>
      <c r="M92" s="19">
        <f>+Geant4!M92/Mean!M92</f>
        <v>0.99838660453508843</v>
      </c>
      <c r="N92" s="18"/>
    </row>
    <row r="93" spans="2:14" s="3" customFormat="1" x14ac:dyDescent="0.25">
      <c r="B93" s="4">
        <v>180</v>
      </c>
      <c r="C93" s="19">
        <f>+Geant4!C93/Mean!C93</f>
        <v>1.0038571401184748</v>
      </c>
      <c r="D93" s="15"/>
      <c r="E93" s="16"/>
      <c r="F93" s="19">
        <f>+Geant4!F93/Mean!F93</f>
        <v>1.0021456319563653</v>
      </c>
      <c r="G93" s="9"/>
      <c r="I93" s="4">
        <v>180</v>
      </c>
      <c r="J93" s="19">
        <f>+Geant4!J93/Mean!J93</f>
        <v>1.0105540236991979</v>
      </c>
      <c r="K93" s="9"/>
      <c r="L93" s="16"/>
      <c r="M93" s="19">
        <f>+Geant4!M93/Mean!M93</f>
        <v>0.99303217592178394</v>
      </c>
      <c r="N93" s="18"/>
    </row>
    <row r="94" spans="2:14" s="3" customFormat="1" x14ac:dyDescent="0.25">
      <c r="B94" s="4">
        <v>190</v>
      </c>
      <c r="C94" s="19">
        <f>+Geant4!C94/Mean!C94</f>
        <v>1.0128554533068641</v>
      </c>
      <c r="D94" s="15"/>
      <c r="E94" s="16"/>
      <c r="F94" s="19">
        <f>+Geant4!F94/Mean!F94</f>
        <v>0.99761459831385679</v>
      </c>
      <c r="G94" s="9"/>
      <c r="I94" s="4">
        <v>190</v>
      </c>
      <c r="J94" s="19">
        <f>+Geant4!J94/Mean!J94</f>
        <v>0.99488022850713009</v>
      </c>
      <c r="K94" s="9"/>
      <c r="L94" s="16"/>
      <c r="M94" s="19">
        <f>+Geant4!M94/Mean!M94</f>
        <v>1.0102379965477939</v>
      </c>
      <c r="N94" s="18"/>
    </row>
    <row r="95" spans="2:14" s="3" customFormat="1" x14ac:dyDescent="0.25">
      <c r="B95" s="4">
        <v>200</v>
      </c>
      <c r="C95" s="19">
        <f>+Geant4!C95/Mean!C95</f>
        <v>1.0090986699760112</v>
      </c>
      <c r="D95" s="15"/>
      <c r="E95" s="16"/>
      <c r="F95" s="19">
        <f>+Geant4!F95/Mean!F95</f>
        <v>1.0062079347532868</v>
      </c>
      <c r="G95" s="9"/>
      <c r="I95" s="4">
        <v>200</v>
      </c>
      <c r="J95" s="19">
        <f>+Geant4!J95/Mean!J95</f>
        <v>1.0063393592190502</v>
      </c>
      <c r="K95" s="9"/>
      <c r="L95" s="16"/>
      <c r="M95" s="19">
        <f>+Geant4!M95/Mean!M95</f>
        <v>1.0171361689163061</v>
      </c>
      <c r="N95" s="18"/>
    </row>
    <row r="96" spans="2:14" s="3" customFormat="1" x14ac:dyDescent="0.25">
      <c r="B96" s="4">
        <v>210</v>
      </c>
      <c r="C96" s="19">
        <f>+Geant4!C96/Mean!C96</f>
        <v>0.9995227850159828</v>
      </c>
      <c r="D96" s="15"/>
      <c r="E96" s="16"/>
      <c r="F96" s="19">
        <f>+Geant4!F96/Mean!F96</f>
        <v>0.99714683783787539</v>
      </c>
      <c r="G96" s="9"/>
      <c r="I96" s="4">
        <v>210</v>
      </c>
      <c r="J96" s="19">
        <f>+Geant4!J96/Mean!J96</f>
        <v>1.0059095754445062</v>
      </c>
      <c r="K96" s="9"/>
      <c r="L96" s="16"/>
      <c r="M96" s="19">
        <f>+Geant4!M96/Mean!M96</f>
        <v>1.0116310660114627</v>
      </c>
      <c r="N96" s="18"/>
    </row>
    <row r="97" spans="2:14" s="3" customFormat="1" x14ac:dyDescent="0.25">
      <c r="B97" s="4">
        <v>220</v>
      </c>
      <c r="C97" s="19">
        <f>+Geant4!C97/Mean!C97</f>
        <v>0.9961113943558485</v>
      </c>
      <c r="D97" s="15"/>
      <c r="E97" s="16"/>
      <c r="F97" s="19">
        <f>+Geant4!F97/Mean!F97</f>
        <v>0.99742607167915787</v>
      </c>
      <c r="G97" s="9"/>
      <c r="I97" s="4">
        <v>220</v>
      </c>
      <c r="J97" s="19">
        <f>+Geant4!J97/Mean!J97</f>
        <v>1.0111868225140506</v>
      </c>
      <c r="K97" s="9"/>
      <c r="L97" s="16"/>
      <c r="M97" s="19">
        <f>+Geant4!M97/Mean!M97</f>
        <v>1.0080863804850999</v>
      </c>
      <c r="N97" s="18"/>
    </row>
    <row r="98" spans="2:14" s="3" customFormat="1" x14ac:dyDescent="0.25">
      <c r="B98" s="4">
        <v>230</v>
      </c>
      <c r="C98" s="19">
        <f>+Geant4!C98/Mean!C98</f>
        <v>1.0056176894445084</v>
      </c>
      <c r="D98" s="15"/>
      <c r="E98" s="16"/>
      <c r="F98" s="19">
        <f>+Geant4!F98/Mean!F98</f>
        <v>1.009310108515787</v>
      </c>
      <c r="G98" s="9"/>
      <c r="I98" s="4">
        <v>230</v>
      </c>
      <c r="J98" s="19">
        <f>+Geant4!J98/Mean!J98</f>
        <v>1.0062990174382578</v>
      </c>
      <c r="K98" s="9"/>
      <c r="L98" s="16"/>
      <c r="M98" s="19">
        <f>+Geant4!M98/Mean!M98</f>
        <v>1.0139687543461127</v>
      </c>
      <c r="N98" s="18"/>
    </row>
    <row r="99" spans="2:14" s="3" customFormat="1" x14ac:dyDescent="0.25">
      <c r="B99" s="4">
        <v>240</v>
      </c>
      <c r="C99" s="19">
        <f>+Geant4!C99/Mean!C99</f>
        <v>1.0055657347528526</v>
      </c>
      <c r="D99" s="15"/>
      <c r="E99" s="16"/>
      <c r="F99" s="19">
        <f>+Geant4!F99/Mean!F99</f>
        <v>1.0076706724622859</v>
      </c>
      <c r="G99" s="9"/>
      <c r="I99" s="4">
        <v>240</v>
      </c>
      <c r="J99" s="19">
        <f>+Geant4!J99/Mean!J99</f>
        <v>1.0043550778354335</v>
      </c>
      <c r="K99" s="9"/>
      <c r="L99" s="16"/>
      <c r="M99" s="19">
        <f>+Geant4!M99/Mean!M99</f>
        <v>1.0105368364746536</v>
      </c>
      <c r="N99" s="18"/>
    </row>
    <row r="100" spans="2:14" s="3" customFormat="1" x14ac:dyDescent="0.25">
      <c r="B100" s="4">
        <v>250</v>
      </c>
      <c r="C100" s="19">
        <f>+Geant4!C100/Mean!C100</f>
        <v>1.0069318229558009</v>
      </c>
      <c r="D100" s="15"/>
      <c r="E100" s="16"/>
      <c r="F100" s="19">
        <f>+Geant4!F100/Mean!F100</f>
        <v>1.0028057929297471</v>
      </c>
      <c r="G100" s="9"/>
      <c r="I100" s="4">
        <v>250</v>
      </c>
      <c r="J100" s="19">
        <f>+Geant4!J100/Mean!J100</f>
        <v>1.0089870023155751</v>
      </c>
      <c r="K100" s="9"/>
      <c r="L100" s="16"/>
      <c r="M100" s="19">
        <f>+Geant4!M100/Mean!M100</f>
        <v>1.0074076242899808</v>
      </c>
      <c r="N100" s="18"/>
    </row>
    <row r="101" spans="2:14" s="3" customFormat="1" x14ac:dyDescent="0.25">
      <c r="B101" s="4">
        <v>260</v>
      </c>
      <c r="C101" s="19">
        <f>+Geant4!C101/Mean!C101</f>
        <v>1.0034704725837271</v>
      </c>
      <c r="D101" s="15"/>
      <c r="E101" s="16"/>
      <c r="F101" s="19">
        <f>+Geant4!F101/Mean!F101</f>
        <v>1.0029801163908807</v>
      </c>
      <c r="G101" s="9"/>
      <c r="I101" s="4">
        <v>260</v>
      </c>
      <c r="J101" s="19">
        <f>+Geant4!J101/Mean!J101</f>
        <v>1.004867688988929</v>
      </c>
      <c r="K101" s="9"/>
      <c r="L101" s="16"/>
      <c r="M101" s="19">
        <f>+Geant4!M101/Mean!M101</f>
        <v>1.0031744897097146</v>
      </c>
      <c r="N101" s="18"/>
    </row>
    <row r="102" spans="2:14" s="3" customFormat="1" x14ac:dyDescent="0.25">
      <c r="B102" s="4">
        <v>270</v>
      </c>
      <c r="C102" s="19">
        <f>+Geant4!C102/Mean!C102</f>
        <v>1.0043337588544945</v>
      </c>
      <c r="D102" s="15"/>
      <c r="E102" s="16"/>
      <c r="F102" s="19">
        <f>+Geant4!F102/Mean!F102</f>
        <v>1.0027591409789651</v>
      </c>
      <c r="G102" s="9"/>
      <c r="I102" s="4">
        <v>270</v>
      </c>
      <c r="J102" s="19">
        <f>+Geant4!J102/Mean!J102</f>
        <v>1.0071232561578785</v>
      </c>
      <c r="K102" s="9"/>
      <c r="L102" s="16"/>
      <c r="M102" s="19">
        <f>+Geant4!M102/Mean!M102</f>
        <v>1.006321380691364</v>
      </c>
      <c r="N102" s="18"/>
    </row>
    <row r="103" spans="2:14" s="3" customFormat="1" x14ac:dyDescent="0.25">
      <c r="B103" s="4">
        <v>280</v>
      </c>
      <c r="C103" s="19">
        <f>+Geant4!C103/Mean!C103</f>
        <v>1.0057074910820454</v>
      </c>
      <c r="D103" s="15"/>
      <c r="E103" s="16"/>
      <c r="F103" s="19">
        <f>+Geant4!F103/Mean!F103</f>
        <v>1.0016770919363855</v>
      </c>
      <c r="G103" s="9"/>
      <c r="I103" s="4">
        <v>280</v>
      </c>
      <c r="J103" s="19">
        <f>+Geant4!J103/Mean!J103</f>
        <v>1.0040051608086713</v>
      </c>
      <c r="K103" s="9"/>
      <c r="L103" s="16"/>
      <c r="M103" s="19">
        <f>+Geant4!M103/Mean!M103</f>
        <v>1.0043173827244587</v>
      </c>
      <c r="N103" s="18"/>
    </row>
    <row r="104" spans="2:14" s="3" customFormat="1" x14ac:dyDescent="0.25">
      <c r="B104" s="4">
        <v>290</v>
      </c>
      <c r="C104" s="19">
        <f>+Geant4!C104/Mean!C104</f>
        <v>1.0003912570755598</v>
      </c>
      <c r="D104" s="15"/>
      <c r="E104" s="16"/>
      <c r="F104" s="19">
        <f>+Geant4!F104/Mean!F104</f>
        <v>1.0005512080307388</v>
      </c>
      <c r="G104" s="9"/>
      <c r="I104" s="4">
        <v>290</v>
      </c>
      <c r="J104" s="19">
        <f>+Geant4!J104/Mean!J104</f>
        <v>1.0026944430700402</v>
      </c>
      <c r="K104" s="9"/>
      <c r="L104" s="16"/>
      <c r="M104" s="19">
        <f>+Geant4!M104/Mean!M104</f>
        <v>1.0010949955340627</v>
      </c>
      <c r="N104" s="18"/>
    </row>
    <row r="105" spans="2:14" s="3" customFormat="1" x14ac:dyDescent="0.25">
      <c r="B105" s="4">
        <v>300</v>
      </c>
      <c r="C105" s="19">
        <f>+Geant4!C105/Mean!C105</f>
        <v>1.00035665223032</v>
      </c>
      <c r="D105" s="15"/>
      <c r="E105" s="16"/>
      <c r="F105" s="19">
        <f>+Geant4!F105/Mean!F105</f>
        <v>1.0000054362303004</v>
      </c>
      <c r="G105" s="9"/>
      <c r="I105" s="4">
        <v>300</v>
      </c>
      <c r="J105" s="19">
        <f>+Geant4!J105/Mean!J105</f>
        <v>1.0016456816568744</v>
      </c>
      <c r="K105" s="9"/>
      <c r="L105" s="16"/>
      <c r="M105" s="19">
        <f>+Geant4!M105/Mean!M105</f>
        <v>0.99932845971450179</v>
      </c>
      <c r="N105" s="18"/>
    </row>
    <row r="106" spans="2:14" s="3" customFormat="1" x14ac:dyDescent="0.25">
      <c r="B106" s="4">
        <v>310</v>
      </c>
      <c r="C106" s="19">
        <f>+Geant4!C106/Mean!C106</f>
        <v>0.9993976641259088</v>
      </c>
      <c r="D106" s="15"/>
      <c r="E106" s="16"/>
      <c r="F106" s="19">
        <f>+Geant4!F106/Mean!F106</f>
        <v>0.99960438240339133</v>
      </c>
      <c r="G106" s="9"/>
      <c r="I106" s="4">
        <v>310</v>
      </c>
      <c r="J106" s="19">
        <f>+Geant4!J106/Mean!J106</f>
        <v>0.99868260331126391</v>
      </c>
      <c r="K106" s="9"/>
      <c r="L106" s="16"/>
      <c r="M106" s="19">
        <f>+Geant4!M106/Mean!M106</f>
        <v>1.0004318325370656</v>
      </c>
      <c r="N106" s="18"/>
    </row>
    <row r="107" spans="2:14" s="3" customFormat="1" x14ac:dyDescent="0.25">
      <c r="B107" s="4">
        <v>320</v>
      </c>
      <c r="C107" s="19">
        <f>+Geant4!C107/Mean!C107</f>
        <v>0.99943352517742645</v>
      </c>
      <c r="D107" s="15"/>
      <c r="E107" s="16"/>
      <c r="F107" s="19">
        <f>+Geant4!F107/Mean!F107</f>
        <v>1.0002889314876284</v>
      </c>
      <c r="G107" s="9"/>
      <c r="I107" s="4">
        <v>320</v>
      </c>
      <c r="J107" s="19">
        <f>+Geant4!J107/Mean!J107</f>
        <v>0.99684742554973971</v>
      </c>
      <c r="K107" s="9"/>
      <c r="L107" s="16"/>
      <c r="M107" s="19">
        <f>+Geant4!M107/Mean!M107</f>
        <v>0.9991574787764177</v>
      </c>
      <c r="N107" s="18"/>
    </row>
    <row r="108" spans="2:14" s="3" customFormat="1" x14ac:dyDescent="0.25">
      <c r="B108" s="4">
        <v>330</v>
      </c>
      <c r="C108" s="19">
        <f>+Geant4!C108/Mean!C108</f>
        <v>1.001342126460488</v>
      </c>
      <c r="D108" s="15"/>
      <c r="E108" s="16"/>
      <c r="F108" s="19">
        <f>+Geant4!F108/Mean!F108</f>
        <v>0.9998122108216343</v>
      </c>
      <c r="G108" s="9"/>
      <c r="I108" s="4">
        <v>330</v>
      </c>
      <c r="J108" s="19">
        <f>+Geant4!J108/Mean!J108</f>
        <v>0.99742420281013677</v>
      </c>
      <c r="K108" s="9"/>
      <c r="L108" s="16"/>
      <c r="M108" s="19">
        <f>+Geant4!M108/Mean!M108</f>
        <v>0.9998597623833505</v>
      </c>
      <c r="N108" s="18"/>
    </row>
    <row r="109" spans="2:14" s="3" customFormat="1" x14ac:dyDescent="0.25">
      <c r="B109" s="4">
        <v>340</v>
      </c>
      <c r="C109" s="19">
        <f>+Geant4!C109/Mean!C109</f>
        <v>0.998721534117466</v>
      </c>
      <c r="D109" s="15"/>
      <c r="E109" s="16"/>
      <c r="F109" s="19">
        <f>+Geant4!F109/Mean!F109</f>
        <v>0.9994925508525595</v>
      </c>
      <c r="G109" s="9"/>
      <c r="I109" s="4">
        <v>340</v>
      </c>
      <c r="J109" s="19">
        <f>+Geant4!J109/Mean!J109</f>
        <v>0.9983543559835435</v>
      </c>
      <c r="K109" s="9"/>
      <c r="L109" s="16"/>
      <c r="M109" s="19">
        <f>+Geant4!M109/Mean!M109</f>
        <v>0.99830208264114362</v>
      </c>
      <c r="N109" s="18"/>
    </row>
    <row r="110" spans="2:14" s="3" customFormat="1" x14ac:dyDescent="0.25">
      <c r="B110" s="4">
        <v>350</v>
      </c>
      <c r="C110" s="19">
        <f>+Geant4!C110/Mean!C110</f>
        <v>0.99868750709912046</v>
      </c>
      <c r="D110" s="15"/>
      <c r="E110" s="16"/>
      <c r="F110" s="19">
        <f>+Geant4!F110/Mean!F110</f>
        <v>0.99941601393024138</v>
      </c>
      <c r="G110" s="9"/>
      <c r="I110" s="4">
        <v>350</v>
      </c>
      <c r="J110" s="19">
        <f>+Geant4!J110/Mean!J110</f>
        <v>0.99886353778086234</v>
      </c>
      <c r="K110" s="9"/>
      <c r="L110" s="16"/>
      <c r="M110" s="19">
        <f>+Geant4!M110/Mean!M110</f>
        <v>0.99825627105541725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19">
        <f>+MCNP!C7/Mean!C7</f>
        <v>0.13690525897323405</v>
      </c>
      <c r="D7" s="4" t="s">
        <v>30</v>
      </c>
      <c r="F7" s="19">
        <f>+MCNP!F7/Mean!F7</f>
        <v>0.29675313065264786</v>
      </c>
      <c r="G7" s="4" t="s">
        <v>30</v>
      </c>
      <c r="I7" s="4" t="s">
        <v>1</v>
      </c>
      <c r="J7" s="19">
        <f>+MCNP!J7/Mean!J7</f>
        <v>0.18694386937297125</v>
      </c>
      <c r="K7" s="4" t="s">
        <v>30</v>
      </c>
      <c r="M7" s="19">
        <f>+MCNP!M7/Mean!M7</f>
        <v>0.33993587129324598</v>
      </c>
      <c r="N7" s="4" t="s">
        <v>30</v>
      </c>
    </row>
    <row r="8" spans="2:14" s="3" customFormat="1" x14ac:dyDescent="0.25">
      <c r="B8" s="4" t="s">
        <v>27</v>
      </c>
      <c r="C8" s="19">
        <f>+MCNP!C8/Mean!C8</f>
        <v>1.3712971894441017</v>
      </c>
      <c r="D8" s="4" t="s">
        <v>30</v>
      </c>
      <c r="F8" s="19">
        <f>+MCNP!F8/Mean!F8</f>
        <v>0.52923837399845253</v>
      </c>
      <c r="G8" s="4" t="s">
        <v>30</v>
      </c>
      <c r="I8" s="4" t="s">
        <v>27</v>
      </c>
      <c r="J8" s="19">
        <f>+MCNP!J8/Mean!J8</f>
        <v>1.6954360852132258</v>
      </c>
      <c r="K8" s="4" t="s">
        <v>30</v>
      </c>
      <c r="M8" s="19">
        <f>+MCNP!M8/Mean!M8</f>
        <v>0.60744851138733225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19">
        <f>+MCNP!C12/Mean!C12</f>
        <v>0.99935539162678377</v>
      </c>
      <c r="D12" s="9"/>
      <c r="F12" s="19">
        <f>+MCNP!F12/Mean!F12</f>
        <v>0.99709802990846752</v>
      </c>
      <c r="G12" s="9"/>
      <c r="I12" s="4">
        <v>1</v>
      </c>
      <c r="J12" s="19">
        <f>+MCNP!J12/Mean!J12</f>
        <v>1.0016962393349786</v>
      </c>
      <c r="K12" s="10"/>
      <c r="M12" s="19">
        <f>+MCNP!M12/Mean!M12</f>
        <v>0.99678421223914848</v>
      </c>
      <c r="N12" s="10"/>
    </row>
    <row r="13" spans="2:14" s="3" customFormat="1" x14ac:dyDescent="0.25">
      <c r="B13" s="4">
        <v>2</v>
      </c>
      <c r="C13" s="19">
        <f>+MCNP!C13/Mean!C13</f>
        <v>1.0018486029166322</v>
      </c>
      <c r="D13" s="9"/>
      <c r="F13" s="19">
        <f>+MCNP!F13/Mean!F13</f>
        <v>0.99821152859097895</v>
      </c>
      <c r="G13" s="9"/>
      <c r="I13" s="4">
        <v>2</v>
      </c>
      <c r="J13" s="19">
        <f>+MCNP!J13/Mean!J13</f>
        <v>0.99355633202941396</v>
      </c>
      <c r="K13" s="10"/>
      <c r="M13" s="19">
        <f>+MCNP!M13/Mean!M13</f>
        <v>0.99461702012367592</v>
      </c>
      <c r="N13" s="10"/>
    </row>
    <row r="14" spans="2:14" s="3" customFormat="1" x14ac:dyDescent="0.25">
      <c r="B14" s="4">
        <v>3</v>
      </c>
      <c r="C14" s="19">
        <f>+MCNP!C14/Mean!C14</f>
        <v>1.0044911606342479</v>
      </c>
      <c r="D14" s="9"/>
      <c r="F14" s="19">
        <f>+MCNP!F14/Mean!F14</f>
        <v>0.99457184024997591</v>
      </c>
      <c r="G14" s="9"/>
      <c r="I14" s="4">
        <v>3</v>
      </c>
      <c r="J14" s="19">
        <f>+MCNP!J14/Mean!J14</f>
        <v>1.0030618475493207</v>
      </c>
      <c r="K14" s="10"/>
      <c r="M14" s="19">
        <f>+MCNP!M14/Mean!M14</f>
        <v>0.99423899125159287</v>
      </c>
      <c r="N14" s="10"/>
    </row>
    <row r="15" spans="2:14" s="3" customFormat="1" x14ac:dyDescent="0.25">
      <c r="B15" s="4">
        <v>4</v>
      </c>
      <c r="C15" s="19">
        <f>+MCNP!C15/Mean!C15</f>
        <v>1.0005530289026612</v>
      </c>
      <c r="D15" s="9"/>
      <c r="F15" s="19">
        <f>+MCNP!F15/Mean!F15</f>
        <v>0.98889083486236107</v>
      </c>
      <c r="G15" s="9"/>
      <c r="I15" s="4">
        <v>4</v>
      </c>
      <c r="J15" s="19">
        <f>+MCNP!J15/Mean!J15</f>
        <v>0.99486030413527271</v>
      </c>
      <c r="K15" s="10"/>
      <c r="M15" s="19">
        <f>+MCNP!M15/Mean!M15</f>
        <v>0.98817725005375001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19">
        <f>+MCNP!C21/Mean!C21</f>
        <v>0.90422757614182836</v>
      </c>
      <c r="D21" s="4" t="s">
        <v>30</v>
      </c>
      <c r="F21" s="19">
        <f>+MCNP!F21/Mean!F21</f>
        <v>0.93992055610724923</v>
      </c>
      <c r="G21" s="4" t="s">
        <v>30</v>
      </c>
      <c r="I21" s="4" t="s">
        <v>1</v>
      </c>
      <c r="J21" s="19">
        <f>+MCNP!J21/Mean!J21</f>
        <v>0.90017754981258635</v>
      </c>
      <c r="K21" s="4" t="s">
        <v>30</v>
      </c>
      <c r="M21" s="19">
        <f>+MCNP!M21/Mean!M21</f>
        <v>0.93825378826925054</v>
      </c>
      <c r="N21" s="4" t="s">
        <v>30</v>
      </c>
    </row>
    <row r="22" spans="2:14" s="3" customFormat="1" x14ac:dyDescent="0.25">
      <c r="B22" s="4" t="s">
        <v>28</v>
      </c>
      <c r="C22" s="19">
        <f>+MCNP!C22/Mean!C22</f>
        <v>0.91205438251270077</v>
      </c>
      <c r="D22" s="4" t="s">
        <v>30</v>
      </c>
      <c r="F22" s="19">
        <f>+MCNP!F22/Mean!F22</f>
        <v>0.94571131350533388</v>
      </c>
      <c r="G22" s="4" t="s">
        <v>30</v>
      </c>
      <c r="I22" s="4" t="s">
        <v>28</v>
      </c>
      <c r="J22" s="19">
        <f>+MCNP!J22/Mean!J22</f>
        <v>0.90374821464895094</v>
      </c>
      <c r="K22" s="4" t="s">
        <v>30</v>
      </c>
      <c r="M22" s="19">
        <f>+MCNP!M22/Mean!M22</f>
        <v>0.94712504620280458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19">
        <f>+MCNP!C26/Mean!C26</f>
        <v>0.98590226630795419</v>
      </c>
      <c r="D26" s="13"/>
      <c r="F26" s="19">
        <f>+MCNP!F26/Mean!F26</f>
        <v>0.98348796324460364</v>
      </c>
      <c r="G26" s="13"/>
      <c r="I26" s="11" t="s">
        <v>9</v>
      </c>
      <c r="J26" s="19">
        <f>+MCNP!J26/Mean!J26</f>
        <v>0.99661713506335015</v>
      </c>
      <c r="K26" s="13"/>
      <c r="M26" s="19">
        <f>+MCNP!M26/Mean!M26</f>
        <v>0.98287850450015424</v>
      </c>
      <c r="N26" s="13"/>
    </row>
    <row r="27" spans="2:14" s="3" customFormat="1" x14ac:dyDescent="0.25">
      <c r="B27" s="11" t="s">
        <v>10</v>
      </c>
      <c r="C27" s="19">
        <f>+MCNP!C27/Mean!C27</f>
        <v>0.9859672605432851</v>
      </c>
      <c r="D27" s="13"/>
      <c r="F27" s="19">
        <f>+MCNP!F27/Mean!F27</f>
        <v>0.98712663788901012</v>
      </c>
      <c r="G27" s="13"/>
      <c r="I27" s="11" t="s">
        <v>10</v>
      </c>
      <c r="J27" s="19">
        <f>+MCNP!J27/Mean!J27</f>
        <v>0.98394533143042595</v>
      </c>
      <c r="K27" s="13"/>
      <c r="M27" s="19">
        <f>+MCNP!M27/Mean!M27</f>
        <v>0.97921877944660152</v>
      </c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/>
      <c r="C30" s="4"/>
      <c r="D30" s="4"/>
      <c r="F30" s="4"/>
      <c r="G30" s="4"/>
      <c r="I30" s="4"/>
      <c r="J30" s="4"/>
      <c r="K30" s="4"/>
      <c r="M30" s="4"/>
      <c r="N30" s="4"/>
    </row>
    <row r="31" spans="2:14" s="3" customFormat="1" x14ac:dyDescent="0.25">
      <c r="B31" s="4" t="s">
        <v>1</v>
      </c>
      <c r="C31" s="19">
        <f>+MCNP!C31/Mean!C31</f>
        <v>0.8808169878260862</v>
      </c>
      <c r="D31" s="4" t="s">
        <v>30</v>
      </c>
      <c r="F31" s="19">
        <f>+MCNP!F31/Mean!F31</f>
        <v>0.91165412974565541</v>
      </c>
      <c r="G31" s="4" t="s">
        <v>30</v>
      </c>
      <c r="I31" s="4" t="s">
        <v>1</v>
      </c>
      <c r="J31" s="19">
        <f>+MCNP!J31/Mean!J31</f>
        <v>0.67070182448649696</v>
      </c>
      <c r="K31" s="4" t="s">
        <v>30</v>
      </c>
      <c r="M31" s="19">
        <f>+MCNP!M31/Mean!M31</f>
        <v>0.69277261821547953</v>
      </c>
      <c r="N31" s="4" t="s">
        <v>30</v>
      </c>
    </row>
    <row r="32" spans="2:14" s="3" customFormat="1" x14ac:dyDescent="0.25">
      <c r="B32" s="4" t="s">
        <v>29</v>
      </c>
      <c r="C32" s="19">
        <f>+MCNP!C32/Mean!C32</f>
        <v>1.5813746585228601</v>
      </c>
      <c r="D32" s="4" t="s">
        <v>30</v>
      </c>
      <c r="F32" s="19">
        <f>+MCNP!F32/Mean!F32</f>
        <v>0.69904489591594243</v>
      </c>
      <c r="G32" s="4" t="s">
        <v>30</v>
      </c>
      <c r="I32" s="4" t="s">
        <v>29</v>
      </c>
      <c r="J32" s="19">
        <f>+MCNP!J32/Mean!J32</f>
        <v>1.1885421895656256</v>
      </c>
      <c r="K32" s="4" t="s">
        <v>30</v>
      </c>
      <c r="M32" s="19">
        <f>+MCNP!M32/Mean!M32</f>
        <v>0.52546721696302612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19">
        <f>+MCNP!C36/Mean!C36</f>
        <v>1.0057463117389527</v>
      </c>
      <c r="D36" s="15"/>
      <c r="E36" s="16"/>
      <c r="F36" s="19">
        <f>+MCNP!F36/Mean!F36</f>
        <v>0.99947337309903816</v>
      </c>
      <c r="G36" s="9"/>
      <c r="I36" s="4">
        <v>0</v>
      </c>
      <c r="J36" s="19">
        <f>+MCNP!J36/Mean!J36</f>
        <v>0.99542482221096895</v>
      </c>
      <c r="K36" s="9"/>
      <c r="L36" s="16"/>
      <c r="M36" s="19">
        <f>+MCNP!M36/Mean!M36</f>
        <v>0.99841653241282313</v>
      </c>
      <c r="N36" s="9"/>
    </row>
    <row r="37" spans="2:14" s="3" customFormat="1" x14ac:dyDescent="0.25">
      <c r="B37" s="4">
        <v>10</v>
      </c>
      <c r="C37" s="19">
        <f>+MCNP!C37/Mean!C37</f>
        <v>0.99756863748756452</v>
      </c>
      <c r="D37" s="15"/>
      <c r="E37" s="16"/>
      <c r="F37" s="19">
        <f>+MCNP!F37/Mean!F37</f>
        <v>0.99807228190674313</v>
      </c>
      <c r="G37" s="9"/>
      <c r="I37" s="4">
        <v>10</v>
      </c>
      <c r="J37" s="19">
        <f>+MCNP!J37/Mean!J37</f>
        <v>1.0019321065224494</v>
      </c>
      <c r="K37" s="9"/>
      <c r="L37" s="16"/>
      <c r="M37" s="19">
        <f>+MCNP!M37/Mean!M37</f>
        <v>0.99492873685270466</v>
      </c>
      <c r="N37" s="9"/>
    </row>
    <row r="38" spans="2:14" s="3" customFormat="1" x14ac:dyDescent="0.25">
      <c r="B38" s="4">
        <v>20</v>
      </c>
      <c r="C38" s="19">
        <f>+MCNP!C38/Mean!C38</f>
        <v>0.99642357970895334</v>
      </c>
      <c r="D38" s="15"/>
      <c r="E38" s="16"/>
      <c r="F38" s="19">
        <f>+MCNP!F38/Mean!F38</f>
        <v>1.0015601899773396</v>
      </c>
      <c r="G38" s="9"/>
      <c r="I38" s="4">
        <v>20</v>
      </c>
      <c r="J38" s="19">
        <f>+MCNP!J38/Mean!J38</f>
        <v>1.002542250088913</v>
      </c>
      <c r="K38" s="9"/>
      <c r="L38" s="16"/>
      <c r="M38" s="19">
        <f>+MCNP!M38/Mean!M38</f>
        <v>0.99733339458180703</v>
      </c>
      <c r="N38" s="9"/>
    </row>
    <row r="39" spans="2:14" s="3" customFormat="1" x14ac:dyDescent="0.25">
      <c r="B39" s="4">
        <v>30</v>
      </c>
      <c r="C39" s="19">
        <f>+MCNP!C39/Mean!C39</f>
        <v>0.99836022347105258</v>
      </c>
      <c r="D39" s="15"/>
      <c r="E39" s="16"/>
      <c r="F39" s="19">
        <f>+MCNP!F39/Mean!F39</f>
        <v>1.0007032363928057</v>
      </c>
      <c r="G39" s="9"/>
      <c r="I39" s="4">
        <v>30</v>
      </c>
      <c r="J39" s="19">
        <f>+MCNP!J39/Mean!J39</f>
        <v>1.0018439464400433</v>
      </c>
      <c r="K39" s="9"/>
      <c r="L39" s="16"/>
      <c r="M39" s="19">
        <f>+MCNP!M39/Mean!M39</f>
        <v>0.99540739313357107</v>
      </c>
      <c r="N39" s="9"/>
    </row>
    <row r="40" spans="2:14" s="3" customFormat="1" x14ac:dyDescent="0.25">
      <c r="B40" s="4">
        <v>40</v>
      </c>
      <c r="C40" s="19">
        <f>+MCNP!C40/Mean!C40</f>
        <v>1.0000909985853856</v>
      </c>
      <c r="D40" s="15"/>
      <c r="E40" s="16"/>
      <c r="F40" s="19">
        <f>+MCNP!F40/Mean!F40</f>
        <v>0.99929726233175653</v>
      </c>
      <c r="G40" s="9"/>
      <c r="I40" s="4">
        <v>40</v>
      </c>
      <c r="J40" s="19">
        <f>+MCNP!J40/Mean!J40</f>
        <v>0.99851538017889996</v>
      </c>
      <c r="K40" s="9"/>
      <c r="L40" s="16"/>
      <c r="M40" s="19">
        <f>+MCNP!M40/Mean!M40</f>
        <v>0.99895609625988147</v>
      </c>
      <c r="N40" s="9"/>
    </row>
    <row r="41" spans="2:14" s="3" customFormat="1" x14ac:dyDescent="0.25">
      <c r="B41" s="4">
        <v>50</v>
      </c>
      <c r="C41" s="19">
        <f>+MCNP!C41/Mean!C41</f>
        <v>1.000276796595815</v>
      </c>
      <c r="D41" s="15"/>
      <c r="E41" s="16"/>
      <c r="F41" s="19">
        <f>+MCNP!F41/Mean!F41</f>
        <v>1.0013426463710833</v>
      </c>
      <c r="G41" s="9"/>
      <c r="I41" s="4">
        <v>50</v>
      </c>
      <c r="J41" s="19">
        <f>+MCNP!J41/Mean!J41</f>
        <v>1.0047820590336942</v>
      </c>
      <c r="K41" s="9"/>
      <c r="L41" s="16"/>
      <c r="M41" s="19">
        <f>+MCNP!M41/Mean!M41</f>
        <v>0.99740659975648172</v>
      </c>
      <c r="N41" s="9"/>
    </row>
    <row r="42" spans="2:14" s="3" customFormat="1" x14ac:dyDescent="0.25">
      <c r="B42" s="4">
        <v>60</v>
      </c>
      <c r="C42" s="19">
        <f>+MCNP!C42/Mean!C42</f>
        <v>0.99807802042283555</v>
      </c>
      <c r="D42" s="15"/>
      <c r="E42" s="16"/>
      <c r="F42" s="19">
        <f>+MCNP!F42/Mean!F42</f>
        <v>1.0007360188696299</v>
      </c>
      <c r="G42" s="9"/>
      <c r="I42" s="4">
        <v>60</v>
      </c>
      <c r="J42" s="19">
        <f>+MCNP!J42/Mean!J42</f>
        <v>1.0024709222657064</v>
      </c>
      <c r="K42" s="9"/>
      <c r="L42" s="16"/>
      <c r="M42" s="19">
        <f>+MCNP!M42/Mean!M42</f>
        <v>0.99538506706791197</v>
      </c>
      <c r="N42" s="9"/>
    </row>
    <row r="43" spans="2:14" s="3" customFormat="1" x14ac:dyDescent="0.25">
      <c r="B43" s="4">
        <v>70</v>
      </c>
      <c r="C43" s="19">
        <f>+MCNP!C43/Mean!C43</f>
        <v>0.99900612409014999</v>
      </c>
      <c r="D43" s="15"/>
      <c r="E43" s="16"/>
      <c r="F43" s="19">
        <f>+MCNP!F43/Mean!F43</f>
        <v>1.0003441304254312</v>
      </c>
      <c r="G43" s="9"/>
      <c r="I43" s="4">
        <v>70</v>
      </c>
      <c r="J43" s="19">
        <f>+MCNP!J43/Mean!J43</f>
        <v>1.00324773779022</v>
      </c>
      <c r="K43" s="9"/>
      <c r="L43" s="16"/>
      <c r="M43" s="19">
        <f>+MCNP!M43/Mean!M43</f>
        <v>0.99889025468999515</v>
      </c>
      <c r="N43" s="9"/>
    </row>
    <row r="44" spans="2:14" s="3" customFormat="1" x14ac:dyDescent="0.25">
      <c r="B44" s="4">
        <v>80</v>
      </c>
      <c r="C44" s="19">
        <f>+MCNP!C44/Mean!C44</f>
        <v>0.99699979010877315</v>
      </c>
      <c r="D44" s="15"/>
      <c r="E44" s="16"/>
      <c r="F44" s="19">
        <f>+MCNP!F44/Mean!F44</f>
        <v>1.0019084998328713</v>
      </c>
      <c r="G44" s="9"/>
      <c r="I44" s="4">
        <v>80</v>
      </c>
      <c r="J44" s="19">
        <f>+MCNP!J44/Mean!J44</f>
        <v>1.0029796998342171</v>
      </c>
      <c r="K44" s="9"/>
      <c r="L44" s="16"/>
      <c r="M44" s="19">
        <f>+MCNP!M44/Mean!M44</f>
        <v>0.99710587353655811</v>
      </c>
      <c r="N44" s="9"/>
    </row>
    <row r="45" spans="2:14" s="3" customFormat="1" x14ac:dyDescent="0.25">
      <c r="B45" s="4">
        <v>90</v>
      </c>
      <c r="C45" s="19">
        <f>+MCNP!C45/Mean!C45</f>
        <v>0.99716245218454136</v>
      </c>
      <c r="D45" s="15"/>
      <c r="E45" s="16"/>
      <c r="F45" s="19">
        <f>+MCNP!F45/Mean!F45</f>
        <v>1.0014192571693992</v>
      </c>
      <c r="G45" s="9"/>
      <c r="I45" s="4">
        <v>90</v>
      </c>
      <c r="J45" s="19">
        <f>+MCNP!J45/Mean!J45</f>
        <v>1.0007625157761884</v>
      </c>
      <c r="K45" s="9"/>
      <c r="L45" s="16"/>
      <c r="M45" s="19">
        <f>+MCNP!M45/Mean!M45</f>
        <v>1.0001286031856846</v>
      </c>
      <c r="N45" s="9"/>
    </row>
    <row r="46" spans="2:14" s="3" customFormat="1" x14ac:dyDescent="0.25">
      <c r="B46" s="4">
        <v>100</v>
      </c>
      <c r="C46" s="19">
        <f>+MCNP!C46/Mean!C46</f>
        <v>1.0018027362078332</v>
      </c>
      <c r="D46" s="15"/>
      <c r="E46" s="16"/>
      <c r="F46" s="19">
        <f>+MCNP!F46/Mean!F46</f>
        <v>1.0004564243885636</v>
      </c>
      <c r="G46" s="9"/>
      <c r="I46" s="4">
        <v>100</v>
      </c>
      <c r="J46" s="19">
        <f>+MCNP!J46/Mean!J46</f>
        <v>0.99796268802371968</v>
      </c>
      <c r="K46" s="9"/>
      <c r="L46" s="16"/>
      <c r="M46" s="19">
        <f>+MCNP!M46/Mean!M46</f>
        <v>0.99696447541408639</v>
      </c>
      <c r="N46" s="9"/>
    </row>
    <row r="47" spans="2:14" s="3" customFormat="1" x14ac:dyDescent="0.25">
      <c r="B47" s="4">
        <v>110</v>
      </c>
      <c r="C47" s="19">
        <f>+MCNP!C47/Mean!C47</f>
        <v>1.0041818981787978</v>
      </c>
      <c r="D47" s="15"/>
      <c r="E47" s="16"/>
      <c r="F47" s="19">
        <f>+MCNP!F47/Mean!F47</f>
        <v>1.0006393820598436</v>
      </c>
      <c r="G47" s="9"/>
      <c r="I47" s="4">
        <v>110</v>
      </c>
      <c r="J47" s="19">
        <f>+MCNP!J47/Mean!J47</f>
        <v>0.99995824790635224</v>
      </c>
      <c r="K47" s="9"/>
      <c r="L47" s="16"/>
      <c r="M47" s="19">
        <f>+MCNP!M47/Mean!M47</f>
        <v>0.99880985750456064</v>
      </c>
      <c r="N47" s="9"/>
    </row>
    <row r="48" spans="2:14" s="3" customFormat="1" x14ac:dyDescent="0.25">
      <c r="B48" s="4">
        <v>120</v>
      </c>
      <c r="C48" s="19">
        <f>+MCNP!C48/Mean!C48</f>
        <v>0.99770212537945846</v>
      </c>
      <c r="D48" s="15"/>
      <c r="E48" s="16"/>
      <c r="F48" s="19">
        <f>+MCNP!F48/Mean!F48</f>
        <v>1.0014579613952497</v>
      </c>
      <c r="G48" s="9"/>
      <c r="I48" s="4">
        <v>120</v>
      </c>
      <c r="J48" s="19">
        <f>+MCNP!J48/Mean!J48</f>
        <v>1.0005453042269872</v>
      </c>
      <c r="K48" s="9"/>
      <c r="L48" s="16"/>
      <c r="M48" s="19">
        <f>+MCNP!M48/Mean!M48</f>
        <v>0.99684392087783036</v>
      </c>
      <c r="N48" s="9"/>
    </row>
    <row r="49" spans="2:14" s="3" customFormat="1" x14ac:dyDescent="0.25">
      <c r="B49" s="4">
        <v>130</v>
      </c>
      <c r="C49" s="19">
        <f>+MCNP!C49/Mean!C49</f>
        <v>1.0016730494979822</v>
      </c>
      <c r="D49" s="15"/>
      <c r="E49" s="16"/>
      <c r="F49" s="19">
        <f>+MCNP!F49/Mean!F49</f>
        <v>0.99932252091044571</v>
      </c>
      <c r="G49" s="9"/>
      <c r="I49" s="4">
        <v>130</v>
      </c>
      <c r="J49" s="19">
        <f>+MCNP!J49/Mean!J49</f>
        <v>1.0023852904157096</v>
      </c>
      <c r="K49" s="9"/>
      <c r="L49" s="16"/>
      <c r="M49" s="19">
        <f>+MCNP!M49/Mean!M49</f>
        <v>0.99545067275387022</v>
      </c>
      <c r="N49" s="9"/>
    </row>
    <row r="50" spans="2:14" s="3" customFormat="1" x14ac:dyDescent="0.25">
      <c r="B50" s="4">
        <v>140</v>
      </c>
      <c r="C50" s="19">
        <f>+MCNP!C50/Mean!C50</f>
        <v>1.0027295708999355</v>
      </c>
      <c r="D50" s="15"/>
      <c r="E50" s="16"/>
      <c r="F50" s="19">
        <f>+MCNP!F50/Mean!F50</f>
        <v>1.0000581329004226</v>
      </c>
      <c r="G50" s="9"/>
      <c r="I50" s="4">
        <v>140</v>
      </c>
      <c r="J50" s="19">
        <f>+MCNP!J50/Mean!J50</f>
        <v>0.99895949036979803</v>
      </c>
      <c r="K50" s="9"/>
      <c r="L50" s="16"/>
      <c r="M50" s="19">
        <f>+MCNP!M50/Mean!M50</f>
        <v>0.99645657003323107</v>
      </c>
      <c r="N50" s="9"/>
    </row>
    <row r="51" spans="2:14" s="3" customFormat="1" x14ac:dyDescent="0.25">
      <c r="B51" s="4">
        <v>150</v>
      </c>
      <c r="C51" s="19">
        <f>+MCNP!C51/Mean!C51</f>
        <v>0.9992832604236177</v>
      </c>
      <c r="D51" s="15"/>
      <c r="E51" s="16"/>
      <c r="F51" s="19">
        <f>+MCNP!F51/Mean!F51</f>
        <v>1.0014633222579923</v>
      </c>
      <c r="G51" s="9"/>
      <c r="I51" s="4">
        <v>150</v>
      </c>
      <c r="J51" s="19">
        <f>+MCNP!J51/Mean!J51</f>
        <v>0.9998483906336173</v>
      </c>
      <c r="K51" s="9"/>
      <c r="L51" s="16"/>
      <c r="M51" s="19">
        <f>+MCNP!M51/Mean!M51</f>
        <v>0.99721870353031872</v>
      </c>
      <c r="N51" s="9"/>
    </row>
    <row r="52" spans="2:14" s="3" customFormat="1" x14ac:dyDescent="0.25">
      <c r="B52" s="4">
        <v>160</v>
      </c>
      <c r="C52" s="19">
        <f>+MCNP!C52/Mean!C52</f>
        <v>0.99941078308164555</v>
      </c>
      <c r="D52" s="15"/>
      <c r="E52" s="16"/>
      <c r="F52" s="19">
        <f>+MCNP!F52/Mean!F52</f>
        <v>1.0009377634771237</v>
      </c>
      <c r="G52" s="9"/>
      <c r="I52" s="4">
        <v>160</v>
      </c>
      <c r="J52" s="19">
        <f>+MCNP!J52/Mean!J52</f>
        <v>0.99493368047004194</v>
      </c>
      <c r="K52" s="9"/>
      <c r="L52" s="16"/>
      <c r="M52" s="19">
        <f>+MCNP!M52/Mean!M52</f>
        <v>0.99693676593260894</v>
      </c>
      <c r="N52" s="9"/>
    </row>
    <row r="53" spans="2:14" s="3" customFormat="1" x14ac:dyDescent="0.25">
      <c r="B53" s="4">
        <v>170</v>
      </c>
      <c r="C53" s="19">
        <f>+MCNP!C53/Mean!C53</f>
        <v>1.002841873702276</v>
      </c>
      <c r="D53" s="15"/>
      <c r="E53" s="16"/>
      <c r="F53" s="19">
        <f>+MCNP!F53/Mean!F53</f>
        <v>0.99954635265383684</v>
      </c>
      <c r="G53" s="9"/>
      <c r="I53" s="4">
        <v>170</v>
      </c>
      <c r="J53" s="19">
        <f>+MCNP!J53/Mean!J53</f>
        <v>0.99619883876612858</v>
      </c>
      <c r="K53" s="9"/>
      <c r="L53" s="16"/>
      <c r="M53" s="19">
        <f>+MCNP!M53/Mean!M53</f>
        <v>0.997859537917413</v>
      </c>
      <c r="N53" s="9"/>
    </row>
    <row r="54" spans="2:14" s="3" customFormat="1" x14ac:dyDescent="0.25">
      <c r="B54" s="4">
        <v>180</v>
      </c>
      <c r="C54" s="19">
        <f>+MCNP!C54/Mean!C54</f>
        <v>1.0023359873659274</v>
      </c>
      <c r="D54" s="15"/>
      <c r="E54" s="16"/>
      <c r="F54" s="19">
        <f>+MCNP!F54/Mean!F54</f>
        <v>1.0007624413630902</v>
      </c>
      <c r="G54" s="9"/>
      <c r="I54" s="4">
        <v>180</v>
      </c>
      <c r="J54" s="19">
        <f>+MCNP!J54/Mean!J54</f>
        <v>0.99837444093948513</v>
      </c>
      <c r="K54" s="9"/>
      <c r="L54" s="16"/>
      <c r="M54" s="19">
        <f>+MCNP!M54/Mean!M54</f>
        <v>0.99727146512455112</v>
      </c>
      <c r="N54" s="9"/>
    </row>
    <row r="55" spans="2:14" s="3" customFormat="1" x14ac:dyDescent="0.25">
      <c r="B55" s="4">
        <v>190</v>
      </c>
      <c r="C55" s="19">
        <f>+MCNP!C55/Mean!C55</f>
        <v>1.0033922866646905</v>
      </c>
      <c r="D55" s="15"/>
      <c r="E55" s="16"/>
      <c r="F55" s="19">
        <f>+MCNP!F55/Mean!F55</f>
        <v>0.99934023188592669</v>
      </c>
      <c r="G55" s="9"/>
      <c r="I55" s="4">
        <v>190</v>
      </c>
      <c r="J55" s="19">
        <f>+MCNP!J55/Mean!J55</f>
        <v>0.99790492957746479</v>
      </c>
      <c r="K55" s="9"/>
      <c r="L55" s="16"/>
      <c r="M55" s="19">
        <f>+MCNP!M55/Mean!M55</f>
        <v>0.99819096769453985</v>
      </c>
      <c r="N55" s="9"/>
    </row>
    <row r="56" spans="2:14" s="3" customFormat="1" x14ac:dyDescent="0.25">
      <c r="B56" s="4">
        <v>200</v>
      </c>
      <c r="C56" s="19">
        <f>+MCNP!C56/Mean!C56</f>
        <v>1.0024307683448976</v>
      </c>
      <c r="D56" s="15"/>
      <c r="E56" s="16"/>
      <c r="F56" s="19">
        <f>+MCNP!F56/Mean!F56</f>
        <v>0.99964956109139147</v>
      </c>
      <c r="G56" s="9"/>
      <c r="I56" s="4">
        <v>200</v>
      </c>
      <c r="J56" s="19">
        <f>+MCNP!J56/Mean!J56</f>
        <v>0.9993715086868048</v>
      </c>
      <c r="K56" s="9"/>
      <c r="L56" s="16"/>
      <c r="M56" s="19">
        <f>+MCNP!M56/Mean!M56</f>
        <v>0.99864115465129077</v>
      </c>
      <c r="N56" s="9"/>
    </row>
    <row r="57" spans="2:14" s="3" customFormat="1" x14ac:dyDescent="0.25">
      <c r="B57" s="4">
        <v>210</v>
      </c>
      <c r="C57" s="19">
        <f>+MCNP!C57/Mean!C57</f>
        <v>1.0019609858373244</v>
      </c>
      <c r="D57" s="15"/>
      <c r="E57" s="16"/>
      <c r="F57" s="19">
        <f>+MCNP!F57/Mean!F57</f>
        <v>0.99906227686060622</v>
      </c>
      <c r="G57" s="9"/>
      <c r="I57" s="4">
        <v>210</v>
      </c>
      <c r="J57" s="19">
        <f>+MCNP!J57/Mean!J57</f>
        <v>0.9968209190993117</v>
      </c>
      <c r="K57" s="9"/>
      <c r="L57" s="16"/>
      <c r="M57" s="19">
        <f>+MCNP!M57/Mean!M57</f>
        <v>0.99602831346725251</v>
      </c>
      <c r="N57" s="9"/>
    </row>
    <row r="58" spans="2:14" s="3" customFormat="1" x14ac:dyDescent="0.25">
      <c r="B58" s="4">
        <v>220</v>
      </c>
      <c r="C58" s="19">
        <f>+MCNP!C58/Mean!C58</f>
        <v>1.0024246038682612</v>
      </c>
      <c r="D58" s="15"/>
      <c r="E58" s="16"/>
      <c r="F58" s="19">
        <f>+MCNP!F58/Mean!F58</f>
        <v>1.0021736416891562</v>
      </c>
      <c r="G58" s="9"/>
      <c r="I58" s="4">
        <v>220</v>
      </c>
      <c r="J58" s="19">
        <f>+MCNP!J58/Mean!J58</f>
        <v>0.99668936003813713</v>
      </c>
      <c r="K58" s="9"/>
      <c r="L58" s="16"/>
      <c r="M58" s="19">
        <f>+MCNP!M58/Mean!M58</f>
        <v>0.99691217018189504</v>
      </c>
      <c r="N58" s="9"/>
    </row>
    <row r="59" spans="2:14" s="3" customFormat="1" x14ac:dyDescent="0.25">
      <c r="B59" s="4">
        <v>230</v>
      </c>
      <c r="C59" s="19">
        <f>+MCNP!C59/Mean!C59</f>
        <v>1.0024204411084263</v>
      </c>
      <c r="D59" s="15"/>
      <c r="E59" s="16"/>
      <c r="F59" s="19">
        <f>+MCNP!F59/Mean!F59</f>
        <v>0.99988164279796432</v>
      </c>
      <c r="G59" s="9"/>
      <c r="I59" s="4">
        <v>230</v>
      </c>
      <c r="J59" s="19">
        <f>+MCNP!J59/Mean!J59</f>
        <v>0.99832218823596663</v>
      </c>
      <c r="K59" s="9"/>
      <c r="L59" s="16"/>
      <c r="M59" s="19">
        <f>+MCNP!M59/Mean!M59</f>
        <v>0.99807388123262419</v>
      </c>
      <c r="N59" s="9"/>
    </row>
    <row r="60" spans="2:14" s="3" customFormat="1" x14ac:dyDescent="0.25">
      <c r="B60" s="4">
        <v>240</v>
      </c>
      <c r="C60" s="19">
        <f>+MCNP!C60/Mean!C60</f>
        <v>1.0038512074668116</v>
      </c>
      <c r="D60" s="15"/>
      <c r="E60" s="16"/>
      <c r="F60" s="19">
        <f>+MCNP!F60/Mean!F60</f>
        <v>0.99978703769432808</v>
      </c>
      <c r="G60" s="9"/>
      <c r="I60" s="4">
        <v>240</v>
      </c>
      <c r="J60" s="19">
        <f>+MCNP!J60/Mean!J60</f>
        <v>0.99717209359557202</v>
      </c>
      <c r="K60" s="9"/>
      <c r="L60" s="16"/>
      <c r="M60" s="19">
        <f>+MCNP!M60/Mean!M60</f>
        <v>0.9954881972525278</v>
      </c>
      <c r="N60" s="9"/>
    </row>
    <row r="61" spans="2:14" s="3" customFormat="1" x14ac:dyDescent="0.25">
      <c r="B61" s="4">
        <v>250</v>
      </c>
      <c r="C61" s="19">
        <f>+MCNP!C61/Mean!C61</f>
        <v>1.0024432178083429</v>
      </c>
      <c r="D61" s="15"/>
      <c r="E61" s="16"/>
      <c r="F61" s="19">
        <f>+MCNP!F61/Mean!F61</f>
        <v>1.0005422713422507</v>
      </c>
      <c r="G61" s="9"/>
      <c r="I61" s="4">
        <v>250</v>
      </c>
      <c r="J61" s="19">
        <f>+MCNP!J61/Mean!J61</f>
        <v>0.99919622268584585</v>
      </c>
      <c r="K61" s="9"/>
      <c r="L61" s="16"/>
      <c r="M61" s="19">
        <f>+MCNP!M61/Mean!M61</f>
        <v>0.99695694547956204</v>
      </c>
      <c r="N61" s="9"/>
    </row>
    <row r="62" spans="2:14" s="3" customFormat="1" x14ac:dyDescent="0.25">
      <c r="B62" s="4">
        <v>260</v>
      </c>
      <c r="C62" s="19">
        <f>+MCNP!C62/Mean!C62</f>
        <v>1.0003844785791975</v>
      </c>
      <c r="D62" s="15"/>
      <c r="E62" s="16"/>
      <c r="F62" s="19">
        <f>+MCNP!F62/Mean!F62</f>
        <v>0.99835972656384175</v>
      </c>
      <c r="G62" s="9"/>
      <c r="I62" s="4">
        <v>260</v>
      </c>
      <c r="J62" s="19">
        <f>+MCNP!J62/Mean!J62</f>
        <v>0.99711076569100121</v>
      </c>
      <c r="K62" s="9"/>
      <c r="L62" s="16"/>
      <c r="M62" s="19">
        <f>+MCNP!M62/Mean!M62</f>
        <v>0.9971751736545359</v>
      </c>
      <c r="N62" s="9"/>
    </row>
    <row r="63" spans="2:14" s="3" customFormat="1" x14ac:dyDescent="0.25">
      <c r="B63" s="4">
        <v>270</v>
      </c>
      <c r="C63" s="19">
        <f>+MCNP!C63/Mean!C63</f>
        <v>0.9981358693749085</v>
      </c>
      <c r="D63" s="15"/>
      <c r="E63" s="16"/>
      <c r="F63" s="19">
        <f>+MCNP!F63/Mean!F63</f>
        <v>1.0009685626100395</v>
      </c>
      <c r="G63" s="9"/>
      <c r="I63" s="4">
        <v>270</v>
      </c>
      <c r="J63" s="19">
        <f>+MCNP!J63/Mean!J63</f>
        <v>1.0029162713889181</v>
      </c>
      <c r="K63" s="9"/>
      <c r="L63" s="16"/>
      <c r="M63" s="19">
        <f>+MCNP!M63/Mean!M63</f>
        <v>0.99764600175575724</v>
      </c>
      <c r="N63" s="9"/>
    </row>
    <row r="64" spans="2:14" s="3" customFormat="1" x14ac:dyDescent="0.25">
      <c r="B64" s="4">
        <v>280</v>
      </c>
      <c r="C64" s="19">
        <f>+MCNP!C64/Mean!C64</f>
        <v>0.99726537020385242</v>
      </c>
      <c r="D64" s="15"/>
      <c r="E64" s="16"/>
      <c r="F64" s="19">
        <f>+MCNP!F64/Mean!F64</f>
        <v>1.0003117910784745</v>
      </c>
      <c r="G64" s="9"/>
      <c r="I64" s="4">
        <v>280</v>
      </c>
      <c r="J64" s="19">
        <f>+MCNP!J64/Mean!J64</f>
        <v>1.0041278535601088</v>
      </c>
      <c r="K64" s="9"/>
      <c r="L64" s="16"/>
      <c r="M64" s="19">
        <f>+MCNP!M64/Mean!M64</f>
        <v>0.99794958222450825</v>
      </c>
      <c r="N64" s="9"/>
    </row>
    <row r="65" spans="2:14" s="3" customFormat="1" x14ac:dyDescent="0.25">
      <c r="B65" s="4">
        <v>290</v>
      </c>
      <c r="C65" s="19">
        <f>+MCNP!C65/Mean!C65</f>
        <v>1.000855672446934</v>
      </c>
      <c r="D65" s="15"/>
      <c r="E65" s="16"/>
      <c r="F65" s="19">
        <f>+MCNP!F65/Mean!F65</f>
        <v>0.99980680144770129</v>
      </c>
      <c r="G65" s="9"/>
      <c r="I65" s="4">
        <v>290</v>
      </c>
      <c r="J65" s="19">
        <f>+MCNP!J65/Mean!J65</f>
        <v>1.0029607893095298</v>
      </c>
      <c r="K65" s="9"/>
      <c r="L65" s="16"/>
      <c r="M65" s="19">
        <f>+MCNP!M65/Mean!M65</f>
        <v>0.99713398559867972</v>
      </c>
      <c r="N65" s="9"/>
    </row>
    <row r="66" spans="2:14" s="3" customFormat="1" x14ac:dyDescent="0.25">
      <c r="B66" s="4">
        <v>300</v>
      </c>
      <c r="C66" s="19">
        <f>+MCNP!C66/Mean!C66</f>
        <v>0.99855932691753602</v>
      </c>
      <c r="D66" s="15"/>
      <c r="E66" s="16"/>
      <c r="F66" s="19">
        <f>+MCNP!F66/Mean!F66</f>
        <v>1.0001332376314647</v>
      </c>
      <c r="G66" s="9"/>
      <c r="I66" s="4">
        <v>300</v>
      </c>
      <c r="J66" s="19">
        <f>+MCNP!J66/Mean!J66</f>
        <v>1.0020906934463025</v>
      </c>
      <c r="K66" s="9"/>
      <c r="L66" s="16"/>
      <c r="M66" s="19">
        <f>+MCNP!M66/Mean!M66</f>
        <v>0.99609264631902483</v>
      </c>
      <c r="N66" s="9"/>
    </row>
    <row r="67" spans="2:14" s="3" customFormat="1" x14ac:dyDescent="0.25">
      <c r="B67" s="4">
        <v>310</v>
      </c>
      <c r="C67" s="19">
        <f>+MCNP!C67/Mean!C67</f>
        <v>0.99966180267423344</v>
      </c>
      <c r="D67" s="15"/>
      <c r="E67" s="16"/>
      <c r="F67" s="19">
        <f>+MCNP!F67/Mean!F67</f>
        <v>0.99944747461500594</v>
      </c>
      <c r="G67" s="9"/>
      <c r="I67" s="4">
        <v>310</v>
      </c>
      <c r="J67" s="19">
        <f>+MCNP!J67/Mean!J67</f>
        <v>1.0015817543213046</v>
      </c>
      <c r="K67" s="9"/>
      <c r="L67" s="16"/>
      <c r="M67" s="19">
        <f>+MCNP!M67/Mean!M67</f>
        <v>0.9962371016718119</v>
      </c>
      <c r="N67" s="9"/>
    </row>
    <row r="68" spans="2:14" s="3" customFormat="1" x14ac:dyDescent="0.25">
      <c r="B68" s="4">
        <v>320</v>
      </c>
      <c r="C68" s="19">
        <f>+MCNP!C68/Mean!C68</f>
        <v>0.99744247634290617</v>
      </c>
      <c r="D68" s="15"/>
      <c r="E68" s="16"/>
      <c r="F68" s="19">
        <f>+MCNP!F68/Mean!F68</f>
        <v>1.0002581311306145</v>
      </c>
      <c r="G68" s="9"/>
      <c r="I68" s="4">
        <v>320</v>
      </c>
      <c r="J68" s="19">
        <f>+MCNP!J68/Mean!J68</f>
        <v>1.0020673912422582</v>
      </c>
      <c r="K68" s="9"/>
      <c r="L68" s="16"/>
      <c r="M68" s="19">
        <f>+MCNP!M68/Mean!M68</f>
        <v>0.99900809140254043</v>
      </c>
      <c r="N68" s="9"/>
    </row>
    <row r="69" spans="2:14" s="3" customFormat="1" x14ac:dyDescent="0.25">
      <c r="B69" s="4">
        <v>330</v>
      </c>
      <c r="C69" s="19">
        <f>+MCNP!C69/Mean!C69</f>
        <v>1.0008157010085033</v>
      </c>
      <c r="D69" s="15"/>
      <c r="E69" s="16"/>
      <c r="F69" s="19">
        <f>+MCNP!F69/Mean!F69</f>
        <v>1.0013253240159039</v>
      </c>
      <c r="G69" s="9"/>
      <c r="I69" s="4">
        <v>330</v>
      </c>
      <c r="J69" s="19">
        <f>+MCNP!J69/Mean!J69</f>
        <v>1.0028820471108082</v>
      </c>
      <c r="K69" s="9"/>
      <c r="L69" s="16"/>
      <c r="M69" s="19">
        <f>+MCNP!M69/Mean!M69</f>
        <v>0.9983580996208703</v>
      </c>
      <c r="N69" s="9"/>
    </row>
    <row r="70" spans="2:14" s="3" customFormat="1" x14ac:dyDescent="0.25">
      <c r="B70" s="4">
        <v>340</v>
      </c>
      <c r="C70" s="19">
        <f>+MCNP!C70/Mean!C70</f>
        <v>1.0005418289921777</v>
      </c>
      <c r="D70" s="15"/>
      <c r="E70" s="16"/>
      <c r="F70" s="19">
        <f>+MCNP!F70/Mean!F70</f>
        <v>1.0018494009923826</v>
      </c>
      <c r="G70" s="9"/>
      <c r="I70" s="4">
        <v>340</v>
      </c>
      <c r="J70" s="19">
        <f>+MCNP!J70/Mean!J70</f>
        <v>1.0044210138507557</v>
      </c>
      <c r="K70" s="9"/>
      <c r="L70" s="16"/>
      <c r="M70" s="19">
        <f>+MCNP!M70/Mean!M70</f>
        <v>0.99772722055143592</v>
      </c>
      <c r="N70" s="9"/>
    </row>
    <row r="71" spans="2:14" s="3" customFormat="1" x14ac:dyDescent="0.25">
      <c r="B71" s="4">
        <v>350</v>
      </c>
      <c r="C71" s="19">
        <f>+MCNP!C71/Mean!C71</f>
        <v>0.99969109233867814</v>
      </c>
      <c r="D71" s="15"/>
      <c r="E71" s="16"/>
      <c r="F71" s="19">
        <f>+MCNP!F71/Mean!F71</f>
        <v>1.0017894172442974</v>
      </c>
      <c r="G71" s="9"/>
      <c r="I71" s="4">
        <v>350</v>
      </c>
      <c r="J71" s="19">
        <f>+MCNP!J71/Mean!J71</f>
        <v>1.0007939327745099</v>
      </c>
      <c r="K71" s="9"/>
      <c r="L71" s="16"/>
      <c r="M71" s="19">
        <f>+MCNP!M71/Mean!M71</f>
        <v>0.99734176140989861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9">
        <f>+MCNP!C75/Mean!C75</f>
        <v>1.0009107175911645</v>
      </c>
      <c r="D75" s="15"/>
      <c r="E75" s="16"/>
      <c r="F75" s="19">
        <f>+MCNP!F75/Mean!F75</f>
        <v>0.99905809627083875</v>
      </c>
      <c r="G75" s="9"/>
      <c r="I75" s="4">
        <v>0</v>
      </c>
      <c r="J75" s="19">
        <f>+MCNP!J75/Mean!J75</f>
        <v>0.99919086577362226</v>
      </c>
      <c r="K75" s="9"/>
      <c r="L75" s="16"/>
      <c r="M75" s="19">
        <f>+MCNP!M75/Mean!M75</f>
        <v>0.99965971133984888</v>
      </c>
      <c r="N75" s="18"/>
    </row>
    <row r="76" spans="2:14" s="3" customFormat="1" x14ac:dyDescent="0.25">
      <c r="B76" s="4">
        <v>10</v>
      </c>
      <c r="C76" s="19">
        <f>+MCNP!C76/Mean!C76</f>
        <v>0.99890408529447794</v>
      </c>
      <c r="D76" s="15"/>
      <c r="E76" s="16"/>
      <c r="F76" s="19">
        <f>+MCNP!F76/Mean!F76</f>
        <v>1.0000572226855142</v>
      </c>
      <c r="G76" s="9"/>
      <c r="I76" s="4">
        <v>10</v>
      </c>
      <c r="J76" s="19">
        <f>+MCNP!J76/Mean!J76</f>
        <v>1.0002363179495408</v>
      </c>
      <c r="K76" s="9"/>
      <c r="L76" s="16"/>
      <c r="M76" s="19">
        <f>+MCNP!M76/Mean!M76</f>
        <v>0.99958905705074819</v>
      </c>
      <c r="N76" s="18"/>
    </row>
    <row r="77" spans="2:14" s="3" customFormat="1" x14ac:dyDescent="0.25">
      <c r="B77" s="4">
        <v>20</v>
      </c>
      <c r="C77" s="19">
        <f>+MCNP!C77/Mean!C77</f>
        <v>0.99868144125312253</v>
      </c>
      <c r="D77" s="15"/>
      <c r="E77" s="16"/>
      <c r="F77" s="19">
        <f>+MCNP!F77/Mean!F77</f>
        <v>0.99994788874007945</v>
      </c>
      <c r="G77" s="9"/>
      <c r="I77" s="4">
        <v>20</v>
      </c>
      <c r="J77" s="19">
        <f>+MCNP!J77/Mean!J77</f>
        <v>0.9981724749393841</v>
      </c>
      <c r="K77" s="9"/>
      <c r="L77" s="16"/>
      <c r="M77" s="19">
        <f>+MCNP!M77/Mean!M77</f>
        <v>0.99981450820629436</v>
      </c>
      <c r="N77" s="18"/>
    </row>
    <row r="78" spans="2:14" s="3" customFormat="1" x14ac:dyDescent="0.25">
      <c r="B78" s="4">
        <v>30</v>
      </c>
      <c r="C78" s="19">
        <f>+MCNP!C78/Mean!C78</f>
        <v>1.0009250688660833</v>
      </c>
      <c r="D78" s="15"/>
      <c r="E78" s="16"/>
      <c r="F78" s="19">
        <f>+MCNP!F78/Mean!F78</f>
        <v>0.9988116757519131</v>
      </c>
      <c r="G78" s="9"/>
      <c r="I78" s="4">
        <v>30</v>
      </c>
      <c r="J78" s="19">
        <f>+MCNP!J78/Mean!J78</f>
        <v>0.99846345494820821</v>
      </c>
      <c r="K78" s="9"/>
      <c r="L78" s="16"/>
      <c r="M78" s="19">
        <f>+MCNP!M78/Mean!M78</f>
        <v>0.9992330835938884</v>
      </c>
      <c r="N78" s="18"/>
    </row>
    <row r="79" spans="2:14" s="3" customFormat="1" x14ac:dyDescent="0.25">
      <c r="B79" s="4">
        <v>40</v>
      </c>
      <c r="C79" s="19">
        <f>+MCNP!C79/Mean!C79</f>
        <v>0.99838668001729125</v>
      </c>
      <c r="D79" s="15"/>
      <c r="E79" s="16"/>
      <c r="F79" s="19">
        <f>+MCNP!F79/Mean!F79</f>
        <v>0.99803773000812612</v>
      </c>
      <c r="G79" s="9"/>
      <c r="I79" s="4">
        <v>40</v>
      </c>
      <c r="J79" s="19">
        <f>+MCNP!J79/Mean!J79</f>
        <v>0.99960963208630682</v>
      </c>
      <c r="K79" s="9"/>
      <c r="L79" s="16"/>
      <c r="M79" s="19">
        <f>+MCNP!M79/Mean!M79</f>
        <v>0.99869734464176174</v>
      </c>
      <c r="N79" s="18"/>
    </row>
    <row r="80" spans="2:14" s="3" customFormat="1" x14ac:dyDescent="0.25">
      <c r="B80" s="4">
        <v>50</v>
      </c>
      <c r="C80" s="19">
        <f>+MCNP!C80/Mean!C80</f>
        <v>0.99770067363741521</v>
      </c>
      <c r="D80" s="15"/>
      <c r="E80" s="16"/>
      <c r="F80" s="19">
        <f>+MCNP!F80/Mean!F80</f>
        <v>0.99862224299706381</v>
      </c>
      <c r="G80" s="9"/>
      <c r="I80" s="4">
        <v>50</v>
      </c>
      <c r="J80" s="19">
        <f>+MCNP!J80/Mean!J80</f>
        <v>0.99721134329706274</v>
      </c>
      <c r="K80" s="9"/>
      <c r="L80" s="16"/>
      <c r="M80" s="19">
        <f>+MCNP!M80/Mean!M80</f>
        <v>0.99964090288368368</v>
      </c>
      <c r="N80" s="18"/>
    </row>
    <row r="81" spans="2:14" s="3" customFormat="1" x14ac:dyDescent="0.25">
      <c r="B81" s="4">
        <v>60</v>
      </c>
      <c r="C81" s="19">
        <f>+MCNP!C81/Mean!C81</f>
        <v>0.99635239457389824</v>
      </c>
      <c r="D81" s="15"/>
      <c r="E81" s="16"/>
      <c r="F81" s="19">
        <f>+MCNP!F81/Mean!F81</f>
        <v>1.0001646275675438</v>
      </c>
      <c r="G81" s="9"/>
      <c r="I81" s="4">
        <v>60</v>
      </c>
      <c r="J81" s="19">
        <f>+MCNP!J81/Mean!J81</f>
        <v>1.0005329915368615</v>
      </c>
      <c r="K81" s="9"/>
      <c r="L81" s="16"/>
      <c r="M81" s="19">
        <f>+MCNP!M81/Mean!M81</f>
        <v>0.99919976640509411</v>
      </c>
      <c r="N81" s="18"/>
    </row>
    <row r="82" spans="2:14" s="3" customFormat="1" x14ac:dyDescent="0.25">
      <c r="B82" s="4">
        <v>70</v>
      </c>
      <c r="C82" s="19">
        <f>+MCNP!C82/Mean!C82</f>
        <v>1.0027564827175612</v>
      </c>
      <c r="D82" s="15"/>
      <c r="E82" s="16"/>
      <c r="F82" s="19">
        <f>+MCNP!F82/Mean!F82</f>
        <v>0.99978246332089871</v>
      </c>
      <c r="G82" s="9"/>
      <c r="I82" s="4">
        <v>70</v>
      </c>
      <c r="J82" s="19">
        <f>+MCNP!J82/Mean!J82</f>
        <v>0.99392604956177377</v>
      </c>
      <c r="K82" s="9"/>
      <c r="L82" s="16"/>
      <c r="M82" s="19">
        <f>+MCNP!M82/Mean!M82</f>
        <v>1.0002432255449187</v>
      </c>
      <c r="N82" s="18"/>
    </row>
    <row r="83" spans="2:14" s="3" customFormat="1" x14ac:dyDescent="0.25">
      <c r="B83" s="4">
        <v>80</v>
      </c>
      <c r="C83" s="19">
        <f>+MCNP!C83/Mean!C83</f>
        <v>0.99856032377613524</v>
      </c>
      <c r="D83" s="15"/>
      <c r="E83" s="16"/>
      <c r="F83" s="19">
        <f>+MCNP!F83/Mean!F83</f>
        <v>1.0016594649259907</v>
      </c>
      <c r="G83" s="9"/>
      <c r="I83" s="4">
        <v>80</v>
      </c>
      <c r="J83" s="19">
        <f>+MCNP!J83/Mean!J83</f>
        <v>0.991268623978246</v>
      </c>
      <c r="K83" s="9"/>
      <c r="L83" s="16"/>
      <c r="M83" s="19">
        <f>+MCNP!M83/Mean!M83</f>
        <v>0.99830559953184261</v>
      </c>
      <c r="N83" s="18"/>
    </row>
    <row r="84" spans="2:14" s="3" customFormat="1" x14ac:dyDescent="0.25">
      <c r="B84" s="4">
        <v>90</v>
      </c>
      <c r="C84" s="19">
        <f>+MCNP!C84/Mean!C84</f>
        <v>0.99911849013181564</v>
      </c>
      <c r="D84" s="15"/>
      <c r="E84" s="16"/>
      <c r="F84" s="19">
        <f>+MCNP!F84/Mean!F84</f>
        <v>1.0053794510070535</v>
      </c>
      <c r="G84" s="9"/>
      <c r="I84" s="4">
        <v>90</v>
      </c>
      <c r="J84" s="19">
        <f>+MCNP!J84/Mean!J84</f>
        <v>0.99372175199276858</v>
      </c>
      <c r="K84" s="9"/>
      <c r="L84" s="16"/>
      <c r="M84" s="19">
        <f>+MCNP!M84/Mean!M84</f>
        <v>0.99876715845939357</v>
      </c>
      <c r="N84" s="18"/>
    </row>
    <row r="85" spans="2:14" s="3" customFormat="1" x14ac:dyDescent="0.25">
      <c r="B85" s="4">
        <v>100</v>
      </c>
      <c r="C85" s="19">
        <f>+MCNP!C85/Mean!C85</f>
        <v>1.0035675067586181</v>
      </c>
      <c r="D85" s="15"/>
      <c r="E85" s="16"/>
      <c r="F85" s="19">
        <f>+MCNP!F85/Mean!F85</f>
        <v>1.0014330497803374</v>
      </c>
      <c r="G85" s="9"/>
      <c r="I85" s="4">
        <v>100</v>
      </c>
      <c r="J85" s="19">
        <f>+MCNP!J85/Mean!J85</f>
        <v>0.99574600285053227</v>
      </c>
      <c r="K85" s="9"/>
      <c r="L85" s="16"/>
      <c r="M85" s="19">
        <f>+MCNP!M85/Mean!M85</f>
        <v>1.0011081260953119</v>
      </c>
      <c r="N85" s="18"/>
    </row>
    <row r="86" spans="2:14" s="3" customFormat="1" x14ac:dyDescent="0.25">
      <c r="B86" s="4">
        <v>110</v>
      </c>
      <c r="C86" s="19">
        <f>+MCNP!C86/Mean!C86</f>
        <v>1.0044092400545082</v>
      </c>
      <c r="D86" s="15"/>
      <c r="E86" s="16"/>
      <c r="F86" s="19">
        <f>+MCNP!F86/Mean!F86</f>
        <v>1.0090124718044162</v>
      </c>
      <c r="G86" s="9"/>
      <c r="I86" s="4">
        <v>110</v>
      </c>
      <c r="J86" s="19">
        <f>+MCNP!J86/Mean!J86</f>
        <v>0.99509706658328012</v>
      </c>
      <c r="K86" s="9"/>
      <c r="L86" s="16"/>
      <c r="M86" s="19">
        <f>+MCNP!M86/Mean!M86</f>
        <v>0.99859738529241593</v>
      </c>
      <c r="N86" s="18"/>
    </row>
    <row r="87" spans="2:14" s="3" customFormat="1" x14ac:dyDescent="0.25">
      <c r="B87" s="4">
        <v>120</v>
      </c>
      <c r="C87" s="19">
        <f>+MCNP!C87/Mean!C87</f>
        <v>1.0016717384474616</v>
      </c>
      <c r="D87" s="15"/>
      <c r="E87" s="16"/>
      <c r="F87" s="19">
        <f>+MCNP!F87/Mean!F87</f>
        <v>1.0094823865814466</v>
      </c>
      <c r="G87" s="9"/>
      <c r="I87" s="4">
        <v>120</v>
      </c>
      <c r="J87" s="19">
        <f>+MCNP!J87/Mean!J87</f>
        <v>1.0081133391718216</v>
      </c>
      <c r="K87" s="9"/>
      <c r="L87" s="16"/>
      <c r="M87" s="19">
        <f>+MCNP!M87/Mean!M87</f>
        <v>1.0040174120279175</v>
      </c>
      <c r="N87" s="18"/>
    </row>
    <row r="88" spans="2:14" s="3" customFormat="1" x14ac:dyDescent="0.25">
      <c r="B88" s="4">
        <v>130</v>
      </c>
      <c r="C88" s="19">
        <f>+MCNP!C88/Mean!C88</f>
        <v>1.008176603314495</v>
      </c>
      <c r="D88" s="15"/>
      <c r="E88" s="16"/>
      <c r="F88" s="19">
        <f>+MCNP!F88/Mean!F88</f>
        <v>1.0064811937454525</v>
      </c>
      <c r="G88" s="9"/>
      <c r="I88" s="4">
        <v>130</v>
      </c>
      <c r="J88" s="19">
        <f>+MCNP!J88/Mean!J88</f>
        <v>1.0021188308002553</v>
      </c>
      <c r="K88" s="9"/>
      <c r="L88" s="16"/>
      <c r="M88" s="19">
        <f>+MCNP!M88/Mean!M88</f>
        <v>0.99984481114994939</v>
      </c>
      <c r="N88" s="18"/>
    </row>
    <row r="89" spans="2:14" s="3" customFormat="1" x14ac:dyDescent="0.25">
      <c r="B89" s="4">
        <v>140</v>
      </c>
      <c r="C89" s="19">
        <f>+MCNP!C89/Mean!C89</f>
        <v>1.0023060411166116</v>
      </c>
      <c r="D89" s="15"/>
      <c r="E89" s="16"/>
      <c r="F89" s="19">
        <f>+MCNP!F89/Mean!F89</f>
        <v>1.0131329304297125</v>
      </c>
      <c r="G89" s="9"/>
      <c r="I89" s="4">
        <v>140</v>
      </c>
      <c r="J89" s="19">
        <f>+MCNP!J89/Mean!J89</f>
        <v>0.99586587499076107</v>
      </c>
      <c r="K89" s="9"/>
      <c r="L89" s="16"/>
      <c r="M89" s="19">
        <f>+MCNP!M89/Mean!M89</f>
        <v>0.99995342824085465</v>
      </c>
      <c r="N89" s="18"/>
    </row>
    <row r="90" spans="2:14" s="3" customFormat="1" x14ac:dyDescent="0.25">
      <c r="B90" s="4">
        <v>150</v>
      </c>
      <c r="C90" s="19">
        <f>+MCNP!C90/Mean!C90</f>
        <v>1.0028700832929995</v>
      </c>
      <c r="D90" s="15"/>
      <c r="E90" s="16"/>
      <c r="F90" s="19">
        <f>+MCNP!F90/Mean!F90</f>
        <v>1.0058554879381549</v>
      </c>
      <c r="G90" s="9"/>
      <c r="I90" s="4">
        <v>150</v>
      </c>
      <c r="J90" s="19">
        <f>+MCNP!J90/Mean!J90</f>
        <v>1.0012493689085256</v>
      </c>
      <c r="K90" s="9"/>
      <c r="L90" s="16"/>
      <c r="M90" s="19">
        <f>+MCNP!M90/Mean!M90</f>
        <v>0.99860178970917235</v>
      </c>
      <c r="N90" s="18"/>
    </row>
    <row r="91" spans="2:14" s="3" customFormat="1" x14ac:dyDescent="0.25">
      <c r="B91" s="4">
        <v>160</v>
      </c>
      <c r="C91" s="19">
        <f>+MCNP!C91/Mean!C91</f>
        <v>1.0199836679352263</v>
      </c>
      <c r="D91" s="15"/>
      <c r="E91" s="16"/>
      <c r="F91" s="19">
        <f>+MCNP!F91/Mean!F91</f>
        <v>1.0081113376694408</v>
      </c>
      <c r="G91" s="9"/>
      <c r="I91" s="4">
        <v>160</v>
      </c>
      <c r="J91" s="19">
        <f>+MCNP!J91/Mean!J91</f>
        <v>0.99685072270884267</v>
      </c>
      <c r="K91" s="9"/>
      <c r="L91" s="16"/>
      <c r="M91" s="19">
        <f>+MCNP!M91/Mean!M91</f>
        <v>1.0002967441713992</v>
      </c>
      <c r="N91" s="18"/>
    </row>
    <row r="92" spans="2:14" s="3" customFormat="1" x14ac:dyDescent="0.25">
      <c r="B92" s="4">
        <v>170</v>
      </c>
      <c r="C92" s="19">
        <f>+MCNP!C92/Mean!C92</f>
        <v>1.0063538484182784</v>
      </c>
      <c r="D92" s="15"/>
      <c r="E92" s="16"/>
      <c r="F92" s="19">
        <f>+MCNP!F92/Mean!F92</f>
        <v>1.0075625997673707</v>
      </c>
      <c r="G92" s="9"/>
      <c r="I92" s="4">
        <v>170</v>
      </c>
      <c r="J92" s="19">
        <f>+MCNP!J92/Mean!J92</f>
        <v>0.99920101673006778</v>
      </c>
      <c r="K92" s="9"/>
      <c r="L92" s="16"/>
      <c r="M92" s="19">
        <f>+MCNP!M92/Mean!M92</f>
        <v>1.0017477323882265</v>
      </c>
      <c r="N92" s="18"/>
    </row>
    <row r="93" spans="2:14" s="3" customFormat="1" x14ac:dyDescent="0.25">
      <c r="B93" s="4">
        <v>180</v>
      </c>
      <c r="C93" s="19">
        <f>+MCNP!C93/Mean!C93</f>
        <v>1.002772079826697</v>
      </c>
      <c r="D93" s="15"/>
      <c r="E93" s="16"/>
      <c r="F93" s="19">
        <f>+MCNP!F93/Mean!F93</f>
        <v>1.0050758121624479</v>
      </c>
      <c r="G93" s="9"/>
      <c r="I93" s="4">
        <v>180</v>
      </c>
      <c r="J93" s="19">
        <f>+MCNP!J93/Mean!J93</f>
        <v>1.0026983704344379</v>
      </c>
      <c r="K93" s="9"/>
      <c r="L93" s="16"/>
      <c r="M93" s="19">
        <f>+MCNP!M93/Mean!M93</f>
        <v>1.0060656514242179</v>
      </c>
      <c r="N93" s="18"/>
    </row>
    <row r="94" spans="2:14" s="3" customFormat="1" x14ac:dyDescent="0.25">
      <c r="B94" s="4">
        <v>190</v>
      </c>
      <c r="C94" s="19">
        <f>+MCNP!C94/Mean!C94</f>
        <v>1.0021026024118707</v>
      </c>
      <c r="D94" s="15"/>
      <c r="E94" s="16"/>
      <c r="F94" s="19">
        <f>+MCNP!F94/Mean!F94</f>
        <v>1.0154424379513294</v>
      </c>
      <c r="G94" s="9"/>
      <c r="I94" s="4">
        <v>190</v>
      </c>
      <c r="J94" s="19">
        <f>+MCNP!J94/Mean!J94</f>
        <v>1.0008889273581028</v>
      </c>
      <c r="K94" s="9"/>
      <c r="L94" s="16"/>
      <c r="M94" s="19">
        <f>+MCNP!M94/Mean!M94</f>
        <v>0.99397194484949714</v>
      </c>
      <c r="N94" s="18"/>
    </row>
    <row r="95" spans="2:14" s="3" customFormat="1" x14ac:dyDescent="0.25">
      <c r="B95" s="4">
        <v>200</v>
      </c>
      <c r="C95" s="19">
        <f>+MCNP!C95/Mean!C95</f>
        <v>1.0201281965491158</v>
      </c>
      <c r="D95" s="15"/>
      <c r="E95" s="16"/>
      <c r="F95" s="19">
        <f>+MCNP!F95/Mean!F95</f>
        <v>1.0085821825890195</v>
      </c>
      <c r="G95" s="9"/>
      <c r="I95" s="4">
        <v>200</v>
      </c>
      <c r="J95" s="19">
        <f>+MCNP!J95/Mean!J95</f>
        <v>1.0105018762159945</v>
      </c>
      <c r="K95" s="9"/>
      <c r="L95" s="16"/>
      <c r="M95" s="19">
        <f>+MCNP!M95/Mean!M95</f>
        <v>1.0021423225670569</v>
      </c>
      <c r="N95" s="18"/>
    </row>
    <row r="96" spans="2:14" s="3" customFormat="1" x14ac:dyDescent="0.25">
      <c r="B96" s="4">
        <v>210</v>
      </c>
      <c r="C96" s="19">
        <f>+MCNP!C96/Mean!C96</f>
        <v>1.0161813203658827</v>
      </c>
      <c r="D96" s="15"/>
      <c r="E96" s="16"/>
      <c r="F96" s="19">
        <f>+MCNP!F96/Mean!F96</f>
        <v>1.0194956820571661</v>
      </c>
      <c r="G96" s="9"/>
      <c r="I96" s="4">
        <v>210</v>
      </c>
      <c r="J96" s="19">
        <f>+MCNP!J96/Mean!J96</f>
        <v>0.99654313990074495</v>
      </c>
      <c r="K96" s="9"/>
      <c r="L96" s="16"/>
      <c r="M96" s="19">
        <f>+MCNP!M96/Mean!M96</f>
        <v>1.0111609204241652</v>
      </c>
      <c r="N96" s="18"/>
    </row>
    <row r="97" spans="2:14" s="3" customFormat="1" x14ac:dyDescent="0.25">
      <c r="B97" s="4">
        <v>220</v>
      </c>
      <c r="C97" s="19">
        <f>+MCNP!C97/Mean!C97</f>
        <v>1.0204173228783247</v>
      </c>
      <c r="D97" s="15"/>
      <c r="E97" s="16"/>
      <c r="F97" s="19">
        <f>+MCNP!F97/Mean!F97</f>
        <v>1.0113185314065252</v>
      </c>
      <c r="G97" s="9"/>
      <c r="I97" s="4">
        <v>220</v>
      </c>
      <c r="J97" s="19">
        <f>+MCNP!J97/Mean!J97</f>
        <v>0.99336842147013205</v>
      </c>
      <c r="K97" s="9"/>
      <c r="L97" s="16"/>
      <c r="M97" s="19">
        <f>+MCNP!M97/Mean!M97</f>
        <v>1.002345301687783</v>
      </c>
      <c r="N97" s="18"/>
    </row>
    <row r="98" spans="2:14" s="3" customFormat="1" x14ac:dyDescent="0.25">
      <c r="B98" s="4">
        <v>230</v>
      </c>
      <c r="C98" s="19">
        <f>+MCNP!C98/Mean!C98</f>
        <v>1.0100595011802984</v>
      </c>
      <c r="D98" s="15"/>
      <c r="E98" s="16"/>
      <c r="F98" s="19">
        <f>+MCNP!F98/Mean!F98</f>
        <v>1.0096889758880632</v>
      </c>
      <c r="G98" s="9"/>
      <c r="I98" s="4">
        <v>230</v>
      </c>
      <c r="J98" s="19">
        <f>+MCNP!J98/Mean!J98</f>
        <v>1.0030840046029919</v>
      </c>
      <c r="K98" s="9"/>
      <c r="L98" s="16"/>
      <c r="M98" s="19">
        <f>+MCNP!M98/Mean!M98</f>
        <v>0.99261415789717666</v>
      </c>
      <c r="N98" s="18"/>
    </row>
    <row r="99" spans="2:14" s="3" customFormat="1" x14ac:dyDescent="0.25">
      <c r="B99" s="4">
        <v>240</v>
      </c>
      <c r="C99" s="19">
        <f>+MCNP!C99/Mean!C99</f>
        <v>1.0020897368402903</v>
      </c>
      <c r="D99" s="15"/>
      <c r="E99" s="16"/>
      <c r="F99" s="19">
        <f>+MCNP!F99/Mean!F99</f>
        <v>1.0035796471490668</v>
      </c>
      <c r="G99" s="9"/>
      <c r="I99" s="4">
        <v>240</v>
      </c>
      <c r="J99" s="19">
        <f>+MCNP!J99/Mean!J99</f>
        <v>1.0054067828020754</v>
      </c>
      <c r="K99" s="9"/>
      <c r="L99" s="16"/>
      <c r="M99" s="19">
        <f>+MCNP!M99/Mean!M99</f>
        <v>0.99723812862290939</v>
      </c>
      <c r="N99" s="18"/>
    </row>
    <row r="100" spans="2:14" s="3" customFormat="1" x14ac:dyDescent="0.25">
      <c r="B100" s="4">
        <v>250</v>
      </c>
      <c r="C100" s="19">
        <f>+MCNP!C100/Mean!C100</f>
        <v>0.99727616892298132</v>
      </c>
      <c r="D100" s="15"/>
      <c r="E100" s="16"/>
      <c r="F100" s="19">
        <f>+MCNP!F100/Mean!F100</f>
        <v>1.0035196545830707</v>
      </c>
      <c r="G100" s="9"/>
      <c r="I100" s="4">
        <v>250</v>
      </c>
      <c r="J100" s="19">
        <f>+MCNP!J100/Mean!J100</f>
        <v>0.9974328839599268</v>
      </c>
      <c r="K100" s="9"/>
      <c r="L100" s="16"/>
      <c r="M100" s="19">
        <f>+MCNP!M100/Mean!M100</f>
        <v>0.99848919599461261</v>
      </c>
      <c r="N100" s="18"/>
    </row>
    <row r="101" spans="2:14" s="3" customFormat="1" x14ac:dyDescent="0.25">
      <c r="B101" s="4">
        <v>260</v>
      </c>
      <c r="C101" s="19">
        <f>+MCNP!C101/Mean!C101</f>
        <v>1.0020919546670239</v>
      </c>
      <c r="D101" s="15"/>
      <c r="E101" s="16"/>
      <c r="F101" s="19">
        <f>+MCNP!F101/Mean!F101</f>
        <v>1.0040302717296981</v>
      </c>
      <c r="G101" s="9"/>
      <c r="I101" s="4">
        <v>260</v>
      </c>
      <c r="J101" s="19">
        <f>+MCNP!J101/Mean!J101</f>
        <v>0.99878803526012527</v>
      </c>
      <c r="K101" s="9"/>
      <c r="L101" s="16"/>
      <c r="M101" s="19">
        <f>+MCNP!M101/Mean!M101</f>
        <v>0.99825191866547969</v>
      </c>
      <c r="N101" s="18"/>
    </row>
    <row r="102" spans="2:14" s="3" customFormat="1" x14ac:dyDescent="0.25">
      <c r="B102" s="4">
        <v>270</v>
      </c>
      <c r="C102" s="19">
        <f>+MCNP!C102/Mean!C102</f>
        <v>1.000596276040973</v>
      </c>
      <c r="D102" s="15"/>
      <c r="E102" s="16"/>
      <c r="F102" s="19">
        <f>+MCNP!F102/Mean!F102</f>
        <v>1.0006569383283248</v>
      </c>
      <c r="G102" s="9"/>
      <c r="I102" s="4">
        <v>270</v>
      </c>
      <c r="J102" s="19">
        <f>+MCNP!J102/Mean!J102</f>
        <v>0.99178401827234342</v>
      </c>
      <c r="K102" s="9"/>
      <c r="L102" s="16"/>
      <c r="M102" s="19">
        <f>+MCNP!M102/Mean!M102</f>
        <v>0.99924482834693784</v>
      </c>
      <c r="N102" s="18"/>
    </row>
    <row r="103" spans="2:14" s="3" customFormat="1" x14ac:dyDescent="0.25">
      <c r="B103" s="4">
        <v>280</v>
      </c>
      <c r="C103" s="19">
        <f>+MCNP!C103/Mean!C103</f>
        <v>0.99140286720660498</v>
      </c>
      <c r="D103" s="15"/>
      <c r="E103" s="16"/>
      <c r="F103" s="19">
        <f>+MCNP!F103/Mean!F103</f>
        <v>1.0026525198938994</v>
      </c>
      <c r="G103" s="9"/>
      <c r="I103" s="4">
        <v>280</v>
      </c>
      <c r="J103" s="19">
        <f>+MCNP!J103/Mean!J103</f>
        <v>1.0001898951887069</v>
      </c>
      <c r="K103" s="9"/>
      <c r="L103" s="16"/>
      <c r="M103" s="19">
        <f>+MCNP!M103/Mean!M103</f>
        <v>0.99891703702219681</v>
      </c>
      <c r="N103" s="18"/>
    </row>
    <row r="104" spans="2:14" s="3" customFormat="1" x14ac:dyDescent="0.25">
      <c r="B104" s="4">
        <v>290</v>
      </c>
      <c r="C104" s="19">
        <f>+MCNP!C104/Mean!C104</f>
        <v>1.0007399149720386</v>
      </c>
      <c r="D104" s="15"/>
      <c r="E104" s="16"/>
      <c r="F104" s="19">
        <f>+MCNP!F104/Mean!F104</f>
        <v>0.99989941459293075</v>
      </c>
      <c r="G104" s="9"/>
      <c r="I104" s="4">
        <v>290</v>
      </c>
      <c r="J104" s="19">
        <f>+MCNP!J104/Mean!J104</f>
        <v>1.0010353844941551</v>
      </c>
      <c r="K104" s="9"/>
      <c r="L104" s="16"/>
      <c r="M104" s="19">
        <f>+MCNP!M104/Mean!M104</f>
        <v>0.99850138836464475</v>
      </c>
      <c r="N104" s="18"/>
    </row>
    <row r="105" spans="2:14" s="3" customFormat="1" x14ac:dyDescent="0.25">
      <c r="B105" s="4">
        <v>300</v>
      </c>
      <c r="C105" s="19">
        <f>+MCNP!C105/Mean!C105</f>
        <v>0.99679990122110074</v>
      </c>
      <c r="D105" s="15"/>
      <c r="E105" s="16"/>
      <c r="F105" s="19">
        <f>+MCNP!F105/Mean!F105</f>
        <v>0.99914288768929393</v>
      </c>
      <c r="G105" s="9"/>
      <c r="I105" s="4">
        <v>300</v>
      </c>
      <c r="J105" s="19">
        <f>+MCNP!J105/Mean!J105</f>
        <v>0.99859690727138295</v>
      </c>
      <c r="K105" s="9"/>
      <c r="L105" s="16"/>
      <c r="M105" s="19">
        <f>+MCNP!M105/Mean!M105</f>
        <v>0.99891983762562886</v>
      </c>
      <c r="N105" s="18"/>
    </row>
    <row r="106" spans="2:14" s="3" customFormat="1" x14ac:dyDescent="0.25">
      <c r="B106" s="4">
        <v>310</v>
      </c>
      <c r="C106" s="19">
        <f>+MCNP!C106/Mean!C106</f>
        <v>0.99969069238898012</v>
      </c>
      <c r="D106" s="15"/>
      <c r="E106" s="16"/>
      <c r="F106" s="19">
        <f>+MCNP!F106/Mean!F106</f>
        <v>0.99904849636436088</v>
      </c>
      <c r="G106" s="9"/>
      <c r="I106" s="4">
        <v>310</v>
      </c>
      <c r="J106" s="19">
        <f>+MCNP!J106/Mean!J106</f>
        <v>1.0008929962327406</v>
      </c>
      <c r="K106" s="9"/>
      <c r="L106" s="16"/>
      <c r="M106" s="19">
        <f>+MCNP!M106/Mean!M106</f>
        <v>1.001031865921902</v>
      </c>
      <c r="N106" s="18"/>
    </row>
    <row r="107" spans="2:14" s="3" customFormat="1" x14ac:dyDescent="0.25">
      <c r="B107" s="4">
        <v>320</v>
      </c>
      <c r="C107" s="19">
        <f>+MCNP!C107/Mean!C107</f>
        <v>0.99577861120023592</v>
      </c>
      <c r="D107" s="15"/>
      <c r="E107" s="16"/>
      <c r="F107" s="19">
        <f>+MCNP!F107/Mean!F107</f>
        <v>0.99890081091355143</v>
      </c>
      <c r="G107" s="9"/>
      <c r="I107" s="4">
        <v>320</v>
      </c>
      <c r="J107" s="19">
        <f>+MCNP!J107/Mean!J107</f>
        <v>1.0007647081417645</v>
      </c>
      <c r="K107" s="9"/>
      <c r="L107" s="16"/>
      <c r="M107" s="19">
        <f>+MCNP!M107/Mean!M107</f>
        <v>0.9995575602137593</v>
      </c>
      <c r="N107" s="18"/>
    </row>
    <row r="108" spans="2:14" s="3" customFormat="1" x14ac:dyDescent="0.25">
      <c r="B108" s="4">
        <v>330</v>
      </c>
      <c r="C108" s="19">
        <f>+MCNP!C108/Mean!C108</f>
        <v>0.99795869857710096</v>
      </c>
      <c r="D108" s="15"/>
      <c r="E108" s="16"/>
      <c r="F108" s="19">
        <f>+MCNP!F108/Mean!F108</f>
        <v>0.99989253028948955</v>
      </c>
      <c r="G108" s="9"/>
      <c r="I108" s="4">
        <v>330</v>
      </c>
      <c r="J108" s="19">
        <f>+MCNP!J108/Mean!J108</f>
        <v>1.0031955378671238</v>
      </c>
      <c r="K108" s="9"/>
      <c r="L108" s="16"/>
      <c r="M108" s="19">
        <f>+MCNP!M108/Mean!M108</f>
        <v>1.0003813479049237</v>
      </c>
      <c r="N108" s="18"/>
    </row>
    <row r="109" spans="2:14" s="3" customFormat="1" x14ac:dyDescent="0.25">
      <c r="B109" s="4">
        <v>340</v>
      </c>
      <c r="C109" s="19">
        <f>+MCNP!C109/Mean!C109</f>
        <v>0.99895861441125844</v>
      </c>
      <c r="D109" s="15"/>
      <c r="E109" s="16"/>
      <c r="F109" s="19">
        <f>+MCNP!F109/Mean!F109</f>
        <v>0.99864512926745319</v>
      </c>
      <c r="G109" s="9"/>
      <c r="I109" s="4">
        <v>340</v>
      </c>
      <c r="J109" s="19">
        <f>+MCNP!J109/Mean!J109</f>
        <v>0.99740494597404949</v>
      </c>
      <c r="K109" s="9"/>
      <c r="L109" s="16"/>
      <c r="M109" s="19">
        <f>+MCNP!M109/Mean!M109</f>
        <v>1.0011067396549629</v>
      </c>
      <c r="N109" s="18"/>
    </row>
    <row r="110" spans="2:14" s="3" customFormat="1" x14ac:dyDescent="0.25">
      <c r="B110" s="4">
        <v>350</v>
      </c>
      <c r="C110" s="19">
        <f>+MCNP!C110/Mean!C110</f>
        <v>1.0001055798711724</v>
      </c>
      <c r="D110" s="15"/>
      <c r="E110" s="16"/>
      <c r="F110" s="19">
        <f>+MCNP!F110/Mean!F110</f>
        <v>0.99944753951694132</v>
      </c>
      <c r="G110" s="9"/>
      <c r="I110" s="4">
        <v>350</v>
      </c>
      <c r="J110" s="19">
        <f>+MCNP!J110/Mean!J110</f>
        <v>0.99986987073826672</v>
      </c>
      <c r="K110" s="9"/>
      <c r="L110" s="16"/>
      <c r="M110" s="19">
        <f>+MCNP!M110/Mean!M110</f>
        <v>0.99964422658813301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19">
        <f>+Penelope!C7/Mean!C7</f>
        <v>1.0175589227767303</v>
      </c>
      <c r="D7" s="4" t="s">
        <v>30</v>
      </c>
      <c r="F7" s="19">
        <f>+Penelope!F7/Mean!F7</f>
        <v>1.0064621593318177</v>
      </c>
      <c r="G7" s="4" t="s">
        <v>30</v>
      </c>
      <c r="I7" s="4" t="s">
        <v>1</v>
      </c>
      <c r="J7" s="19">
        <f>+Penelope!J7/Mean!J7</f>
        <v>0.9550397559993038</v>
      </c>
      <c r="K7" s="4" t="s">
        <v>30</v>
      </c>
      <c r="M7" s="19">
        <f>+Penelope!M7/Mean!M7</f>
        <v>0.93243041937634474</v>
      </c>
      <c r="N7" s="4" t="s">
        <v>30</v>
      </c>
    </row>
    <row r="8" spans="2:14" s="3" customFormat="1" x14ac:dyDescent="0.25">
      <c r="B8" s="4" t="s">
        <v>27</v>
      </c>
      <c r="C8" s="19">
        <f>+Penelope!C8/Mean!C8</f>
        <v>1.5645590476398152</v>
      </c>
      <c r="D8" s="4" t="s">
        <v>30</v>
      </c>
      <c r="F8" s="19">
        <f>+Penelope!F8/Mean!F8</f>
        <v>2.1118352531134792</v>
      </c>
      <c r="G8" s="4" t="s">
        <v>30</v>
      </c>
      <c r="I8" s="4" t="s">
        <v>27</v>
      </c>
      <c r="J8" s="19">
        <f>+Penelope!J8/Mean!J8</f>
        <v>1.3180328055227042</v>
      </c>
      <c r="K8" s="4" t="s">
        <v>30</v>
      </c>
      <c r="M8" s="19">
        <f>+Penelope!M8/Mean!M8</f>
        <v>1.984186040715417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19">
        <f>+Penelope!C12/Mean!C12</f>
        <v>0.99911298045196328</v>
      </c>
      <c r="D12" s="9"/>
      <c r="F12" s="19">
        <f>+Penelope!F12/Mean!F12</f>
        <v>1.0001654750606406</v>
      </c>
      <c r="G12" s="9"/>
      <c r="I12" s="4">
        <v>1</v>
      </c>
      <c r="J12" s="19">
        <f>+Penelope!J12/Mean!J12</f>
        <v>0.99838238976779337</v>
      </c>
      <c r="K12" s="10"/>
      <c r="M12" s="19">
        <f>+Penelope!M12/Mean!M12</f>
        <v>0.99972987534407354</v>
      </c>
      <c r="N12" s="10"/>
    </row>
    <row r="13" spans="2:14" s="3" customFormat="1" x14ac:dyDescent="0.25">
      <c r="B13" s="4">
        <v>2</v>
      </c>
      <c r="C13" s="19">
        <f>+Penelope!C13/Mean!C13</f>
        <v>1.0019909143192882</v>
      </c>
      <c r="D13" s="9"/>
      <c r="F13" s="19">
        <f>+Penelope!F13/Mean!F13</f>
        <v>1.000906487214287</v>
      </c>
      <c r="G13" s="9"/>
      <c r="I13" s="4">
        <v>2</v>
      </c>
      <c r="J13" s="19">
        <f>+Penelope!J13/Mean!J13</f>
        <v>1.0006419447895727</v>
      </c>
      <c r="K13" s="10"/>
      <c r="M13" s="19">
        <f>+Penelope!M13/Mean!M13</f>
        <v>0.9995738736803389</v>
      </c>
      <c r="N13" s="10"/>
    </row>
    <row r="14" spans="2:14" s="3" customFormat="1" x14ac:dyDescent="0.25">
      <c r="B14" s="4">
        <v>3</v>
      </c>
      <c r="C14" s="19">
        <f>+Penelope!C14/Mean!C14</f>
        <v>1.0002288327367099</v>
      </c>
      <c r="D14" s="9"/>
      <c r="F14" s="19">
        <f>+Penelope!F14/Mean!F14</f>
        <v>1.0011008252062459</v>
      </c>
      <c r="G14" s="9"/>
      <c r="I14" s="4">
        <v>3</v>
      </c>
      <c r="J14" s="19">
        <f>+Penelope!J14/Mean!J14</f>
        <v>0.99717700351747607</v>
      </c>
      <c r="K14" s="10"/>
      <c r="M14" s="19">
        <f>+Penelope!M14/Mean!M14</f>
        <v>1.000011574511211</v>
      </c>
      <c r="N14" s="10"/>
    </row>
    <row r="15" spans="2:14" s="3" customFormat="1" x14ac:dyDescent="0.25">
      <c r="B15" s="4">
        <v>4</v>
      </c>
      <c r="C15" s="19">
        <f>+Penelope!C15/Mean!C15</f>
        <v>0.99998686875807297</v>
      </c>
      <c r="D15" s="9"/>
      <c r="F15" s="19">
        <f>+Penelope!F15/Mean!F15</f>
        <v>1.0020567993173144</v>
      </c>
      <c r="G15" s="9"/>
      <c r="I15" s="4">
        <v>4</v>
      </c>
      <c r="J15" s="19">
        <f>+Penelope!J15/Mean!J15</f>
        <v>0.99949083182863785</v>
      </c>
      <c r="K15" s="10"/>
      <c r="M15" s="19">
        <f>+Penelope!M15/Mean!M15</f>
        <v>1.0042544195916936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19"/>
      <c r="D21" s="4" t="s">
        <v>30</v>
      </c>
      <c r="F21" s="19"/>
      <c r="G21" s="4" t="s">
        <v>30</v>
      </c>
      <c r="I21" s="4" t="s">
        <v>1</v>
      </c>
      <c r="J21" s="19"/>
      <c r="K21" s="4" t="s">
        <v>30</v>
      </c>
      <c r="M21" s="19"/>
      <c r="N21" s="4" t="s">
        <v>30</v>
      </c>
    </row>
    <row r="22" spans="2:14" s="3" customFormat="1" x14ac:dyDescent="0.25">
      <c r="B22" s="4" t="s">
        <v>28</v>
      </c>
      <c r="C22" s="19"/>
      <c r="D22" s="4" t="s">
        <v>30</v>
      </c>
      <c r="F22" s="19"/>
      <c r="G22" s="4" t="s">
        <v>30</v>
      </c>
      <c r="I22" s="4" t="s">
        <v>28</v>
      </c>
      <c r="J22" s="19"/>
      <c r="K22" s="4" t="s">
        <v>30</v>
      </c>
      <c r="M22" s="19"/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19"/>
      <c r="D26" s="13"/>
      <c r="F26" s="19"/>
      <c r="G26" s="13"/>
      <c r="I26" s="11" t="s">
        <v>9</v>
      </c>
      <c r="J26" s="19"/>
      <c r="K26" s="13"/>
      <c r="M26" s="19"/>
      <c r="N26" s="13"/>
    </row>
    <row r="27" spans="2:14" s="3" customFormat="1" x14ac:dyDescent="0.25">
      <c r="B27" s="11" t="s">
        <v>10</v>
      </c>
      <c r="C27" s="19"/>
      <c r="D27" s="13"/>
      <c r="F27" s="19"/>
      <c r="G27" s="13"/>
      <c r="I27" s="11" t="s">
        <v>10</v>
      </c>
      <c r="J27" s="19"/>
      <c r="K27" s="13"/>
      <c r="M27" s="19"/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/>
      <c r="C30" s="4"/>
      <c r="D30" s="4"/>
      <c r="F30" s="4"/>
      <c r="G30" s="4"/>
      <c r="I30" s="4"/>
      <c r="J30" s="4"/>
      <c r="K30" s="4"/>
      <c r="M30" s="4"/>
      <c r="N30" s="4"/>
    </row>
    <row r="31" spans="2:14" s="3" customFormat="1" x14ac:dyDescent="0.25">
      <c r="B31" s="4" t="s">
        <v>1</v>
      </c>
      <c r="C31" s="19">
        <f>+Penelope!C31/Mean!C31</f>
        <v>0.72494713440463787</v>
      </c>
      <c r="D31" s="4" t="s">
        <v>30</v>
      </c>
      <c r="F31" s="19">
        <f>+Penelope!F31/Mean!F31</f>
        <v>0.74703725670458321</v>
      </c>
      <c r="G31" s="4" t="s">
        <v>30</v>
      </c>
      <c r="I31" s="4" t="s">
        <v>1</v>
      </c>
      <c r="J31" s="19">
        <f>+Penelope!J31/Mean!J31</f>
        <v>0.70997875551528444</v>
      </c>
      <c r="K31" s="4" t="s">
        <v>30</v>
      </c>
      <c r="M31" s="19">
        <f>+Penelope!M31/Mean!M31</f>
        <v>0.73768461524310514</v>
      </c>
      <c r="N31" s="4" t="s">
        <v>30</v>
      </c>
    </row>
    <row r="32" spans="2:14" s="3" customFormat="1" x14ac:dyDescent="0.25">
      <c r="B32" s="4" t="s">
        <v>29</v>
      </c>
      <c r="C32" s="19">
        <f>+Penelope!C32/Mean!C32</f>
        <v>0.63608438469477846</v>
      </c>
      <c r="D32" s="4" t="s">
        <v>30</v>
      </c>
      <c r="F32" s="19">
        <f>+Penelope!F32/Mean!F32</f>
        <v>0.92916941988902857</v>
      </c>
      <c r="G32" s="4" t="s">
        <v>30</v>
      </c>
      <c r="I32" s="4" t="s">
        <v>29</v>
      </c>
      <c r="J32" s="19">
        <f>+Penelope!J32/Mean!J32</f>
        <v>0.65740872449287968</v>
      </c>
      <c r="K32" s="4" t="s">
        <v>30</v>
      </c>
      <c r="M32" s="19">
        <f>+Penelope!M32/Mean!M32</f>
        <v>0.85308003395792098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19">
        <f>+Penelope!C36/Mean!C36</f>
        <v>0.99978017327276814</v>
      </c>
      <c r="D36" s="15"/>
      <c r="E36" s="16"/>
      <c r="F36" s="19">
        <f>+Penelope!F36/Mean!F36</f>
        <v>1.0010640012896985</v>
      </c>
      <c r="G36" s="9"/>
      <c r="I36" s="4">
        <v>0</v>
      </c>
      <c r="J36" s="19">
        <f>+Penelope!J36/Mean!J36</f>
        <v>0.99225434289614489</v>
      </c>
      <c r="K36" s="9"/>
      <c r="L36" s="16"/>
      <c r="M36" s="19">
        <f>+Penelope!M36/Mean!M36</f>
        <v>0.99180687670785816</v>
      </c>
      <c r="N36" s="9"/>
    </row>
    <row r="37" spans="2:14" s="3" customFormat="1" x14ac:dyDescent="0.25">
      <c r="B37" s="4">
        <v>10</v>
      </c>
      <c r="C37" s="19">
        <f>+Penelope!C37/Mean!C37</f>
        <v>0.99942621495886497</v>
      </c>
      <c r="D37" s="15"/>
      <c r="E37" s="16"/>
      <c r="F37" s="19">
        <f>+Penelope!F37/Mean!F37</f>
        <v>1.000419069150708</v>
      </c>
      <c r="G37" s="9"/>
      <c r="I37" s="4">
        <v>10</v>
      </c>
      <c r="J37" s="19">
        <f>+Penelope!J37/Mean!J37</f>
        <v>0.99584410685579816</v>
      </c>
      <c r="K37" s="9"/>
      <c r="L37" s="16"/>
      <c r="M37" s="19">
        <f>+Penelope!M37/Mean!M37</f>
        <v>1.0019680894885714</v>
      </c>
      <c r="N37" s="9"/>
    </row>
    <row r="38" spans="2:14" s="3" customFormat="1" x14ac:dyDescent="0.25">
      <c r="B38" s="4">
        <v>20</v>
      </c>
      <c r="C38" s="19">
        <f>+Penelope!C38/Mean!C38</f>
        <v>1.0024582750966045</v>
      </c>
      <c r="D38" s="15"/>
      <c r="E38" s="16"/>
      <c r="F38" s="19">
        <f>+Penelope!F38/Mean!F38</f>
        <v>0.99450167532123779</v>
      </c>
      <c r="G38" s="9"/>
      <c r="I38" s="4">
        <v>20</v>
      </c>
      <c r="J38" s="19">
        <f>+Penelope!J38/Mean!J38</f>
        <v>0.99186392156346193</v>
      </c>
      <c r="K38" s="9"/>
      <c r="L38" s="16"/>
      <c r="M38" s="19">
        <f>+Penelope!M38/Mean!M38</f>
        <v>0.98980901960333956</v>
      </c>
      <c r="N38" s="9"/>
    </row>
    <row r="39" spans="2:14" s="3" customFormat="1" x14ac:dyDescent="0.25">
      <c r="B39" s="4">
        <v>30</v>
      </c>
      <c r="C39" s="19">
        <f>+Penelope!C39/Mean!C39</f>
        <v>1.0008487285551839</v>
      </c>
      <c r="D39" s="15"/>
      <c r="E39" s="16"/>
      <c r="F39" s="19">
        <f>+Penelope!F39/Mean!F39</f>
        <v>0.9979849159019597</v>
      </c>
      <c r="G39" s="9"/>
      <c r="I39" s="4">
        <v>30</v>
      </c>
      <c r="J39" s="19">
        <f>+Penelope!J39/Mean!J39</f>
        <v>0.99489790325091487</v>
      </c>
      <c r="K39" s="9"/>
      <c r="L39" s="16"/>
      <c r="M39" s="19">
        <f>+Penelope!M39/Mean!M39</f>
        <v>0.99653604577007626</v>
      </c>
      <c r="N39" s="9"/>
    </row>
    <row r="40" spans="2:14" s="3" customFormat="1" x14ac:dyDescent="0.25">
      <c r="B40" s="4">
        <v>40</v>
      </c>
      <c r="C40" s="19">
        <f>+Penelope!C40/Mean!C40</f>
        <v>0.9930013815239781</v>
      </c>
      <c r="D40" s="15"/>
      <c r="E40" s="16"/>
      <c r="F40" s="19">
        <f>+Penelope!F40/Mean!F40</f>
        <v>1.0005780930665364</v>
      </c>
      <c r="G40" s="9"/>
      <c r="I40" s="4">
        <v>40</v>
      </c>
      <c r="J40" s="19">
        <f>+Penelope!J40/Mean!J40</f>
        <v>0.99717330140413896</v>
      </c>
      <c r="K40" s="9"/>
      <c r="L40" s="16"/>
      <c r="M40" s="19">
        <f>+Penelope!M40/Mean!M40</f>
        <v>0.99028295769660568</v>
      </c>
      <c r="N40" s="9"/>
    </row>
    <row r="41" spans="2:14" s="3" customFormat="1" x14ac:dyDescent="0.25">
      <c r="B41" s="4">
        <v>50</v>
      </c>
      <c r="C41" s="19">
        <f>+Penelope!C41/Mean!C41</f>
        <v>0.99327012455846808</v>
      </c>
      <c r="D41" s="15"/>
      <c r="E41" s="16"/>
      <c r="F41" s="19">
        <f>+Penelope!F41/Mean!F41</f>
        <v>0.99585137357249531</v>
      </c>
      <c r="G41" s="9"/>
      <c r="I41" s="4">
        <v>50</v>
      </c>
      <c r="J41" s="19">
        <f>+Penelope!J41/Mean!J41</f>
        <v>0.99232012312427853</v>
      </c>
      <c r="K41" s="9"/>
      <c r="L41" s="16"/>
      <c r="M41" s="19">
        <f>+Penelope!M41/Mean!M41</f>
        <v>0.99801195578149393</v>
      </c>
      <c r="N41" s="9"/>
    </row>
    <row r="42" spans="2:14" s="3" customFormat="1" x14ac:dyDescent="0.25">
      <c r="B42" s="4">
        <v>60</v>
      </c>
      <c r="C42" s="19">
        <f>+Penelope!C42/Mean!C42</f>
        <v>0.9983664203593875</v>
      </c>
      <c r="D42" s="15"/>
      <c r="E42" s="16"/>
      <c r="F42" s="19">
        <f>+Penelope!F42/Mean!F42</f>
        <v>0.99635433928317785</v>
      </c>
      <c r="G42" s="9"/>
      <c r="I42" s="4">
        <v>60</v>
      </c>
      <c r="J42" s="19">
        <f>+Penelope!J42/Mean!J42</f>
        <v>0.99742822376426477</v>
      </c>
      <c r="K42" s="9"/>
      <c r="L42" s="16"/>
      <c r="M42" s="19">
        <f>+Penelope!M42/Mean!M42</f>
        <v>0.99655026882213704</v>
      </c>
      <c r="N42" s="9"/>
    </row>
    <row r="43" spans="2:14" s="3" customFormat="1" x14ac:dyDescent="0.25">
      <c r="B43" s="4">
        <v>70</v>
      </c>
      <c r="C43" s="19">
        <f>+Penelope!C43/Mean!C43</f>
        <v>0.99950100006185949</v>
      </c>
      <c r="D43" s="15"/>
      <c r="E43" s="16"/>
      <c r="F43" s="19">
        <f>+Penelope!F43/Mean!F43</f>
        <v>0.99698885877747667</v>
      </c>
      <c r="G43" s="9"/>
      <c r="I43" s="4">
        <v>70</v>
      </c>
      <c r="J43" s="19">
        <f>+Penelope!J43/Mean!J43</f>
        <v>0.99200590657590015</v>
      </c>
      <c r="K43" s="9"/>
      <c r="L43" s="16"/>
      <c r="M43" s="19">
        <f>+Penelope!M43/Mean!M43</f>
        <v>0.99262237641733775</v>
      </c>
      <c r="N43" s="9"/>
    </row>
    <row r="44" spans="2:14" s="3" customFormat="1" x14ac:dyDescent="0.25">
      <c r="B44" s="4">
        <v>80</v>
      </c>
      <c r="C44" s="19">
        <f>+Penelope!C44/Mean!C44</f>
        <v>1.0000535016853032</v>
      </c>
      <c r="D44" s="15"/>
      <c r="E44" s="16"/>
      <c r="F44" s="19">
        <f>+Penelope!F44/Mean!F44</f>
        <v>0.99251479896056838</v>
      </c>
      <c r="G44" s="9"/>
      <c r="I44" s="4">
        <v>80</v>
      </c>
      <c r="J44" s="19">
        <f>+Penelope!J44/Mean!J44</f>
        <v>0.99469714436283385</v>
      </c>
      <c r="K44" s="9"/>
      <c r="L44" s="16"/>
      <c r="M44" s="19">
        <f>+Penelope!M44/Mean!M44</f>
        <v>0.99449449334396889</v>
      </c>
      <c r="N44" s="9"/>
    </row>
    <row r="45" spans="2:14" s="3" customFormat="1" x14ac:dyDescent="0.25">
      <c r="B45" s="4">
        <v>90</v>
      </c>
      <c r="C45" s="19">
        <f>+Penelope!C45/Mean!C45</f>
        <v>1.0027182020770273</v>
      </c>
      <c r="D45" s="15"/>
      <c r="E45" s="16"/>
      <c r="F45" s="19">
        <f>+Penelope!F45/Mean!F45</f>
        <v>0.99578523628481486</v>
      </c>
      <c r="G45" s="9"/>
      <c r="I45" s="4">
        <v>90</v>
      </c>
      <c r="J45" s="19">
        <f>+Penelope!J45/Mean!J45</f>
        <v>0.99765986537652485</v>
      </c>
      <c r="K45" s="9"/>
      <c r="L45" s="16"/>
      <c r="M45" s="19">
        <f>+Penelope!M45/Mean!M45</f>
        <v>0.99170509452334143</v>
      </c>
      <c r="N45" s="9"/>
    </row>
    <row r="46" spans="2:14" s="3" customFormat="1" x14ac:dyDescent="0.25">
      <c r="B46" s="4">
        <v>100</v>
      </c>
      <c r="C46" s="19">
        <f>+Penelope!C46/Mean!C46</f>
        <v>0.99952256301345066</v>
      </c>
      <c r="D46" s="15"/>
      <c r="E46" s="16"/>
      <c r="F46" s="19">
        <f>+Penelope!F46/Mean!F46</f>
        <v>0.99648639338615219</v>
      </c>
      <c r="G46" s="9"/>
      <c r="I46" s="4">
        <v>100</v>
      </c>
      <c r="J46" s="19">
        <f>+Penelope!J46/Mean!J46</f>
        <v>0.99988377014559437</v>
      </c>
      <c r="K46" s="9"/>
      <c r="L46" s="16"/>
      <c r="M46" s="19">
        <f>+Penelope!M46/Mean!M46</f>
        <v>0.99814839883534978</v>
      </c>
      <c r="N46" s="9"/>
    </row>
    <row r="47" spans="2:14" s="3" customFormat="1" x14ac:dyDescent="0.25">
      <c r="B47" s="4">
        <v>110</v>
      </c>
      <c r="C47" s="19">
        <f>+Penelope!C47/Mean!C47</f>
        <v>0.99747934750874834</v>
      </c>
      <c r="D47" s="15"/>
      <c r="E47" s="16"/>
      <c r="F47" s="19">
        <f>+Penelope!F47/Mean!F47</f>
        <v>0.99883963996546909</v>
      </c>
      <c r="G47" s="9"/>
      <c r="I47" s="4">
        <v>110</v>
      </c>
      <c r="J47" s="19">
        <f>+Penelope!J47/Mean!J47</f>
        <v>0.99363829941525106</v>
      </c>
      <c r="K47" s="9"/>
      <c r="L47" s="16"/>
      <c r="M47" s="19">
        <f>+Penelope!M47/Mean!M47</f>
        <v>0.99437094765670597</v>
      </c>
      <c r="N47" s="9"/>
    </row>
    <row r="48" spans="2:14" s="3" customFormat="1" x14ac:dyDescent="0.25">
      <c r="B48" s="4">
        <v>120</v>
      </c>
      <c r="C48" s="19">
        <f>+Penelope!C48/Mean!C48</f>
        <v>1.0002823397515823</v>
      </c>
      <c r="D48" s="15"/>
      <c r="E48" s="16"/>
      <c r="F48" s="19">
        <f>+Penelope!F48/Mean!F48</f>
        <v>1.000260580987925</v>
      </c>
      <c r="G48" s="9"/>
      <c r="I48" s="4">
        <v>120</v>
      </c>
      <c r="J48" s="19">
        <f>+Penelope!J48/Mean!J48</f>
        <v>0.9936586395539061</v>
      </c>
      <c r="K48" s="9"/>
      <c r="L48" s="16"/>
      <c r="M48" s="19">
        <f>+Penelope!M48/Mean!M48</f>
        <v>0.99746779698337562</v>
      </c>
      <c r="N48" s="9"/>
    </row>
    <row r="49" spans="2:14" s="3" customFormat="1" x14ac:dyDescent="0.25">
      <c r="B49" s="4">
        <v>130</v>
      </c>
      <c r="C49" s="19">
        <f>+Penelope!C49/Mean!C49</f>
        <v>0.99628965775539735</v>
      </c>
      <c r="D49" s="15"/>
      <c r="E49" s="16"/>
      <c r="F49" s="19">
        <f>+Penelope!F49/Mean!F49</f>
        <v>0.99974406345505729</v>
      </c>
      <c r="G49" s="9"/>
      <c r="I49" s="4">
        <v>130</v>
      </c>
      <c r="J49" s="19">
        <f>+Penelope!J49/Mean!J49</f>
        <v>0.99089892881976549</v>
      </c>
      <c r="K49" s="9"/>
      <c r="L49" s="16"/>
      <c r="M49" s="19">
        <f>+Penelope!M49/Mean!M49</f>
        <v>0.99440347778959193</v>
      </c>
      <c r="N49" s="9"/>
    </row>
    <row r="50" spans="2:14" s="3" customFormat="1" x14ac:dyDescent="0.25">
      <c r="B50" s="4">
        <v>140</v>
      </c>
      <c r="C50" s="19">
        <f>+Penelope!C50/Mean!C50</f>
        <v>0.99743087109719697</v>
      </c>
      <c r="D50" s="15"/>
      <c r="E50" s="16"/>
      <c r="F50" s="19">
        <f>+Penelope!F50/Mean!F50</f>
        <v>0.99929163984299796</v>
      </c>
      <c r="G50" s="9"/>
      <c r="I50" s="4">
        <v>140</v>
      </c>
      <c r="J50" s="19">
        <f>+Penelope!J50/Mean!J50</f>
        <v>0.99564917703151834</v>
      </c>
      <c r="K50" s="9"/>
      <c r="L50" s="16"/>
      <c r="M50" s="19">
        <f>+Penelope!M50/Mean!M50</f>
        <v>0.9969431031633833</v>
      </c>
      <c r="N50" s="9"/>
    </row>
    <row r="51" spans="2:14" s="3" customFormat="1" x14ac:dyDescent="0.25">
      <c r="B51" s="4">
        <v>150</v>
      </c>
      <c r="C51" s="19">
        <f>+Penelope!C51/Mean!C51</f>
        <v>0.9983276076551082</v>
      </c>
      <c r="D51" s="15"/>
      <c r="E51" s="16"/>
      <c r="F51" s="19">
        <f>+Penelope!F51/Mean!F51</f>
        <v>0.99787387883691714</v>
      </c>
      <c r="G51" s="9"/>
      <c r="I51" s="4">
        <v>150</v>
      </c>
      <c r="J51" s="19">
        <f>+Penelope!J51/Mean!J51</f>
        <v>0.99443439818771884</v>
      </c>
      <c r="K51" s="9"/>
      <c r="L51" s="16"/>
      <c r="M51" s="19">
        <f>+Penelope!M51/Mean!M51</f>
        <v>0.99416203117255042</v>
      </c>
      <c r="N51" s="9"/>
    </row>
    <row r="52" spans="2:14" s="3" customFormat="1" x14ac:dyDescent="0.25">
      <c r="B52" s="4">
        <v>160</v>
      </c>
      <c r="C52" s="19">
        <f>+Penelope!C52/Mean!C52</f>
        <v>0.9972928984939945</v>
      </c>
      <c r="D52" s="15"/>
      <c r="E52" s="16"/>
      <c r="F52" s="19">
        <f>+Penelope!F52/Mean!F52</f>
        <v>0.99793519968339717</v>
      </c>
      <c r="G52" s="9"/>
      <c r="I52" s="4">
        <v>160</v>
      </c>
      <c r="J52" s="19">
        <f>+Penelope!J52/Mean!J52</f>
        <v>0.99649931393589697</v>
      </c>
      <c r="K52" s="9"/>
      <c r="L52" s="16"/>
      <c r="M52" s="19">
        <f>+Penelope!M52/Mean!M52</f>
        <v>0.99440896587699712</v>
      </c>
      <c r="N52" s="9"/>
    </row>
    <row r="53" spans="2:14" s="3" customFormat="1" x14ac:dyDescent="0.25">
      <c r="B53" s="4">
        <v>170</v>
      </c>
      <c r="C53" s="19">
        <f>+Penelope!C53/Mean!C53</f>
        <v>0.99755734678884722</v>
      </c>
      <c r="D53" s="15"/>
      <c r="E53" s="16"/>
      <c r="F53" s="19">
        <f>+Penelope!F53/Mean!F53</f>
        <v>0.99800696165927427</v>
      </c>
      <c r="G53" s="9"/>
      <c r="I53" s="4">
        <v>170</v>
      </c>
      <c r="J53" s="19">
        <f>+Penelope!J53/Mean!J53</f>
        <v>0.99545135766750725</v>
      </c>
      <c r="K53" s="9"/>
      <c r="L53" s="16"/>
      <c r="M53" s="19">
        <f>+Penelope!M53/Mean!M53</f>
        <v>0.99616002939690407</v>
      </c>
      <c r="N53" s="9"/>
    </row>
    <row r="54" spans="2:14" s="3" customFormat="1" x14ac:dyDescent="0.25">
      <c r="B54" s="4">
        <v>180</v>
      </c>
      <c r="C54" s="19">
        <f>+Penelope!C54/Mean!C54</f>
        <v>0.99737612686714483</v>
      </c>
      <c r="D54" s="15"/>
      <c r="E54" s="16"/>
      <c r="F54" s="19">
        <f>+Penelope!F54/Mean!F54</f>
        <v>0.99700623306583269</v>
      </c>
      <c r="G54" s="9"/>
      <c r="I54" s="4">
        <v>180</v>
      </c>
      <c r="J54" s="19">
        <f>+Penelope!J54/Mean!J54</f>
        <v>0.99421828182800698</v>
      </c>
      <c r="K54" s="9"/>
      <c r="L54" s="16"/>
      <c r="M54" s="19">
        <f>+Penelope!M54/Mean!M54</f>
        <v>0.99538053767512313</v>
      </c>
      <c r="N54" s="9"/>
    </row>
    <row r="55" spans="2:14" s="3" customFormat="1" x14ac:dyDescent="0.25">
      <c r="B55" s="4">
        <v>190</v>
      </c>
      <c r="C55" s="19">
        <f>+Penelope!C55/Mean!C55</f>
        <v>0.99746401870697876</v>
      </c>
      <c r="D55" s="15"/>
      <c r="E55" s="16"/>
      <c r="F55" s="19">
        <f>+Penelope!F55/Mean!F55</f>
        <v>1.000096708681216</v>
      </c>
      <c r="G55" s="9"/>
      <c r="I55" s="4">
        <v>190</v>
      </c>
      <c r="J55" s="19">
        <f>+Penelope!J55/Mean!J55</f>
        <v>0.99430457746478873</v>
      </c>
      <c r="K55" s="9"/>
      <c r="L55" s="16"/>
      <c r="M55" s="19">
        <f>+Penelope!M55/Mean!M55</f>
        <v>0.9945178056529963</v>
      </c>
      <c r="N55" s="9"/>
    </row>
    <row r="56" spans="2:14" s="3" customFormat="1" x14ac:dyDescent="0.25">
      <c r="B56" s="4">
        <v>200</v>
      </c>
      <c r="C56" s="19">
        <f>+Penelope!C56/Mean!C56</f>
        <v>0.99755277975429091</v>
      </c>
      <c r="D56" s="15"/>
      <c r="E56" s="16"/>
      <c r="F56" s="19">
        <f>+Penelope!F56/Mean!F56</f>
        <v>0.99873798994261831</v>
      </c>
      <c r="G56" s="9"/>
      <c r="I56" s="4">
        <v>200</v>
      </c>
      <c r="J56" s="19">
        <f>+Penelope!J56/Mean!J56</f>
        <v>0.99500283480347551</v>
      </c>
      <c r="K56" s="9"/>
      <c r="L56" s="16"/>
      <c r="M56" s="19">
        <f>+Penelope!M56/Mean!M56</f>
        <v>0.99388519593080893</v>
      </c>
      <c r="N56" s="9"/>
    </row>
    <row r="57" spans="2:14" s="3" customFormat="1" x14ac:dyDescent="0.25">
      <c r="B57" s="4">
        <v>210</v>
      </c>
      <c r="C57" s="19">
        <f>+Penelope!C57/Mean!C57</f>
        <v>0.99773479413759791</v>
      </c>
      <c r="D57" s="15"/>
      <c r="E57" s="16"/>
      <c r="F57" s="19">
        <f>+Penelope!F57/Mean!F57</f>
        <v>0.99849448119822104</v>
      </c>
      <c r="G57" s="9"/>
      <c r="I57" s="4">
        <v>210</v>
      </c>
      <c r="J57" s="19">
        <f>+Penelope!J57/Mean!J57</f>
        <v>0.99617939067982231</v>
      </c>
      <c r="K57" s="9"/>
      <c r="L57" s="16"/>
      <c r="M57" s="19">
        <f>+Penelope!M57/Mean!M57</f>
        <v>0.9946883568322874</v>
      </c>
      <c r="N57" s="9"/>
    </row>
    <row r="58" spans="2:14" s="3" customFormat="1" x14ac:dyDescent="0.25">
      <c r="B58" s="4">
        <v>220</v>
      </c>
      <c r="C58" s="19">
        <f>+Penelope!C58/Mean!C58</f>
        <v>0.99885453405036362</v>
      </c>
      <c r="D58" s="15"/>
      <c r="E58" s="16"/>
      <c r="F58" s="19">
        <f>+Penelope!F58/Mean!F58</f>
        <v>0.99953944621635693</v>
      </c>
      <c r="G58" s="9"/>
      <c r="I58" s="4">
        <v>220</v>
      </c>
      <c r="J58" s="19">
        <f>+Penelope!J58/Mean!J58</f>
        <v>0.99354348317988395</v>
      </c>
      <c r="K58" s="9"/>
      <c r="L58" s="16"/>
      <c r="M58" s="19">
        <f>+Penelope!M58/Mean!M58</f>
        <v>0.995240839246891</v>
      </c>
      <c r="N58" s="9"/>
    </row>
    <row r="59" spans="2:14" s="3" customFormat="1" x14ac:dyDescent="0.25">
      <c r="B59" s="4">
        <v>230</v>
      </c>
      <c r="C59" s="19">
        <f>+Penelope!C59/Mean!C59</f>
        <v>0.99679399516734357</v>
      </c>
      <c r="D59" s="15"/>
      <c r="E59" s="16"/>
      <c r="F59" s="19">
        <f>+Penelope!F59/Mean!F59</f>
        <v>1.0002345624549438</v>
      </c>
      <c r="G59" s="9"/>
      <c r="I59" s="4">
        <v>230</v>
      </c>
      <c r="J59" s="19">
        <f>+Penelope!J59/Mean!J59</f>
        <v>0.99312383042446661</v>
      </c>
      <c r="K59" s="9"/>
      <c r="L59" s="16"/>
      <c r="M59" s="19">
        <f>+Penelope!M59/Mean!M59</f>
        <v>0.99423541808715055</v>
      </c>
      <c r="N59" s="9"/>
    </row>
    <row r="60" spans="2:14" s="3" customFormat="1" x14ac:dyDescent="0.25">
      <c r="B60" s="4">
        <v>240</v>
      </c>
      <c r="C60" s="19">
        <f>+Penelope!C60/Mean!C60</f>
        <v>0.99708791050370493</v>
      </c>
      <c r="D60" s="15"/>
      <c r="E60" s="16"/>
      <c r="F60" s="19">
        <f>+Penelope!F60/Mean!F60</f>
        <v>0.9994772743406235</v>
      </c>
      <c r="G60" s="9"/>
      <c r="I60" s="4">
        <v>240</v>
      </c>
      <c r="J60" s="19">
        <f>+Penelope!J60/Mean!J60</f>
        <v>0.99461445330438769</v>
      </c>
      <c r="K60" s="9"/>
      <c r="L60" s="16"/>
      <c r="M60" s="19">
        <f>+Penelope!M60/Mean!M60</f>
        <v>0.99882959338697308</v>
      </c>
      <c r="N60" s="9"/>
    </row>
    <row r="61" spans="2:14" s="3" customFormat="1" x14ac:dyDescent="0.25">
      <c r="B61" s="4">
        <v>250</v>
      </c>
      <c r="C61" s="19">
        <f>+Penelope!C61/Mean!C61</f>
        <v>1.0007074637424831</v>
      </c>
      <c r="D61" s="15"/>
      <c r="E61" s="16"/>
      <c r="F61" s="19">
        <f>+Penelope!F61/Mean!F61</f>
        <v>0.99783091463099738</v>
      </c>
      <c r="G61" s="9"/>
      <c r="I61" s="4">
        <v>250</v>
      </c>
      <c r="J61" s="19">
        <f>+Penelope!J61/Mean!J61</f>
        <v>0.99355660480948704</v>
      </c>
      <c r="K61" s="9"/>
      <c r="L61" s="16"/>
      <c r="M61" s="19">
        <f>+Penelope!M61/Mean!M61</f>
        <v>0.99660838158573639</v>
      </c>
      <c r="N61" s="9"/>
    </row>
    <row r="62" spans="2:14" s="3" customFormat="1" x14ac:dyDescent="0.25">
      <c r="B62" s="4">
        <v>260</v>
      </c>
      <c r="C62" s="19">
        <f>+Penelope!C62/Mean!C62</f>
        <v>1.0034027382276565</v>
      </c>
      <c r="D62" s="15"/>
      <c r="E62" s="16"/>
      <c r="F62" s="19">
        <f>+Penelope!F62/Mean!F62</f>
        <v>1.0017433272646077</v>
      </c>
      <c r="G62" s="9"/>
      <c r="I62" s="4">
        <v>260</v>
      </c>
      <c r="J62" s="19">
        <f>+Penelope!J62/Mean!J62</f>
        <v>0.99717223876140548</v>
      </c>
      <c r="K62" s="9"/>
      <c r="L62" s="16"/>
      <c r="M62" s="19">
        <f>+Penelope!M62/Mean!M62</f>
        <v>0.99410022052462366</v>
      </c>
      <c r="N62" s="9"/>
    </row>
    <row r="63" spans="2:14" s="3" customFormat="1" x14ac:dyDescent="0.25">
      <c r="B63" s="4">
        <v>270</v>
      </c>
      <c r="C63" s="19">
        <f>+Penelope!C63/Mean!C63</f>
        <v>0.99979195890261396</v>
      </c>
      <c r="D63" s="15"/>
      <c r="E63" s="16"/>
      <c r="F63" s="19">
        <f>+Penelope!F63/Mean!F63</f>
        <v>0.99703404605192358</v>
      </c>
      <c r="G63" s="9"/>
      <c r="I63" s="4">
        <v>270</v>
      </c>
      <c r="J63" s="19">
        <f>+Penelope!J63/Mean!J63</f>
        <v>0.9904957661361159</v>
      </c>
      <c r="K63" s="9"/>
      <c r="L63" s="16"/>
      <c r="M63" s="19">
        <f>+Penelope!M63/Mean!M63</f>
        <v>0.99761849642086842</v>
      </c>
      <c r="N63" s="9"/>
    </row>
    <row r="64" spans="2:14" s="3" customFormat="1" x14ac:dyDescent="0.25">
      <c r="B64" s="4">
        <v>280</v>
      </c>
      <c r="C64" s="19">
        <f>+Penelope!C64/Mean!C64</f>
        <v>1.0030432787573382</v>
      </c>
      <c r="D64" s="15"/>
      <c r="E64" s="16"/>
      <c r="F64" s="19">
        <f>+Penelope!F64/Mean!F64</f>
        <v>0.99691434346475138</v>
      </c>
      <c r="G64" s="9"/>
      <c r="I64" s="4">
        <v>280</v>
      </c>
      <c r="J64" s="19">
        <f>+Penelope!J64/Mean!J64</f>
        <v>0.98965618804373146</v>
      </c>
      <c r="K64" s="9"/>
      <c r="L64" s="16"/>
      <c r="M64" s="19">
        <f>+Penelope!M64/Mean!M64</f>
        <v>0.99592901375593834</v>
      </c>
      <c r="N64" s="9"/>
    </row>
    <row r="65" spans="2:14" s="3" customFormat="1" x14ac:dyDescent="0.25">
      <c r="B65" s="4">
        <v>290</v>
      </c>
      <c r="C65" s="19">
        <f>+Penelope!C65/Mean!C65</f>
        <v>0.99341504247359613</v>
      </c>
      <c r="D65" s="15"/>
      <c r="E65" s="16"/>
      <c r="F65" s="19">
        <f>+Penelope!F65/Mean!F65</f>
        <v>1.0027262462379949</v>
      </c>
      <c r="G65" s="9"/>
      <c r="I65" s="4">
        <v>290</v>
      </c>
      <c r="J65" s="19">
        <f>+Penelope!J65/Mean!J65</f>
        <v>0.99085406032278744</v>
      </c>
      <c r="K65" s="9"/>
      <c r="L65" s="16"/>
      <c r="M65" s="19">
        <f>+Penelope!M65/Mean!M65</f>
        <v>0.99265684361490136</v>
      </c>
      <c r="N65" s="9"/>
    </row>
    <row r="66" spans="2:14" s="3" customFormat="1" x14ac:dyDescent="0.25">
      <c r="B66" s="4">
        <v>300</v>
      </c>
      <c r="C66" s="19">
        <f>+Penelope!C66/Mean!C66</f>
        <v>1.0000576269232988</v>
      </c>
      <c r="D66" s="15"/>
      <c r="E66" s="16"/>
      <c r="F66" s="19">
        <f>+Penelope!F66/Mean!F66</f>
        <v>1.0013280783265353</v>
      </c>
      <c r="G66" s="9"/>
      <c r="I66" s="4">
        <v>300</v>
      </c>
      <c r="J66" s="19">
        <f>+Penelope!J66/Mean!J66</f>
        <v>0.99174055175840281</v>
      </c>
      <c r="K66" s="9"/>
      <c r="L66" s="16"/>
      <c r="M66" s="19">
        <f>+Penelope!M66/Mean!M66</f>
        <v>0.99562403952836109</v>
      </c>
      <c r="N66" s="9"/>
    </row>
    <row r="67" spans="2:14" s="3" customFormat="1" x14ac:dyDescent="0.25">
      <c r="B67" s="4">
        <v>310</v>
      </c>
      <c r="C67" s="19">
        <f>+Penelope!C67/Mean!C67</f>
        <v>0.99838325180853082</v>
      </c>
      <c r="D67" s="15"/>
      <c r="E67" s="16"/>
      <c r="F67" s="19">
        <f>+Penelope!F67/Mean!F67</f>
        <v>1.0022595493370769</v>
      </c>
      <c r="G67" s="9"/>
      <c r="I67" s="4">
        <v>310</v>
      </c>
      <c r="J67" s="19">
        <f>+Penelope!J67/Mean!J67</f>
        <v>0.99571982984623408</v>
      </c>
      <c r="K67" s="9"/>
      <c r="L67" s="16"/>
      <c r="M67" s="19">
        <f>+Penelope!M67/Mean!M67</f>
        <v>0.99511535800403184</v>
      </c>
      <c r="N67" s="9"/>
    </row>
    <row r="68" spans="2:14" s="3" customFormat="1" x14ac:dyDescent="0.25">
      <c r="B68" s="4">
        <v>320</v>
      </c>
      <c r="C68" s="19">
        <f>+Penelope!C68/Mean!C68</f>
        <v>0.99801998168483053</v>
      </c>
      <c r="D68" s="15"/>
      <c r="E68" s="16"/>
      <c r="F68" s="19">
        <f>+Penelope!F68/Mean!F68</f>
        <v>0.99883840991223538</v>
      </c>
      <c r="G68" s="9"/>
      <c r="I68" s="4">
        <v>320</v>
      </c>
      <c r="J68" s="19">
        <f>+Penelope!J68/Mean!J68</f>
        <v>0.99490512190138469</v>
      </c>
      <c r="K68" s="9"/>
      <c r="L68" s="16"/>
      <c r="M68" s="19">
        <f>+Penelope!M68/Mean!M68</f>
        <v>0.9935801471331086</v>
      </c>
      <c r="N68" s="9"/>
    </row>
    <row r="69" spans="2:14" s="3" customFormat="1" x14ac:dyDescent="0.25">
      <c r="B69" s="4">
        <v>330</v>
      </c>
      <c r="C69" s="19">
        <f>+Penelope!C69/Mean!C69</f>
        <v>0.9976764880363852</v>
      </c>
      <c r="D69" s="15"/>
      <c r="E69" s="16"/>
      <c r="F69" s="19">
        <f>+Penelope!F69/Mean!F69</f>
        <v>0.99996557599958702</v>
      </c>
      <c r="G69" s="9"/>
      <c r="I69" s="4">
        <v>330</v>
      </c>
      <c r="J69" s="19">
        <f>+Penelope!J69/Mean!J69</f>
        <v>0.99016674544115546</v>
      </c>
      <c r="K69" s="9"/>
      <c r="L69" s="16"/>
      <c r="M69" s="19">
        <f>+Penelope!M69/Mean!M69</f>
        <v>0.990504534171047</v>
      </c>
      <c r="N69" s="9"/>
    </row>
    <row r="70" spans="2:14" s="3" customFormat="1" x14ac:dyDescent="0.25">
      <c r="B70" s="4">
        <v>340</v>
      </c>
      <c r="C70" s="19">
        <f>+Penelope!C70/Mean!C70</f>
        <v>0.99837451302346769</v>
      </c>
      <c r="D70" s="15"/>
      <c r="E70" s="16"/>
      <c r="F70" s="19">
        <f>+Penelope!F70/Mean!F70</f>
        <v>0.99640897196583988</v>
      </c>
      <c r="G70" s="9"/>
      <c r="I70" s="4">
        <v>340</v>
      </c>
      <c r="J70" s="19">
        <f>+Penelope!J70/Mean!J70</f>
        <v>0.99580705432408478</v>
      </c>
      <c r="K70" s="9"/>
      <c r="L70" s="16"/>
      <c r="M70" s="19">
        <f>+Penelope!M70/Mean!M70</f>
        <v>0.99471521384788442</v>
      </c>
      <c r="N70" s="9"/>
    </row>
    <row r="71" spans="2:14" s="3" customFormat="1" x14ac:dyDescent="0.25">
      <c r="B71" s="4">
        <v>350</v>
      </c>
      <c r="C71" s="19">
        <f>+Penelope!C71/Mean!C71</f>
        <v>0.99870258782244803</v>
      </c>
      <c r="D71" s="15"/>
      <c r="E71" s="16"/>
      <c r="F71" s="19">
        <f>+Penelope!F71/Mean!F71</f>
        <v>0.99409772242284089</v>
      </c>
      <c r="G71" s="9"/>
      <c r="I71" s="4">
        <v>350</v>
      </c>
      <c r="J71" s="19">
        <f>+Penelope!J71/Mean!J71</f>
        <v>0.99418806118107372</v>
      </c>
      <c r="K71" s="9"/>
      <c r="L71" s="16"/>
      <c r="M71" s="19">
        <f>+Penelope!M71/Mean!M71</f>
        <v>0.99346105416705843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9">
        <f>+Penelope!C75/Mean!C75</f>
        <v>1.0004862096624916</v>
      </c>
      <c r="D75" s="15"/>
      <c r="E75" s="16"/>
      <c r="F75" s="19">
        <f>+Penelope!F75/Mean!F75</f>
        <v>1.0013206719398224</v>
      </c>
      <c r="G75" s="9"/>
      <c r="I75" s="4">
        <v>0</v>
      </c>
      <c r="J75" s="19">
        <f>+Penelope!J75/Mean!J75</f>
        <v>1.001262934374505</v>
      </c>
      <c r="K75" s="9"/>
      <c r="L75" s="16"/>
      <c r="M75" s="19">
        <f>+Penelope!M75/Mean!M75</f>
        <v>1.0015930711159953</v>
      </c>
      <c r="N75" s="18"/>
    </row>
    <row r="76" spans="2:14" s="3" customFormat="1" x14ac:dyDescent="0.25">
      <c r="B76" s="4">
        <v>10</v>
      </c>
      <c r="C76" s="19">
        <f>+Penelope!C76/Mean!C76</f>
        <v>0.99894115852337328</v>
      </c>
      <c r="D76" s="15"/>
      <c r="E76" s="16"/>
      <c r="F76" s="19">
        <f>+Penelope!F76/Mean!F76</f>
        <v>0.99826170197560693</v>
      </c>
      <c r="G76" s="9"/>
      <c r="I76" s="4">
        <v>10</v>
      </c>
      <c r="J76" s="19">
        <f>+Penelope!J76/Mean!J76</f>
        <v>1.0007913399227741</v>
      </c>
      <c r="K76" s="9"/>
      <c r="L76" s="16"/>
      <c r="M76" s="19">
        <f>+Penelope!M76/Mean!M76</f>
        <v>1.0020063685169356</v>
      </c>
      <c r="N76" s="18"/>
    </row>
    <row r="77" spans="2:14" s="3" customFormat="1" x14ac:dyDescent="0.25">
      <c r="B77" s="4">
        <v>20</v>
      </c>
      <c r="C77" s="19">
        <f>+Penelope!C77/Mean!C77</f>
        <v>1.0019069548576365</v>
      </c>
      <c r="D77" s="15"/>
      <c r="E77" s="16"/>
      <c r="F77" s="19">
        <f>+Penelope!F77/Mean!F77</f>
        <v>1.0006494068177929</v>
      </c>
      <c r="G77" s="9"/>
      <c r="I77" s="4">
        <v>20</v>
      </c>
      <c r="J77" s="19">
        <f>+Penelope!J77/Mean!J77</f>
        <v>1.0009680454529004</v>
      </c>
      <c r="K77" s="9"/>
      <c r="L77" s="16"/>
      <c r="M77" s="19">
        <f>+Penelope!M77/Mean!M77</f>
        <v>1.0016923263647959</v>
      </c>
      <c r="N77" s="18"/>
    </row>
    <row r="78" spans="2:14" s="3" customFormat="1" x14ac:dyDescent="0.25">
      <c r="B78" s="4">
        <v>30</v>
      </c>
      <c r="C78" s="19">
        <f>+Penelope!C78/Mean!C78</f>
        <v>0.99982354498949755</v>
      </c>
      <c r="D78" s="15"/>
      <c r="E78" s="16"/>
      <c r="F78" s="19">
        <f>+Penelope!F78/Mean!F78</f>
        <v>1.0028631664122949</v>
      </c>
      <c r="G78" s="9"/>
      <c r="I78" s="4">
        <v>30</v>
      </c>
      <c r="J78" s="19">
        <f>+Penelope!J78/Mean!J78</f>
        <v>1.0029809943433814</v>
      </c>
      <c r="K78" s="9"/>
      <c r="L78" s="16"/>
      <c r="M78" s="19">
        <f>+Penelope!M78/Mean!M78</f>
        <v>1.0018091361374946</v>
      </c>
      <c r="N78" s="18"/>
    </row>
    <row r="79" spans="2:14" s="3" customFormat="1" x14ac:dyDescent="0.25">
      <c r="B79" s="4">
        <v>40</v>
      </c>
      <c r="C79" s="19">
        <f>+Penelope!C79/Mean!C79</f>
        <v>0.99928505130455858</v>
      </c>
      <c r="D79" s="15"/>
      <c r="E79" s="16"/>
      <c r="F79" s="19">
        <f>+Penelope!F79/Mean!F79</f>
        <v>1.0031293962274985</v>
      </c>
      <c r="G79" s="9"/>
      <c r="I79" s="4">
        <v>40</v>
      </c>
      <c r="J79" s="19">
        <f>+Penelope!J79/Mean!J79</f>
        <v>1.0016657848438313</v>
      </c>
      <c r="K79" s="9"/>
      <c r="L79" s="16"/>
      <c r="M79" s="19">
        <f>+Penelope!M79/Mean!M79</f>
        <v>1.00378018516764</v>
      </c>
      <c r="N79" s="18"/>
    </row>
    <row r="80" spans="2:14" s="3" customFormat="1" x14ac:dyDescent="0.25">
      <c r="B80" s="4">
        <v>50</v>
      </c>
      <c r="C80" s="19">
        <f>+Penelope!C80/Mean!C80</f>
        <v>1.0018967316110594</v>
      </c>
      <c r="D80" s="15"/>
      <c r="E80" s="16"/>
      <c r="F80" s="19">
        <f>+Penelope!F80/Mean!F80</f>
        <v>1.0009034649668196</v>
      </c>
      <c r="G80" s="9"/>
      <c r="I80" s="4">
        <v>50</v>
      </c>
      <c r="J80" s="19">
        <f>+Penelope!J80/Mean!J80</f>
        <v>1.0038950872976249</v>
      </c>
      <c r="K80" s="9"/>
      <c r="L80" s="16"/>
      <c r="M80" s="19">
        <f>+Penelope!M80/Mean!M80</f>
        <v>1.0012864989051684</v>
      </c>
      <c r="N80" s="18"/>
    </row>
    <row r="81" spans="2:14" s="3" customFormat="1" x14ac:dyDescent="0.25">
      <c r="B81" s="4">
        <v>60</v>
      </c>
      <c r="C81" s="19">
        <f>+Penelope!C81/Mean!C81</f>
        <v>1.0022049090763723</v>
      </c>
      <c r="D81" s="15"/>
      <c r="E81" s="16"/>
      <c r="F81" s="19">
        <f>+Penelope!F81/Mean!F81</f>
        <v>0.9978135826360095</v>
      </c>
      <c r="G81" s="9"/>
      <c r="I81" s="4">
        <v>60</v>
      </c>
      <c r="J81" s="19">
        <f>+Penelope!J81/Mean!J81</f>
        <v>1.0012409832934723</v>
      </c>
      <c r="K81" s="9"/>
      <c r="L81" s="16"/>
      <c r="M81" s="19">
        <f>+Penelope!M81/Mean!M81</f>
        <v>1.0012001467705789</v>
      </c>
      <c r="N81" s="18"/>
    </row>
    <row r="82" spans="2:14" s="3" customFormat="1" x14ac:dyDescent="0.25">
      <c r="B82" s="4">
        <v>70</v>
      </c>
      <c r="C82" s="19">
        <f>+Penelope!C82/Mean!C82</f>
        <v>0.99568299661930904</v>
      </c>
      <c r="D82" s="15"/>
      <c r="E82" s="16"/>
      <c r="F82" s="19">
        <f>+Penelope!F82/Mean!F82</f>
        <v>0.99852827036855007</v>
      </c>
      <c r="G82" s="9"/>
      <c r="I82" s="4">
        <v>70</v>
      </c>
      <c r="J82" s="19">
        <f>+Penelope!J82/Mean!J82</f>
        <v>1.0018169310604792</v>
      </c>
      <c r="K82" s="9"/>
      <c r="L82" s="16"/>
      <c r="M82" s="19">
        <f>+Penelope!M82/Mean!M82</f>
        <v>0.99734697059465527</v>
      </c>
      <c r="N82" s="18"/>
    </row>
    <row r="83" spans="2:14" s="3" customFormat="1" x14ac:dyDescent="0.25">
      <c r="B83" s="4">
        <v>80</v>
      </c>
      <c r="C83" s="19">
        <f>+Penelope!C83/Mean!C83</f>
        <v>0.9979786364129577</v>
      </c>
      <c r="D83" s="15"/>
      <c r="E83" s="16"/>
      <c r="F83" s="19">
        <f>+Penelope!F83/Mean!F83</f>
        <v>0.99823480739174408</v>
      </c>
      <c r="G83" s="9"/>
      <c r="I83" s="4">
        <v>80</v>
      </c>
      <c r="J83" s="19">
        <f>+Penelope!J83/Mean!J83</f>
        <v>0.99691174245434278</v>
      </c>
      <c r="K83" s="9"/>
      <c r="L83" s="16"/>
      <c r="M83" s="19">
        <f>+Penelope!M83/Mean!M83</f>
        <v>0.99954719567265915</v>
      </c>
      <c r="N83" s="18"/>
    </row>
    <row r="84" spans="2:14" s="3" customFormat="1" x14ac:dyDescent="0.25">
      <c r="B84" s="4">
        <v>90</v>
      </c>
      <c r="C84" s="19">
        <f>+Penelope!C84/Mean!C84</f>
        <v>0.99101435278887939</v>
      </c>
      <c r="D84" s="15"/>
      <c r="E84" s="16"/>
      <c r="F84" s="19">
        <f>+Penelope!F84/Mean!F84</f>
        <v>0.99167162403331344</v>
      </c>
      <c r="G84" s="9"/>
      <c r="I84" s="4">
        <v>90</v>
      </c>
      <c r="J84" s="19">
        <f>+Penelope!J84/Mean!J84</f>
        <v>0.99513517955460595</v>
      </c>
      <c r="K84" s="9"/>
      <c r="L84" s="16"/>
      <c r="M84" s="19">
        <f>+Penelope!M84/Mean!M84</f>
        <v>0.99305492192357214</v>
      </c>
      <c r="N84" s="18"/>
    </row>
    <row r="85" spans="2:14" s="3" customFormat="1" x14ac:dyDescent="0.25">
      <c r="B85" s="4">
        <v>100</v>
      </c>
      <c r="C85" s="19">
        <f>+Penelope!C85/Mean!C85</f>
        <v>0.99618386510849466</v>
      </c>
      <c r="D85" s="15"/>
      <c r="E85" s="16"/>
      <c r="F85" s="19">
        <f>+Penelope!F85/Mean!F85</f>
        <v>1.0018190242342513</v>
      </c>
      <c r="G85" s="9"/>
      <c r="I85" s="4">
        <v>100</v>
      </c>
      <c r="J85" s="19">
        <f>+Penelope!J85/Mean!J85</f>
        <v>1.0034621393475076</v>
      </c>
      <c r="K85" s="9"/>
      <c r="L85" s="16"/>
      <c r="M85" s="19">
        <f>+Penelope!M85/Mean!M85</f>
        <v>0.99562607497180866</v>
      </c>
      <c r="N85" s="18"/>
    </row>
    <row r="86" spans="2:14" s="3" customFormat="1" x14ac:dyDescent="0.25">
      <c r="B86" s="4">
        <v>110</v>
      </c>
      <c r="C86" s="19">
        <f>+Penelope!C86/Mean!C86</f>
        <v>0.99606832469462603</v>
      </c>
      <c r="D86" s="15"/>
      <c r="E86" s="16"/>
      <c r="F86" s="19">
        <f>+Penelope!F86/Mean!F86</f>
        <v>0.98722474535468263</v>
      </c>
      <c r="G86" s="9"/>
      <c r="I86" s="4">
        <v>110</v>
      </c>
      <c r="J86" s="19">
        <f>+Penelope!J86/Mean!J86</f>
        <v>0.99642639044401238</v>
      </c>
      <c r="K86" s="9"/>
      <c r="L86" s="16"/>
      <c r="M86" s="19">
        <f>+Penelope!M86/Mean!M86</f>
        <v>1.0009789081813347</v>
      </c>
      <c r="N86" s="18"/>
    </row>
    <row r="87" spans="2:14" s="3" customFormat="1" x14ac:dyDescent="0.25">
      <c r="B87" s="4">
        <v>120</v>
      </c>
      <c r="C87" s="19">
        <f>+Penelope!C87/Mean!C87</f>
        <v>0.994434418090549</v>
      </c>
      <c r="D87" s="15"/>
      <c r="E87" s="16"/>
      <c r="F87" s="19">
        <f>+Penelope!F87/Mean!F87</f>
        <v>0.99298645752213877</v>
      </c>
      <c r="G87" s="9"/>
      <c r="I87" s="4">
        <v>120</v>
      </c>
      <c r="J87" s="19">
        <f>+Penelope!J87/Mean!J87</f>
        <v>0.98468380189708438</v>
      </c>
      <c r="K87" s="9"/>
      <c r="L87" s="16"/>
      <c r="M87" s="19">
        <f>+Penelope!M87/Mean!M87</f>
        <v>0.99149826122905571</v>
      </c>
      <c r="N87" s="18"/>
    </row>
    <row r="88" spans="2:14" s="3" customFormat="1" x14ac:dyDescent="0.25">
      <c r="B88" s="4">
        <v>130</v>
      </c>
      <c r="C88" s="19">
        <f>+Penelope!C88/Mean!C88</f>
        <v>0.99668267564489765</v>
      </c>
      <c r="D88" s="15"/>
      <c r="E88" s="16"/>
      <c r="F88" s="19">
        <f>+Penelope!F88/Mean!F88</f>
        <v>0.9931950256884523</v>
      </c>
      <c r="G88" s="9"/>
      <c r="I88" s="4">
        <v>130</v>
      </c>
      <c r="J88" s="19">
        <f>+Penelope!J88/Mean!J88</f>
        <v>0.99456719090982815</v>
      </c>
      <c r="K88" s="9"/>
      <c r="L88" s="16"/>
      <c r="M88" s="19">
        <f>+Penelope!M88/Mean!M88</f>
        <v>0.99767955719448109</v>
      </c>
      <c r="N88" s="18"/>
    </row>
    <row r="89" spans="2:14" s="3" customFormat="1" x14ac:dyDescent="0.25">
      <c r="B89" s="4">
        <v>140</v>
      </c>
      <c r="C89" s="19">
        <f>+Penelope!C89/Mean!C89</f>
        <v>0.994563025525945</v>
      </c>
      <c r="D89" s="15"/>
      <c r="E89" s="16"/>
      <c r="F89" s="19">
        <f>+Penelope!F89/Mean!F89</f>
        <v>0.98615257892252595</v>
      </c>
      <c r="G89" s="9"/>
      <c r="I89" s="4">
        <v>140</v>
      </c>
      <c r="J89" s="19">
        <f>+Penelope!J89/Mean!J89</f>
        <v>0.99830003202838191</v>
      </c>
      <c r="K89" s="9"/>
      <c r="L89" s="16"/>
      <c r="M89" s="19">
        <f>+Penelope!M89/Mean!M89</f>
        <v>0.98965456503407945</v>
      </c>
      <c r="N89" s="18"/>
    </row>
    <row r="90" spans="2:14" s="3" customFormat="1" x14ac:dyDescent="0.25">
      <c r="B90" s="4">
        <v>150</v>
      </c>
      <c r="C90" s="19">
        <f>+Penelope!C90/Mean!C90</f>
        <v>0.99278384764258354</v>
      </c>
      <c r="D90" s="15"/>
      <c r="E90" s="16"/>
      <c r="F90" s="19">
        <f>+Penelope!F90/Mean!F90</f>
        <v>0.99537508135527153</v>
      </c>
      <c r="G90" s="9"/>
      <c r="I90" s="4">
        <v>150</v>
      </c>
      <c r="J90" s="19">
        <f>+Penelope!J90/Mean!J90</f>
        <v>0.98991919466320832</v>
      </c>
      <c r="K90" s="9"/>
      <c r="L90" s="16"/>
      <c r="M90" s="19">
        <f>+Penelope!M90/Mean!M90</f>
        <v>0.99167527103768716</v>
      </c>
      <c r="N90" s="18"/>
    </row>
    <row r="91" spans="2:14" s="3" customFormat="1" x14ac:dyDescent="0.25">
      <c r="B91" s="4">
        <v>160</v>
      </c>
      <c r="C91" s="19">
        <f>+Penelope!C91/Mean!C91</f>
        <v>0.98722709273839415</v>
      </c>
      <c r="D91" s="15"/>
      <c r="E91" s="16"/>
      <c r="F91" s="19">
        <f>+Penelope!F91/Mean!F91</f>
        <v>0.98451781940710115</v>
      </c>
      <c r="G91" s="9"/>
      <c r="I91" s="4">
        <v>160</v>
      </c>
      <c r="J91" s="19">
        <f>+Penelope!J91/Mean!J91</f>
        <v>0.99624408059673786</v>
      </c>
      <c r="K91" s="9"/>
      <c r="L91" s="16"/>
      <c r="M91" s="19">
        <f>+Penelope!M91/Mean!M91</f>
        <v>0.98585277209522781</v>
      </c>
      <c r="N91" s="18"/>
    </row>
    <row r="92" spans="2:14" s="3" customFormat="1" x14ac:dyDescent="0.25">
      <c r="B92" s="4">
        <v>170</v>
      </c>
      <c r="C92" s="19">
        <f>+Penelope!C92/Mean!C92</f>
        <v>0.99616348057186022</v>
      </c>
      <c r="D92" s="15"/>
      <c r="E92" s="16"/>
      <c r="F92" s="19">
        <f>+Penelope!F92/Mean!F92</f>
        <v>0.9938610946575126</v>
      </c>
      <c r="G92" s="9"/>
      <c r="I92" s="4">
        <v>170</v>
      </c>
      <c r="J92" s="19">
        <f>+Penelope!J92/Mean!J92</f>
        <v>0.99191560793431155</v>
      </c>
      <c r="K92" s="9"/>
      <c r="L92" s="16"/>
      <c r="M92" s="19">
        <f>+Penelope!M92/Mean!M92</f>
        <v>0.98829961461531646</v>
      </c>
      <c r="N92" s="18"/>
    </row>
    <row r="93" spans="2:14" s="3" customFormat="1" x14ac:dyDescent="0.25">
      <c r="B93" s="4">
        <v>180</v>
      </c>
      <c r="C93" s="19">
        <f>+Penelope!C93/Mean!C93</f>
        <v>0.98811801468473814</v>
      </c>
      <c r="D93" s="15"/>
      <c r="E93" s="16"/>
      <c r="F93" s="19">
        <f>+Penelope!F93/Mean!F93</f>
        <v>0.99737733870633039</v>
      </c>
      <c r="G93" s="9"/>
      <c r="I93" s="4">
        <v>180</v>
      </c>
      <c r="J93" s="19">
        <f>+Penelope!J93/Mean!J93</f>
        <v>0.99069151550133416</v>
      </c>
      <c r="K93" s="9"/>
      <c r="L93" s="16"/>
      <c r="M93" s="19">
        <f>+Penelope!M93/Mean!M93</f>
        <v>0.99805910455126323</v>
      </c>
      <c r="N93" s="18"/>
    </row>
    <row r="94" spans="2:14" s="3" customFormat="1" x14ac:dyDescent="0.25">
      <c r="B94" s="4">
        <v>190</v>
      </c>
      <c r="C94" s="19">
        <f>+Penelope!C94/Mean!C94</f>
        <v>0.99033903489402841</v>
      </c>
      <c r="D94" s="15"/>
      <c r="E94" s="16"/>
      <c r="F94" s="19">
        <f>+Penelope!F94/Mean!F94</f>
        <v>0.99332221485455552</v>
      </c>
      <c r="G94" s="9"/>
      <c r="I94" s="4">
        <v>190</v>
      </c>
      <c r="J94" s="19">
        <f>+Penelope!J94/Mean!J94</f>
        <v>0.99246359249561811</v>
      </c>
      <c r="K94" s="9"/>
      <c r="L94" s="16"/>
      <c r="M94" s="19">
        <f>+Penelope!M94/Mean!M94</f>
        <v>0.99509231065524717</v>
      </c>
      <c r="N94" s="18"/>
    </row>
    <row r="95" spans="2:14" s="3" customFormat="1" x14ac:dyDescent="0.25">
      <c r="B95" s="4">
        <v>200</v>
      </c>
      <c r="C95" s="19">
        <f>+Penelope!C95/Mean!C95</f>
        <v>0.98436131879006139</v>
      </c>
      <c r="D95" s="15"/>
      <c r="E95" s="16"/>
      <c r="F95" s="19">
        <f>+Penelope!F95/Mean!F95</f>
        <v>0.99275726762368433</v>
      </c>
      <c r="G95" s="9"/>
      <c r="I95" s="4">
        <v>200</v>
      </c>
      <c r="J95" s="19">
        <f>+Penelope!J95/Mean!J95</f>
        <v>0.98791636732516652</v>
      </c>
      <c r="K95" s="9"/>
      <c r="L95" s="16"/>
      <c r="M95" s="19">
        <f>+Penelope!M95/Mean!M95</f>
        <v>0.98068694196114548</v>
      </c>
      <c r="N95" s="18"/>
    </row>
    <row r="96" spans="2:14" s="3" customFormat="1" x14ac:dyDescent="0.25">
      <c r="B96" s="4">
        <v>210</v>
      </c>
      <c r="C96" s="19">
        <f>+Penelope!C96/Mean!C96</f>
        <v>0.99342163143540396</v>
      </c>
      <c r="D96" s="15"/>
      <c r="E96" s="16"/>
      <c r="F96" s="19">
        <f>+Penelope!F96/Mean!F96</f>
        <v>0.98847344711718099</v>
      </c>
      <c r="G96" s="9"/>
      <c r="I96" s="4">
        <v>210</v>
      </c>
      <c r="J96" s="19">
        <f>+Penelope!J96/Mean!J96</f>
        <v>0.98599543336349837</v>
      </c>
      <c r="K96" s="9"/>
      <c r="L96" s="16"/>
      <c r="M96" s="19">
        <f>+Penelope!M96/Mean!M96</f>
        <v>0.98399187857079762</v>
      </c>
      <c r="N96" s="18"/>
    </row>
    <row r="97" spans="2:14" s="3" customFormat="1" x14ac:dyDescent="0.25">
      <c r="B97" s="4">
        <v>220</v>
      </c>
      <c r="C97" s="19">
        <f>+Penelope!C97/Mean!C97</f>
        <v>0.98997313629585471</v>
      </c>
      <c r="D97" s="15"/>
      <c r="E97" s="16"/>
      <c r="F97" s="19">
        <f>+Penelope!F97/Mean!F97</f>
        <v>0.99357833997176948</v>
      </c>
      <c r="G97" s="9"/>
      <c r="I97" s="4">
        <v>220</v>
      </c>
      <c r="J97" s="19">
        <f>+Penelope!J97/Mean!J97</f>
        <v>0.98722270919020971</v>
      </c>
      <c r="K97" s="9"/>
      <c r="L97" s="16"/>
      <c r="M97" s="19">
        <f>+Penelope!M97/Mean!M97</f>
        <v>0.99094813569115914</v>
      </c>
      <c r="N97" s="18"/>
    </row>
    <row r="98" spans="2:14" s="3" customFormat="1" x14ac:dyDescent="0.25">
      <c r="B98" s="4">
        <v>230</v>
      </c>
      <c r="C98" s="19">
        <f>+Penelope!C98/Mean!C98</f>
        <v>0.98986623285915099</v>
      </c>
      <c r="D98" s="15"/>
      <c r="E98" s="16"/>
      <c r="F98" s="19">
        <f>+Penelope!F98/Mean!F98</f>
        <v>0.98569404231057089</v>
      </c>
      <c r="G98" s="9"/>
      <c r="I98" s="4">
        <v>230</v>
      </c>
      <c r="J98" s="19">
        <f>+Penelope!J98/Mean!J98</f>
        <v>0.98355315570505442</v>
      </c>
      <c r="K98" s="9"/>
      <c r="L98" s="16"/>
      <c r="M98" s="19">
        <f>+Penelope!M98/Mean!M98</f>
        <v>0.9909600852997078</v>
      </c>
      <c r="N98" s="18"/>
    </row>
    <row r="99" spans="2:14" s="3" customFormat="1" x14ac:dyDescent="0.25">
      <c r="B99" s="4">
        <v>240</v>
      </c>
      <c r="C99" s="19">
        <f>+Penelope!C99/Mean!C99</f>
        <v>0.99202957356954191</v>
      </c>
      <c r="D99" s="15"/>
      <c r="E99" s="16"/>
      <c r="F99" s="19">
        <f>+Penelope!F99/Mean!F99</f>
        <v>0.9932507730976492</v>
      </c>
      <c r="G99" s="9"/>
      <c r="I99" s="4">
        <v>240</v>
      </c>
      <c r="J99" s="19">
        <f>+Penelope!J99/Mean!J99</f>
        <v>0.99102575982209029</v>
      </c>
      <c r="K99" s="9"/>
      <c r="L99" s="16"/>
      <c r="M99" s="19">
        <f>+Penelope!M99/Mean!M99</f>
        <v>0.99028553892880145</v>
      </c>
      <c r="N99" s="18"/>
    </row>
    <row r="100" spans="2:14" s="3" customFormat="1" x14ac:dyDescent="0.25">
      <c r="B100" s="4">
        <v>250</v>
      </c>
      <c r="C100" s="19">
        <f>+Penelope!C100/Mean!C100</f>
        <v>0.9975544060292052</v>
      </c>
      <c r="D100" s="15"/>
      <c r="E100" s="16"/>
      <c r="F100" s="19">
        <f>+Penelope!F100/Mean!F100</f>
        <v>0.99812539354142293</v>
      </c>
      <c r="G100" s="9"/>
      <c r="I100" s="4">
        <v>250</v>
      </c>
      <c r="J100" s="19">
        <f>+Penelope!J100/Mean!J100</f>
        <v>0.99624784617986029</v>
      </c>
      <c r="K100" s="9"/>
      <c r="L100" s="16"/>
      <c r="M100" s="19">
        <f>+Penelope!M100/Mean!M100</f>
        <v>0.99433741289453648</v>
      </c>
      <c r="N100" s="18"/>
    </row>
    <row r="101" spans="2:14" s="3" customFormat="1" x14ac:dyDescent="0.25">
      <c r="B101" s="4">
        <v>260</v>
      </c>
      <c r="C101" s="19">
        <f>+Penelope!C101/Mean!C101</f>
        <v>0.99800552404980314</v>
      </c>
      <c r="D101" s="15"/>
      <c r="E101" s="16"/>
      <c r="F101" s="19">
        <f>+Penelope!F101/Mean!F101</f>
        <v>0.99532600709696595</v>
      </c>
      <c r="G101" s="9"/>
      <c r="I101" s="4">
        <v>260</v>
      </c>
      <c r="J101" s="19">
        <f>+Penelope!J101/Mean!J101</f>
        <v>0.99832611222163592</v>
      </c>
      <c r="K101" s="9"/>
      <c r="L101" s="16"/>
      <c r="M101" s="19">
        <f>+Penelope!M101/Mean!M101</f>
        <v>0.99797573481151269</v>
      </c>
      <c r="N101" s="18"/>
    </row>
    <row r="102" spans="2:14" s="3" customFormat="1" x14ac:dyDescent="0.25">
      <c r="B102" s="4">
        <v>270</v>
      </c>
      <c r="C102" s="19">
        <f>+Penelope!C102/Mean!C102</f>
        <v>0.99750629573242577</v>
      </c>
      <c r="D102" s="15"/>
      <c r="E102" s="16"/>
      <c r="F102" s="19">
        <f>+Penelope!F102/Mean!F102</f>
        <v>1.0006654149519161</v>
      </c>
      <c r="G102" s="9"/>
      <c r="I102" s="4">
        <v>270</v>
      </c>
      <c r="J102" s="19">
        <f>+Penelope!J102/Mean!J102</f>
        <v>0.99915375388205141</v>
      </c>
      <c r="K102" s="9"/>
      <c r="L102" s="16"/>
      <c r="M102" s="19">
        <f>+Penelope!M102/Mean!M102</f>
        <v>0.99523138798852828</v>
      </c>
      <c r="N102" s="18"/>
    </row>
    <row r="103" spans="2:14" s="3" customFormat="1" x14ac:dyDescent="0.25">
      <c r="B103" s="4">
        <v>280</v>
      </c>
      <c r="C103" s="19">
        <f>+Penelope!C103/Mean!C103</f>
        <v>0.99995064276580004</v>
      </c>
      <c r="D103" s="15"/>
      <c r="E103" s="16"/>
      <c r="F103" s="19">
        <f>+Penelope!F103/Mean!F103</f>
        <v>0.99659290376160925</v>
      </c>
      <c r="G103" s="9"/>
      <c r="I103" s="4">
        <v>280</v>
      </c>
      <c r="J103" s="19">
        <f>+Penelope!J103/Mean!J103</f>
        <v>0.99415665376464479</v>
      </c>
      <c r="K103" s="9"/>
      <c r="L103" s="16"/>
      <c r="M103" s="19">
        <f>+Penelope!M103/Mean!M103</f>
        <v>0.99554237746546581</v>
      </c>
      <c r="N103" s="18"/>
    </row>
    <row r="104" spans="2:14" s="3" customFormat="1" x14ac:dyDescent="0.25">
      <c r="B104" s="4">
        <v>290</v>
      </c>
      <c r="C104" s="19">
        <f>+Penelope!C104/Mean!C104</f>
        <v>0.99976734294501879</v>
      </c>
      <c r="D104" s="15"/>
      <c r="E104" s="16"/>
      <c r="F104" s="19">
        <f>+Penelope!F104/Mean!F104</f>
        <v>1.0003205321638604</v>
      </c>
      <c r="G104" s="9"/>
      <c r="I104" s="4">
        <v>290</v>
      </c>
      <c r="J104" s="19">
        <f>+Penelope!J104/Mean!J104</f>
        <v>0.99423788676497626</v>
      </c>
      <c r="K104" s="9"/>
      <c r="L104" s="16"/>
      <c r="M104" s="19">
        <f>+Penelope!M104/Mean!M104</f>
        <v>1.0000336346751078</v>
      </c>
      <c r="N104" s="18"/>
    </row>
    <row r="105" spans="2:14" s="3" customFormat="1" x14ac:dyDescent="0.25">
      <c r="B105" s="4">
        <v>300</v>
      </c>
      <c r="C105" s="19">
        <f>+Penelope!C105/Mean!C105</f>
        <v>1.002049750987456</v>
      </c>
      <c r="D105" s="15"/>
      <c r="E105" s="16"/>
      <c r="F105" s="19">
        <f>+Penelope!F105/Mean!F105</f>
        <v>1.001038319987388</v>
      </c>
      <c r="G105" s="9"/>
      <c r="I105" s="4">
        <v>300</v>
      </c>
      <c r="J105" s="19">
        <f>+Penelope!J105/Mean!J105</f>
        <v>0.99833750524908793</v>
      </c>
      <c r="K105" s="9"/>
      <c r="L105" s="16"/>
      <c r="M105" s="19">
        <f>+Penelope!M105/Mean!M105</f>
        <v>1.0025485971319938</v>
      </c>
      <c r="N105" s="18"/>
    </row>
    <row r="106" spans="2:14" s="3" customFormat="1" x14ac:dyDescent="0.25">
      <c r="B106" s="4">
        <v>310</v>
      </c>
      <c r="C106" s="19">
        <f>+Penelope!C106/Mean!C106</f>
        <v>1.0008217531725265</v>
      </c>
      <c r="D106" s="15"/>
      <c r="E106" s="16"/>
      <c r="F106" s="19">
        <f>+Penelope!F106/Mean!F106</f>
        <v>1.0009977071505716</v>
      </c>
      <c r="G106" s="9"/>
      <c r="I106" s="4">
        <v>310</v>
      </c>
      <c r="J106" s="19">
        <f>+Penelope!J106/Mean!J106</f>
        <v>1.0011211820022863</v>
      </c>
      <c r="K106" s="9"/>
      <c r="L106" s="16"/>
      <c r="M106" s="19">
        <f>+Penelope!M106/Mean!M106</f>
        <v>0.99747634895005322</v>
      </c>
      <c r="N106" s="18"/>
    </row>
    <row r="107" spans="2:14" s="3" customFormat="1" x14ac:dyDescent="0.25">
      <c r="B107" s="4">
        <v>320</v>
      </c>
      <c r="C107" s="19">
        <f>+Penelope!C107/Mean!C107</f>
        <v>1.0031375643424825</v>
      </c>
      <c r="D107" s="15"/>
      <c r="E107" s="16"/>
      <c r="F107" s="19">
        <f>+Penelope!F107/Mean!F107</f>
        <v>1.0001265051378265</v>
      </c>
      <c r="G107" s="9"/>
      <c r="I107" s="4">
        <v>320</v>
      </c>
      <c r="J107" s="19">
        <f>+Penelope!J107/Mean!J107</f>
        <v>1.0039965200004621</v>
      </c>
      <c r="K107" s="9"/>
      <c r="L107" s="16"/>
      <c r="M107" s="19">
        <f>+Penelope!M107/Mean!M107</f>
        <v>1.0012016107103769</v>
      </c>
      <c r="N107" s="18"/>
    </row>
    <row r="108" spans="2:14" s="3" customFormat="1" x14ac:dyDescent="0.25">
      <c r="B108" s="4">
        <v>330</v>
      </c>
      <c r="C108" s="19">
        <f>+Penelope!C108/Mean!C108</f>
        <v>0.99898630763809682</v>
      </c>
      <c r="D108" s="15"/>
      <c r="E108" s="16"/>
      <c r="F108" s="19">
        <f>+Penelope!F108/Mean!F108</f>
        <v>0.99952600201364306</v>
      </c>
      <c r="G108" s="9"/>
      <c r="I108" s="4">
        <v>330</v>
      </c>
      <c r="J108" s="19">
        <f>+Penelope!J108/Mean!J108</f>
        <v>1.0000484172404112</v>
      </c>
      <c r="K108" s="9"/>
      <c r="L108" s="16"/>
      <c r="M108" s="19">
        <f>+Penelope!M108/Mean!M108</f>
        <v>0.99929881191675296</v>
      </c>
      <c r="N108" s="18"/>
    </row>
    <row r="109" spans="2:14" s="3" customFormat="1" x14ac:dyDescent="0.25">
      <c r="B109" s="4">
        <v>340</v>
      </c>
      <c r="C109" s="19">
        <f>+Penelope!C109/Mean!C109</f>
        <v>1.002745660156837</v>
      </c>
      <c r="D109" s="15"/>
      <c r="E109" s="16"/>
      <c r="F109" s="19">
        <f>+Penelope!F109/Mean!F109</f>
        <v>1.0015878588366816</v>
      </c>
      <c r="G109" s="9"/>
      <c r="I109" s="4">
        <v>340</v>
      </c>
      <c r="J109" s="19">
        <f>+Penelope!J109/Mean!J109</f>
        <v>1.0034721280347212</v>
      </c>
      <c r="K109" s="9"/>
      <c r="L109" s="16"/>
      <c r="M109" s="19">
        <f>+Penelope!M109/Mean!M109</f>
        <v>1.0006301312735297</v>
      </c>
      <c r="N109" s="18"/>
    </row>
    <row r="110" spans="2:14" s="3" customFormat="1" x14ac:dyDescent="0.25">
      <c r="B110" s="4">
        <v>350</v>
      </c>
      <c r="C110" s="19">
        <f>+Penelope!C110/Mean!C110</f>
        <v>1.0005899462943717</v>
      </c>
      <c r="D110" s="15"/>
      <c r="E110" s="16"/>
      <c r="F110" s="19">
        <f>+Penelope!F110/Mean!F110</f>
        <v>1.0003516119871465</v>
      </c>
      <c r="G110" s="9"/>
      <c r="I110" s="4">
        <v>350</v>
      </c>
      <c r="J110" s="19">
        <f>+Penelope!J110/Mean!J110</f>
        <v>1.0012665914808709</v>
      </c>
      <c r="K110" s="9"/>
      <c r="L110" s="16"/>
      <c r="M110" s="19">
        <f>+Penelope!M110/Mean!M110</f>
        <v>1.0025958282273262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7">
        <f>+AVERAGE(EGSnrc!C7,Geant4!C7,Penelope!C7,MCNP!C7)</f>
        <v>2.1255575000000002E-5</v>
      </c>
      <c r="D7" s="4" t="s">
        <v>30</v>
      </c>
      <c r="F7" s="7">
        <f>+AVERAGE(EGSnrc!F7,Geant4!F7,Penelope!F7,MCNP!F7)</f>
        <v>2.1533050000000002E-5</v>
      </c>
      <c r="G7" s="4" t="s">
        <v>30</v>
      </c>
      <c r="I7" s="4" t="s">
        <v>1</v>
      </c>
      <c r="J7" s="7">
        <f>+AVERAGE(EGSnrc!J7,Geant4!J7,Penelope!J7,MCNP!J7)</f>
        <v>2.0540925E-5</v>
      </c>
      <c r="K7" s="4" t="s">
        <v>30</v>
      </c>
      <c r="M7" s="7">
        <f>+AVERAGE(EGSnrc!M7,Geant4!M7,Penelope!M7,MCNP!M7)</f>
        <v>2.0474449999999998E-5</v>
      </c>
      <c r="N7" s="4" t="s">
        <v>30</v>
      </c>
    </row>
    <row r="8" spans="2:14" s="3" customFormat="1" x14ac:dyDescent="0.25">
      <c r="B8" s="4" t="s">
        <v>27</v>
      </c>
      <c r="C8" s="19">
        <f>+AVERAGE(EGSnrc!C8,Geant4!C8,Penelope!C8,MCNP!C8)</f>
        <v>12.910724339176285</v>
      </c>
      <c r="D8" s="4" t="s">
        <v>30</v>
      </c>
      <c r="F8" s="19">
        <f>+AVERAGE(EGSnrc!F8,Geant4!F8,Penelope!F8,MCNP!F8)</f>
        <v>4.8295817642419729</v>
      </c>
      <c r="G8" s="4" t="s">
        <v>30</v>
      </c>
      <c r="I8" s="4" t="s">
        <v>27</v>
      </c>
      <c r="J8" s="19">
        <f>+AVERAGE(EGSnrc!J8,Geant4!J8,Penelope!J8,MCNP!J8)</f>
        <v>14.135265970221461</v>
      </c>
      <c r="K8" s="4" t="s">
        <v>30</v>
      </c>
      <c r="M8" s="19">
        <f>+AVERAGE(EGSnrc!M8,Geant4!M8,Penelope!M8,MCNP!M8)</f>
        <v>4.1362518022501105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19">
        <f>+AVERAGE(EGSnrc!C12,Geant4!C12,Penelope!C12,MCNP!C12)</f>
        <v>11592.27247590257</v>
      </c>
      <c r="D12" s="9"/>
      <c r="F12" s="19">
        <f>+AVERAGE(EGSnrc!F12,Geant4!F12,Penelope!F12,MCNP!F12)</f>
        <v>3380.3897900685006</v>
      </c>
      <c r="G12" s="9"/>
      <c r="I12" s="4">
        <v>1</v>
      </c>
      <c r="J12" s="19">
        <f>+AVERAGE(EGSnrc!J12,Geant4!J12,Penelope!J12,MCNP!J12)</f>
        <v>13137.016475909299</v>
      </c>
      <c r="K12" s="10"/>
      <c r="M12" s="19">
        <f>+AVERAGE(EGSnrc!M12,Geant4!M12,Penelope!M12,MCNP!M12)</f>
        <v>3586.5937242014338</v>
      </c>
      <c r="N12" s="10"/>
    </row>
    <row r="13" spans="2:14" s="3" customFormat="1" x14ac:dyDescent="0.25">
      <c r="B13" s="4">
        <v>2</v>
      </c>
      <c r="C13" s="19">
        <f>+AVERAGE(EGSnrc!C13,Geant4!C13,Penelope!C13,MCNP!C13)</f>
        <v>2576.7166740410325</v>
      </c>
      <c r="D13" s="9"/>
      <c r="F13" s="19">
        <f>+AVERAGE(EGSnrc!F13,Geant4!F13,Penelope!F13,MCNP!F13)</f>
        <v>3332.6403319502433</v>
      </c>
      <c r="G13" s="9"/>
      <c r="I13" s="4">
        <v>2</v>
      </c>
      <c r="J13" s="19">
        <f>+AVERAGE(EGSnrc!J13,Geant4!J13,Penelope!J13,MCNP!J13)</f>
        <v>2585.469909645698</v>
      </c>
      <c r="K13" s="10"/>
      <c r="M13" s="19">
        <f>+AVERAGE(EGSnrc!M13,Geant4!M13,Penelope!M13,MCNP!M13)</f>
        <v>3537.8441438318177</v>
      </c>
      <c r="N13" s="10"/>
    </row>
    <row r="14" spans="2:14" s="3" customFormat="1" x14ac:dyDescent="0.25">
      <c r="B14" s="4">
        <v>3</v>
      </c>
      <c r="C14" s="19">
        <f>+AVERAGE(EGSnrc!C14,Geant4!C14,Penelope!C14,MCNP!C14)</f>
        <v>1766.8547714042363</v>
      </c>
      <c r="D14" s="9"/>
      <c r="F14" s="19">
        <f>+AVERAGE(EGSnrc!F14,Geant4!F14,Penelope!F14,MCNP!F14)</f>
        <v>3176.4422358931515</v>
      </c>
      <c r="G14" s="9"/>
      <c r="I14" s="4">
        <v>3</v>
      </c>
      <c r="J14" s="19">
        <f>+AVERAGE(EGSnrc!J14,Geant4!J14,Penelope!J14,MCNP!J14)</f>
        <v>1706.8638431249037</v>
      </c>
      <c r="K14" s="10"/>
      <c r="M14" s="19">
        <f>+AVERAGE(EGSnrc!M14,Geant4!M14,Penelope!M14,MCNP!M14)</f>
        <v>3378.9863700385404</v>
      </c>
      <c r="N14" s="10"/>
    </row>
    <row r="15" spans="2:14" s="3" customFormat="1" x14ac:dyDescent="0.25">
      <c r="B15" s="4">
        <v>4</v>
      </c>
      <c r="C15" s="19">
        <f>+AVERAGE(EGSnrc!C15,Geant4!C15,Penelope!C15,MCNP!C15)</f>
        <v>1330.5341761446134</v>
      </c>
      <c r="D15" s="9"/>
      <c r="F15" s="19">
        <f>+AVERAGE(EGSnrc!F15,Geant4!F15,Penelope!F15,MCNP!F15)</f>
        <v>2559.5848507912388</v>
      </c>
      <c r="G15" s="9"/>
      <c r="I15" s="4">
        <v>4</v>
      </c>
      <c r="J15" s="19">
        <f>+AVERAGE(EGSnrc!J15,Geant4!J15,Penelope!J15,MCNP!J15)</f>
        <v>1250.6077434473925</v>
      </c>
      <c r="K15" s="10"/>
      <c r="M15" s="19">
        <f>+AVERAGE(EGSnrc!M15,Geant4!M15,Penelope!M15,MCNP!M15)</f>
        <v>2672.2129049787054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7">
        <f>+AVERAGE(EGSnrc!C21,Geant4!C21,Penelope!C21,MCNP!C21)</f>
        <v>4.1797E-5</v>
      </c>
      <c r="D21" s="4" t="s">
        <v>30</v>
      </c>
      <c r="F21" s="7">
        <f>+AVERAGE(EGSnrc!F21,Geant4!F21,Penelope!F21,MCNP!F21)</f>
        <v>4.0280000000000001E-5</v>
      </c>
      <c r="G21" s="4" t="s">
        <v>30</v>
      </c>
      <c r="I21" s="4" t="s">
        <v>1</v>
      </c>
      <c r="J21" s="7">
        <f>+AVERAGE(EGSnrc!J21,Geant4!J21,Penelope!J21,MCNP!J21)</f>
        <v>4.0552000000000001E-5</v>
      </c>
      <c r="K21" s="4" t="s">
        <v>30</v>
      </c>
      <c r="M21" s="7">
        <f>+AVERAGE(EGSnrc!M21,Geant4!M21,Penelope!M21,MCNP!M21)</f>
        <v>3.8804000000000003E-5</v>
      </c>
      <c r="N21" s="4" t="s">
        <v>30</v>
      </c>
    </row>
    <row r="22" spans="2:14" s="3" customFormat="1" x14ac:dyDescent="0.25">
      <c r="B22" s="4" t="s">
        <v>28</v>
      </c>
      <c r="C22" s="33">
        <f>+AVERAGE(EGSnrc!C22,Geant4!C22,Penelope!C22,MCNP!C22)</f>
        <v>1035.9579627225162</v>
      </c>
      <c r="D22" s="4" t="s">
        <v>30</v>
      </c>
      <c r="F22" s="33">
        <f>+AVERAGE(EGSnrc!F22,Geant4!F22,Penelope!F22,MCNP!F22)</f>
        <v>1041.2676531805562</v>
      </c>
      <c r="G22" s="4" t="s">
        <v>30</v>
      </c>
      <c r="I22" s="4" t="s">
        <v>28</v>
      </c>
      <c r="J22" s="33">
        <f>+AVERAGE(EGSnrc!J22,Geant4!J22,Penelope!J22,MCNP!J22)</f>
        <v>1050.5902248103571</v>
      </c>
      <c r="K22" s="4" t="s">
        <v>30</v>
      </c>
      <c r="M22" s="33">
        <f>+AVERAGE(EGSnrc!M22,Geant4!M22,Penelope!M22,MCNP!M22)</f>
        <v>1039.4322523165524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19">
        <f>+AVERAGE(EGSnrc!C26,Geant4!C26,Penelope!C26,MCNP!C26)</f>
        <v>12.112762499999999</v>
      </c>
      <c r="D26" s="13"/>
      <c r="F26" s="19">
        <f>+AVERAGE(EGSnrc!F26,Geant4!F26,Penelope!F26,MCNP!F26)</f>
        <v>11.3833625</v>
      </c>
      <c r="G26" s="13"/>
      <c r="I26" s="11" t="s">
        <v>9</v>
      </c>
      <c r="J26" s="19">
        <f>+AVERAGE(EGSnrc!J26,Geant4!J26,Penelope!J26,MCNP!J26)</f>
        <v>11.144400000000001</v>
      </c>
      <c r="K26" s="13"/>
      <c r="M26" s="19">
        <f>+AVERAGE(EGSnrc!M26,Geant4!M26,Penelope!M26,MCNP!M26)</f>
        <v>10.8204625</v>
      </c>
      <c r="N26" s="13"/>
    </row>
    <row r="27" spans="2:14" s="3" customFormat="1" x14ac:dyDescent="0.25">
      <c r="B27" s="11" t="s">
        <v>10</v>
      </c>
      <c r="C27" s="19">
        <f>+AVERAGE(EGSnrc!C27,Geant4!C27,Penelope!C27,MCNP!C27)</f>
        <v>34.702775000000003</v>
      </c>
      <c r="D27" s="13"/>
      <c r="F27" s="19">
        <f>+AVERAGE(EGSnrc!F27,Geant4!F27,Penelope!F27,MCNP!F27)</f>
        <v>33.949950000000001</v>
      </c>
      <c r="G27" s="13"/>
      <c r="I27" s="11" t="s">
        <v>10</v>
      </c>
      <c r="J27" s="19">
        <f>+AVERAGE(EGSnrc!J27,Geant4!J27,Penelope!J27,MCNP!J27)</f>
        <v>39.360825000000006</v>
      </c>
      <c r="K27" s="13"/>
      <c r="M27" s="19">
        <f>+AVERAGE(EGSnrc!M27,Geant4!M27,Penelope!M27,MCNP!M27)</f>
        <v>38.868025000000003</v>
      </c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7">
        <f>+AVERAGE(EGSnrc!C31,Geant4!C31,Penelope!C31,MCNP!C31)</f>
        <v>2.2852760877920772E-5</v>
      </c>
      <c r="D31" s="4" t="s">
        <v>30</v>
      </c>
      <c r="F31" s="7">
        <f>+AVERAGE(EGSnrc!F31,Geant4!F31,Penelope!F31,MCNP!F31)</f>
        <v>2.2043228176464877E-5</v>
      </c>
      <c r="G31" s="4" t="s">
        <v>30</v>
      </c>
      <c r="I31" s="4" t="s">
        <v>1</v>
      </c>
      <c r="J31" s="7">
        <f>+AVERAGE(EGSnrc!J31,Geant4!J31,Penelope!J31,MCNP!J31)</f>
        <v>2.0249534896372463E-5</v>
      </c>
      <c r="K31" s="4" t="s">
        <v>30</v>
      </c>
      <c r="M31" s="7">
        <f>+AVERAGE(EGSnrc!M31,Geant4!M31,Penelope!M31,MCNP!M31)</f>
        <v>1.9423689167539517E-5</v>
      </c>
      <c r="N31" s="4" t="s">
        <v>30</v>
      </c>
    </row>
    <row r="32" spans="2:14" s="3" customFormat="1" x14ac:dyDescent="0.25">
      <c r="B32" s="4" t="s">
        <v>29</v>
      </c>
      <c r="C32" s="33">
        <f>+AVERAGE(EGSnrc!C32,Geant4!C32,Penelope!C32,MCNP!C32)</f>
        <v>17723.667626102175</v>
      </c>
      <c r="D32" s="4" t="s">
        <v>30</v>
      </c>
      <c r="F32" s="33">
        <f>+AVERAGE(EGSnrc!F32,Geant4!F32,Penelope!F32,MCNP!F32)</f>
        <v>12904.757151799224</v>
      </c>
      <c r="G32" s="4" t="s">
        <v>30</v>
      </c>
      <c r="I32" s="4" t="s">
        <v>29</v>
      </c>
      <c r="J32" s="33">
        <f>+AVERAGE(EGSnrc!J32,Geant4!J32,Penelope!J32,MCNP!J32)</f>
        <v>13082.703328926666</v>
      </c>
      <c r="K32" s="4" t="s">
        <v>30</v>
      </c>
      <c r="M32" s="33">
        <f>+AVERAGE(EGSnrc!M32,Geant4!M32,Penelope!M32,MCNP!M32)</f>
        <v>10489.06447837986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19">
        <f>+AVERAGE(EGSnrc!C36,Geant4!C36,Penelope!C36,MCNP!C36)</f>
        <v>12.168674999999999</v>
      </c>
      <c r="D36" s="15"/>
      <c r="E36" s="16"/>
      <c r="F36" s="19">
        <f>+AVERAGE(EGSnrc!F36,Geant4!F36,Penelope!F36,MCNP!F36)</f>
        <v>11.630624999999998</v>
      </c>
      <c r="G36" s="9"/>
      <c r="I36" s="4">
        <v>0</v>
      </c>
      <c r="J36" s="19">
        <f>+AVERAGE(EGSnrc!J36,Geant4!J36,Penelope!J36,MCNP!J36)</f>
        <v>11.354749999999999</v>
      </c>
      <c r="K36" s="9"/>
      <c r="L36" s="16"/>
      <c r="M36" s="19">
        <f>+AVERAGE(EGSnrc!M36,Geant4!M36,Penelope!M36,MCNP!M36)</f>
        <v>10.878024999999999</v>
      </c>
      <c r="N36" s="9"/>
    </row>
    <row r="37" spans="2:14" s="3" customFormat="1" x14ac:dyDescent="0.25">
      <c r="B37" s="4">
        <v>10</v>
      </c>
      <c r="C37" s="19">
        <f>+AVERAGE(EGSnrc!C37,Geant4!C37,Penelope!C37,MCNP!C37)</f>
        <v>12.112550000000001</v>
      </c>
      <c r="D37" s="15"/>
      <c r="E37" s="16"/>
      <c r="F37" s="19">
        <f>+AVERAGE(EGSnrc!F37,Geant4!F37,Penelope!F37,MCNP!F37)</f>
        <v>11.632925</v>
      </c>
      <c r="G37" s="9"/>
      <c r="I37" s="4">
        <v>10</v>
      </c>
      <c r="J37" s="19">
        <f>+AVERAGE(EGSnrc!J37,Geant4!J37,Penelope!J37,MCNP!J37)</f>
        <v>11.399475000000001</v>
      </c>
      <c r="K37" s="9"/>
      <c r="L37" s="16"/>
      <c r="M37" s="19">
        <f>+AVERAGE(EGSnrc!M37,Geant4!M37,Penelope!M37,MCNP!M37)</f>
        <v>10.924299999999999</v>
      </c>
      <c r="N37" s="9"/>
    </row>
    <row r="38" spans="2:14" s="3" customFormat="1" x14ac:dyDescent="0.25">
      <c r="B38" s="4">
        <v>20</v>
      </c>
      <c r="C38" s="19">
        <f>+AVERAGE(EGSnrc!C38,Geant4!C38,Penelope!C38,MCNP!C38)</f>
        <v>12.163</v>
      </c>
      <c r="D38" s="15"/>
      <c r="E38" s="16"/>
      <c r="F38" s="19">
        <f>+AVERAGE(EGSnrc!F38,Geant4!F38,Penelope!F38,MCNP!F38)</f>
        <v>11.617175</v>
      </c>
      <c r="G38" s="9"/>
      <c r="I38" s="4">
        <v>20</v>
      </c>
      <c r="J38" s="19">
        <f>+AVERAGE(EGSnrc!J38,Geant4!J38,Penelope!J38,MCNP!J38)</f>
        <v>11.387549999999999</v>
      </c>
      <c r="K38" s="9"/>
      <c r="L38" s="16"/>
      <c r="M38" s="19">
        <f>+AVERAGE(EGSnrc!M38,Geant4!M38,Penelope!M38,MCNP!M38)</f>
        <v>10.884625</v>
      </c>
      <c r="N38" s="9"/>
    </row>
    <row r="39" spans="2:14" s="3" customFormat="1" x14ac:dyDescent="0.25">
      <c r="B39" s="4">
        <v>30</v>
      </c>
      <c r="C39" s="19">
        <f>+AVERAGE(EGSnrc!C39,Geant4!C39,Penelope!C39,MCNP!C39)</f>
        <v>12.1358</v>
      </c>
      <c r="D39" s="15"/>
      <c r="E39" s="16"/>
      <c r="F39" s="19">
        <f>+AVERAGE(EGSnrc!F39,Geant4!F39,Penelope!F39,MCNP!F39)</f>
        <v>11.624825000000001</v>
      </c>
      <c r="G39" s="9"/>
      <c r="I39" s="4">
        <v>30</v>
      </c>
      <c r="J39" s="19">
        <f>+AVERAGE(EGSnrc!J39,Geant4!J39,Penelope!J39,MCNP!J39)</f>
        <v>11.402175</v>
      </c>
      <c r="K39" s="9"/>
      <c r="L39" s="16"/>
      <c r="M39" s="19">
        <f>+AVERAGE(EGSnrc!M39,Geant4!M39,Penelope!M39,MCNP!M39)</f>
        <v>10.897949999999998</v>
      </c>
      <c r="N39" s="9"/>
    </row>
    <row r="40" spans="2:14" s="3" customFormat="1" x14ac:dyDescent="0.25">
      <c r="B40" s="4">
        <v>40</v>
      </c>
      <c r="C40" s="19">
        <f>+AVERAGE(EGSnrc!C40,Geant4!C40,Penelope!C40,MCNP!C40)</f>
        <v>12.088100000000001</v>
      </c>
      <c r="D40" s="15"/>
      <c r="E40" s="16"/>
      <c r="F40" s="19">
        <f>+AVERAGE(EGSnrc!F40,Geant4!F40,Penelope!F40,MCNP!F40)</f>
        <v>11.633075000000002</v>
      </c>
      <c r="G40" s="9"/>
      <c r="I40" s="4">
        <v>40</v>
      </c>
      <c r="J40" s="19">
        <f>+AVERAGE(EGSnrc!J40,Geant4!J40,Penelope!J40,MCNP!J40)</f>
        <v>11.400225000000001</v>
      </c>
      <c r="K40" s="9"/>
      <c r="L40" s="16"/>
      <c r="M40" s="19">
        <f>+AVERAGE(EGSnrc!M40,Geant4!M40,Penelope!M40,MCNP!M40)</f>
        <v>10.87265</v>
      </c>
      <c r="N40" s="9"/>
    </row>
    <row r="41" spans="2:14" s="3" customFormat="1" x14ac:dyDescent="0.25">
      <c r="B41" s="4">
        <v>50</v>
      </c>
      <c r="C41" s="19">
        <f>+AVERAGE(EGSnrc!C41,Geant4!C41,Penelope!C41,MCNP!C41)</f>
        <v>12.10275</v>
      </c>
      <c r="D41" s="15"/>
      <c r="E41" s="16"/>
      <c r="F41" s="19">
        <f>+AVERAGE(EGSnrc!F41,Geant4!F41,Penelope!F41,MCNP!F41)</f>
        <v>11.600225</v>
      </c>
      <c r="G41" s="9"/>
      <c r="I41" s="4">
        <v>50</v>
      </c>
      <c r="J41" s="19">
        <f>+AVERAGE(EGSnrc!J41,Geant4!J41,Penelope!J41,MCNP!J41)</f>
        <v>11.370625</v>
      </c>
      <c r="K41" s="9"/>
      <c r="L41" s="16"/>
      <c r="M41" s="19">
        <f>+AVERAGE(EGSnrc!M41,Geant4!M41,Penelope!M41,MCNP!M41)</f>
        <v>10.902675</v>
      </c>
      <c r="N41" s="9"/>
    </row>
    <row r="42" spans="2:14" s="3" customFormat="1" x14ac:dyDescent="0.25">
      <c r="B42" s="4">
        <v>60</v>
      </c>
      <c r="C42" s="19">
        <f>+AVERAGE(EGSnrc!C42,Geant4!C42,Penelope!C42,MCNP!C42)</f>
        <v>12.135925</v>
      </c>
      <c r="D42" s="15"/>
      <c r="E42" s="16"/>
      <c r="F42" s="19">
        <f>+AVERAGE(EGSnrc!F42,Geant4!F42,Penelope!F42,MCNP!F42)</f>
        <v>11.61655</v>
      </c>
      <c r="G42" s="9"/>
      <c r="I42" s="4">
        <v>60</v>
      </c>
      <c r="J42" s="19">
        <f>+AVERAGE(EGSnrc!J42,Geant4!J42,Penelope!J42,MCNP!J42)</f>
        <v>11.402625</v>
      </c>
      <c r="K42" s="9"/>
      <c r="L42" s="16"/>
      <c r="M42" s="19">
        <f>+AVERAGE(EGSnrc!M42,Geant4!M42,Penelope!M42,MCNP!M42)</f>
        <v>10.8994</v>
      </c>
      <c r="N42" s="9"/>
    </row>
    <row r="43" spans="2:14" s="3" customFormat="1" x14ac:dyDescent="0.25">
      <c r="B43" s="4">
        <v>70</v>
      </c>
      <c r="C43" s="19">
        <f>+AVERAGE(EGSnrc!C43,Geant4!C43,Penelope!C43,MCNP!C43)</f>
        <v>12.12425</v>
      </c>
      <c r="D43" s="15"/>
      <c r="E43" s="16"/>
      <c r="F43" s="19">
        <f>+AVERAGE(EGSnrc!F43,Geant4!F43,Penelope!F43,MCNP!F43)</f>
        <v>11.6235</v>
      </c>
      <c r="G43" s="9"/>
      <c r="I43" s="4">
        <v>70</v>
      </c>
      <c r="J43" s="19">
        <f>+AVERAGE(EGSnrc!J43,Geant4!J43,Penelope!J43,MCNP!J43)</f>
        <v>11.377149999999999</v>
      </c>
      <c r="K43" s="9"/>
      <c r="L43" s="16"/>
      <c r="M43" s="19">
        <f>+AVERAGE(EGSnrc!M43,Geant4!M43,Penelope!M43,MCNP!M43)</f>
        <v>10.880875</v>
      </c>
      <c r="N43" s="9"/>
    </row>
    <row r="44" spans="2:14" s="3" customFormat="1" x14ac:dyDescent="0.25">
      <c r="B44" s="4">
        <v>80</v>
      </c>
      <c r="C44" s="19">
        <f>+AVERAGE(EGSnrc!C44,Geant4!C44,Penelope!C44,MCNP!C44)</f>
        <v>12.149149999999999</v>
      </c>
      <c r="D44" s="15"/>
      <c r="E44" s="16"/>
      <c r="F44" s="19">
        <f>+AVERAGE(EGSnrc!F44,Geant4!F44,Penelope!F44,MCNP!F44)</f>
        <v>11.592875000000001</v>
      </c>
      <c r="G44" s="9"/>
      <c r="I44" s="4">
        <v>80</v>
      </c>
      <c r="J44" s="19">
        <f>+AVERAGE(EGSnrc!J44,Geant4!J44,Penelope!J44,MCNP!J44)</f>
        <v>11.385375</v>
      </c>
      <c r="K44" s="9"/>
      <c r="L44" s="16"/>
      <c r="M44" s="19">
        <f>+AVERAGE(EGSnrc!M44,Geant4!M44,Penelope!M44,MCNP!M44)</f>
        <v>10.875475</v>
      </c>
      <c r="N44" s="9"/>
    </row>
    <row r="45" spans="2:14" s="3" customFormat="1" x14ac:dyDescent="0.25">
      <c r="B45" s="4">
        <v>90</v>
      </c>
      <c r="C45" s="19">
        <f>+AVERAGE(EGSnrc!C45,Geant4!C45,Penelope!C45,MCNP!C45)</f>
        <v>12.149575</v>
      </c>
      <c r="D45" s="15"/>
      <c r="E45" s="16"/>
      <c r="F45" s="19">
        <f>+AVERAGE(EGSnrc!F45,Geant4!F45,Penelope!F45,MCNP!F45)</f>
        <v>11.6258</v>
      </c>
      <c r="G45" s="9"/>
      <c r="I45" s="4">
        <v>90</v>
      </c>
      <c r="J45" s="19">
        <f>+AVERAGE(EGSnrc!J45,Geant4!J45,Penelope!J45,MCNP!J45)</f>
        <v>11.409600000000001</v>
      </c>
      <c r="K45" s="9"/>
      <c r="L45" s="16"/>
      <c r="M45" s="19">
        <f>+AVERAGE(EGSnrc!M45,Geant4!M45,Penelope!M45,MCNP!M45)</f>
        <v>10.886200000000001</v>
      </c>
      <c r="N45" s="9"/>
    </row>
    <row r="46" spans="2:14" s="3" customFormat="1" x14ac:dyDescent="0.25">
      <c r="B46" s="4">
        <v>100</v>
      </c>
      <c r="C46" s="19">
        <f>+AVERAGE(EGSnrc!C46,Geant4!C46,Penelope!C46,MCNP!C46)</f>
        <v>12.148199999999999</v>
      </c>
      <c r="D46" s="15"/>
      <c r="E46" s="16"/>
      <c r="F46" s="19">
        <f>+AVERAGE(EGSnrc!F46,Geant4!F46,Penelope!F46,MCNP!F46)</f>
        <v>11.612</v>
      </c>
      <c r="G46" s="9"/>
      <c r="I46" s="4">
        <v>100</v>
      </c>
      <c r="J46" s="19">
        <f>+AVERAGE(EGSnrc!J46,Geant4!J46,Penelope!J46,MCNP!J46)</f>
        <v>11.399825</v>
      </c>
      <c r="K46" s="9"/>
      <c r="L46" s="16"/>
      <c r="M46" s="19">
        <f>+AVERAGE(EGSnrc!M46,Geant4!M46,Penelope!M46,MCNP!M46)</f>
        <v>10.895975</v>
      </c>
      <c r="N46" s="9"/>
    </row>
    <row r="47" spans="2:14" s="3" customFormat="1" x14ac:dyDescent="0.25">
      <c r="B47" s="4">
        <v>110</v>
      </c>
      <c r="C47" s="19">
        <f>+AVERAGE(EGSnrc!C47,Geant4!C47,Penelope!C47,MCNP!C47)</f>
        <v>12.159549999999999</v>
      </c>
      <c r="D47" s="15"/>
      <c r="E47" s="16"/>
      <c r="F47" s="19">
        <f>+AVERAGE(EGSnrc!F47,Geant4!F47,Penelope!F47,MCNP!F47)</f>
        <v>11.612774999999999</v>
      </c>
      <c r="G47" s="9"/>
      <c r="I47" s="4">
        <v>110</v>
      </c>
      <c r="J47" s="19">
        <f>+AVERAGE(EGSnrc!J47,Geant4!J47,Penelope!J47,MCNP!J47)</f>
        <v>11.376674999999999</v>
      </c>
      <c r="K47" s="9"/>
      <c r="L47" s="16"/>
      <c r="M47" s="19">
        <f>+AVERAGE(EGSnrc!M47,Geant4!M47,Penelope!M47,MCNP!M47)</f>
        <v>10.88105</v>
      </c>
      <c r="N47" s="9"/>
    </row>
    <row r="48" spans="2:14" s="3" customFormat="1" x14ac:dyDescent="0.25">
      <c r="B48" s="4">
        <v>120</v>
      </c>
      <c r="C48" s="19">
        <f>+AVERAGE(EGSnrc!C48,Geant4!C48,Penelope!C48,MCNP!C48)</f>
        <v>12.130775</v>
      </c>
      <c r="D48" s="15"/>
      <c r="E48" s="16"/>
      <c r="F48" s="19">
        <f>+AVERAGE(EGSnrc!F48,Geant4!F48,Penelope!F48,MCNP!F48)</f>
        <v>11.608675</v>
      </c>
      <c r="G48" s="9"/>
      <c r="I48" s="4">
        <v>120</v>
      </c>
      <c r="J48" s="19">
        <f>+AVERAGE(EGSnrc!J48,Geant4!J48,Penelope!J48,MCNP!J48)</f>
        <v>11.3698</v>
      </c>
      <c r="K48" s="9"/>
      <c r="L48" s="16"/>
      <c r="M48" s="19">
        <f>+AVERAGE(EGSnrc!M48,Geant4!M48,Penelope!M48,MCNP!M48)</f>
        <v>10.8996</v>
      </c>
      <c r="N48" s="9"/>
    </row>
    <row r="49" spans="2:14" s="3" customFormat="1" x14ac:dyDescent="0.25">
      <c r="B49" s="4">
        <v>130</v>
      </c>
      <c r="C49" s="19">
        <f>+AVERAGE(EGSnrc!C49,Geant4!C49,Penelope!C49,MCNP!C49)</f>
        <v>12.148474999999999</v>
      </c>
      <c r="D49" s="15"/>
      <c r="E49" s="16"/>
      <c r="F49" s="19">
        <f>+AVERAGE(EGSnrc!F49,Geant4!F49,Penelope!F49,MCNP!F49)</f>
        <v>11.623975000000002</v>
      </c>
      <c r="G49" s="9"/>
      <c r="I49" s="4">
        <v>130</v>
      </c>
      <c r="J49" s="19">
        <f>+AVERAGE(EGSnrc!J49,Geant4!J49,Penelope!J49,MCNP!J49)</f>
        <v>11.361299999999998</v>
      </c>
      <c r="K49" s="9"/>
      <c r="L49" s="16"/>
      <c r="M49" s="19">
        <f>+AVERAGE(EGSnrc!M49,Geant4!M49,Penelope!M49,MCNP!M49)</f>
        <v>10.886225</v>
      </c>
      <c r="N49" s="9"/>
    </row>
    <row r="50" spans="2:14" s="3" customFormat="1" x14ac:dyDescent="0.25">
      <c r="B50" s="4">
        <v>140</v>
      </c>
      <c r="C50" s="19">
        <f>+AVERAGE(EGSnrc!C50,Geant4!C50,Penelope!C50,MCNP!C50)</f>
        <v>12.153925000000001</v>
      </c>
      <c r="D50" s="15"/>
      <c r="E50" s="16"/>
      <c r="F50" s="19">
        <f>+AVERAGE(EGSnrc!F50,Geant4!F50,Penelope!F50,MCNP!F50)</f>
        <v>11.611325000000001</v>
      </c>
      <c r="G50" s="9"/>
      <c r="I50" s="4">
        <v>140</v>
      </c>
      <c r="J50" s="19">
        <f>+AVERAGE(EGSnrc!J50,Geant4!J50,Penelope!J50,MCNP!J50)</f>
        <v>11.388649999999998</v>
      </c>
      <c r="K50" s="9"/>
      <c r="L50" s="16"/>
      <c r="M50" s="19">
        <f>+AVERAGE(EGSnrc!M50,Geant4!M50,Penelope!M50,MCNP!M50)</f>
        <v>10.8934</v>
      </c>
      <c r="N50" s="9"/>
    </row>
    <row r="51" spans="2:14" s="3" customFormat="1" x14ac:dyDescent="0.25">
      <c r="B51" s="4">
        <v>150</v>
      </c>
      <c r="C51" s="19">
        <f>+AVERAGE(EGSnrc!C51,Geant4!C51,Penelope!C51,MCNP!C51)</f>
        <v>12.138300000000001</v>
      </c>
      <c r="D51" s="15"/>
      <c r="E51" s="16"/>
      <c r="F51" s="19">
        <f>+AVERAGE(EGSnrc!F51,Geant4!F51,Penelope!F51,MCNP!F51)</f>
        <v>11.6174</v>
      </c>
      <c r="G51" s="9"/>
      <c r="I51" s="4">
        <v>150</v>
      </c>
      <c r="J51" s="19">
        <f>+AVERAGE(EGSnrc!J51,Geant4!J51,Penelope!J51,MCNP!J51)</f>
        <v>11.377924999999999</v>
      </c>
      <c r="K51" s="9"/>
      <c r="L51" s="16"/>
      <c r="M51" s="19">
        <f>+AVERAGE(EGSnrc!M51,Geant4!M51,Penelope!M51,MCNP!M51)</f>
        <v>10.894200000000001</v>
      </c>
      <c r="N51" s="9"/>
    </row>
    <row r="52" spans="2:14" s="3" customFormat="1" x14ac:dyDescent="0.25">
      <c r="B52" s="4">
        <v>160</v>
      </c>
      <c r="C52" s="19">
        <f>+AVERAGE(EGSnrc!C52,Geant4!C52,Penelope!C52,MCNP!C52)</f>
        <v>12.13475</v>
      </c>
      <c r="D52" s="15"/>
      <c r="E52" s="16"/>
      <c r="F52" s="19">
        <f>+AVERAGE(EGSnrc!F52,Geant4!F52,Penelope!F52,MCNP!F52)</f>
        <v>11.6234</v>
      </c>
      <c r="G52" s="9"/>
      <c r="I52" s="4">
        <v>160</v>
      </c>
      <c r="J52" s="19">
        <f>+AVERAGE(EGSnrc!J52,Geant4!J52,Penelope!J52,MCNP!J52)</f>
        <v>11.369199999999999</v>
      </c>
      <c r="K52" s="9"/>
      <c r="L52" s="16"/>
      <c r="M52" s="19">
        <f>+AVERAGE(EGSnrc!M52,Geant4!M52,Penelope!M52,MCNP!M52)</f>
        <v>10.879025</v>
      </c>
      <c r="N52" s="9"/>
    </row>
    <row r="53" spans="2:14" s="3" customFormat="1" x14ac:dyDescent="0.25">
      <c r="B53" s="4">
        <v>170</v>
      </c>
      <c r="C53" s="19">
        <f>+AVERAGE(EGSnrc!C53,Geant4!C53,Penelope!C53,MCNP!C53)</f>
        <v>12.148675000000001</v>
      </c>
      <c r="D53" s="15"/>
      <c r="E53" s="16"/>
      <c r="F53" s="19">
        <f>+AVERAGE(EGSnrc!F53,Geant4!F53,Penelope!F53,MCNP!F53)</f>
        <v>11.627975000000001</v>
      </c>
      <c r="G53" s="9"/>
      <c r="I53" s="4">
        <v>170</v>
      </c>
      <c r="J53" s="19">
        <f>+AVERAGE(EGSnrc!J53,Geant4!J53,Penelope!J53,MCNP!J53)</f>
        <v>11.371525</v>
      </c>
      <c r="K53" s="9"/>
      <c r="L53" s="16"/>
      <c r="M53" s="19">
        <f>+AVERAGE(EGSnrc!M53,Geant4!M53,Penelope!M53,MCNP!M53)</f>
        <v>10.8855</v>
      </c>
      <c r="N53" s="9"/>
    </row>
    <row r="54" spans="2:14" s="3" customFormat="1" x14ac:dyDescent="0.25">
      <c r="B54" s="4">
        <v>180</v>
      </c>
      <c r="C54" s="19">
        <f>+AVERAGE(EGSnrc!C54,Geant4!C54,Penelope!C54,MCNP!C54)</f>
        <v>12.1576</v>
      </c>
      <c r="D54" s="15"/>
      <c r="E54" s="16"/>
      <c r="F54" s="19">
        <f>+AVERAGE(EGSnrc!F54,Geant4!F54,Penelope!F54,MCNP!F54)</f>
        <v>11.60745</v>
      </c>
      <c r="G54" s="9"/>
      <c r="I54" s="4">
        <v>180</v>
      </c>
      <c r="J54" s="19">
        <f>+AVERAGE(EGSnrc!J54,Geant4!J54,Penelope!J54,MCNP!J54)</f>
        <v>11.380700000000001</v>
      </c>
      <c r="K54" s="9"/>
      <c r="L54" s="16"/>
      <c r="M54" s="19">
        <f>+AVERAGE(EGSnrc!M54,Geant4!M54,Penelope!M54,MCNP!M54)</f>
        <v>10.894124999999999</v>
      </c>
      <c r="N54" s="9"/>
    </row>
    <row r="55" spans="2:14" s="3" customFormat="1" x14ac:dyDescent="0.25">
      <c r="B55" s="4">
        <v>190</v>
      </c>
      <c r="C55" s="19">
        <f>+AVERAGE(EGSnrc!C55,Geant4!C55,Penelope!C55,MCNP!C55)</f>
        <v>12.145200000000001</v>
      </c>
      <c r="D55" s="15"/>
      <c r="E55" s="16"/>
      <c r="F55" s="19">
        <f>+AVERAGE(EGSnrc!F55,Geant4!F55,Penelope!F55,MCNP!F55)</f>
        <v>11.632875</v>
      </c>
      <c r="G55" s="9"/>
      <c r="I55" s="4">
        <v>190</v>
      </c>
      <c r="J55" s="19">
        <f>+AVERAGE(EGSnrc!J55,Geant4!J55,Penelope!J55,MCNP!J55)</f>
        <v>11.36</v>
      </c>
      <c r="K55" s="9"/>
      <c r="L55" s="16"/>
      <c r="M55" s="19">
        <f>+AVERAGE(EGSnrc!M55,Geant4!M55,Penelope!M55,MCNP!M55)</f>
        <v>10.889800000000001</v>
      </c>
      <c r="N55" s="9"/>
    </row>
    <row r="56" spans="2:14" s="3" customFormat="1" x14ac:dyDescent="0.25">
      <c r="B56" s="4">
        <v>200</v>
      </c>
      <c r="C56" s="19">
        <f>+AVERAGE(EGSnrc!C56,Geant4!C56,Penelope!C56,MCNP!C56)</f>
        <v>12.156649999999999</v>
      </c>
      <c r="D56" s="15"/>
      <c r="E56" s="16"/>
      <c r="F56" s="19">
        <f>+AVERAGE(EGSnrc!F56,Geant4!F56,Penelope!F56,MCNP!F56)</f>
        <v>11.628275</v>
      </c>
      <c r="G56" s="9"/>
      <c r="I56" s="4">
        <v>200</v>
      </c>
      <c r="J56" s="19">
        <f>+AVERAGE(EGSnrc!J56,Geant4!J56,Penelope!J56,MCNP!J56)</f>
        <v>11.37645</v>
      </c>
      <c r="K56" s="9"/>
      <c r="L56" s="16"/>
      <c r="M56" s="19">
        <f>+AVERAGE(EGSnrc!M56,Geant4!M56,Penelope!M56,MCNP!M56)</f>
        <v>10.8916</v>
      </c>
      <c r="N56" s="9"/>
    </row>
    <row r="57" spans="2:14" s="3" customFormat="1" x14ac:dyDescent="0.25">
      <c r="B57" s="4">
        <v>210</v>
      </c>
      <c r="C57" s="19">
        <f>+AVERAGE(EGSnrc!C57,Geant4!C57,Penelope!C57,MCNP!C57)</f>
        <v>12.16225</v>
      </c>
      <c r="D57" s="15"/>
      <c r="E57" s="16"/>
      <c r="F57" s="19">
        <f>+AVERAGE(EGSnrc!F57,Geant4!F57,Penelope!F57,MCNP!F57)</f>
        <v>11.623899999999999</v>
      </c>
      <c r="G57" s="9"/>
      <c r="I57" s="4">
        <v>210</v>
      </c>
      <c r="J57" s="19">
        <f>+AVERAGE(EGSnrc!J57,Geant4!J57,Penelope!J57,MCNP!J57)</f>
        <v>11.379075</v>
      </c>
      <c r="K57" s="9"/>
      <c r="L57" s="16"/>
      <c r="M57" s="19">
        <f>+AVERAGE(EGSnrc!M57,Geant4!M57,Penelope!M57,MCNP!M57)</f>
        <v>10.895875</v>
      </c>
      <c r="N57" s="9"/>
    </row>
    <row r="58" spans="2:14" s="3" customFormat="1" x14ac:dyDescent="0.25">
      <c r="B58" s="4">
        <v>220</v>
      </c>
      <c r="C58" s="19">
        <f>+AVERAGE(EGSnrc!C58,Geant4!C58,Penelope!C58,MCNP!C58)</f>
        <v>12.156624999999998</v>
      </c>
      <c r="D58" s="15"/>
      <c r="E58" s="16"/>
      <c r="F58" s="19">
        <f>+AVERAGE(EGSnrc!F58,Geant4!F58,Penelope!F58,MCNP!F58)</f>
        <v>11.61645</v>
      </c>
      <c r="G58" s="9"/>
      <c r="I58" s="4">
        <v>220</v>
      </c>
      <c r="J58" s="19">
        <f>+AVERAGE(EGSnrc!J58,Geant4!J58,Penelope!J58,MCNP!J58)</f>
        <v>11.379975</v>
      </c>
      <c r="K58" s="9"/>
      <c r="L58" s="16"/>
      <c r="M58" s="19">
        <f>+AVERAGE(EGSnrc!M58,Geant4!M58,Penelope!M58,MCNP!M58)</f>
        <v>10.889524999999999</v>
      </c>
      <c r="N58" s="9"/>
    </row>
    <row r="59" spans="2:14" s="3" customFormat="1" x14ac:dyDescent="0.25">
      <c r="B59" s="4">
        <v>230</v>
      </c>
      <c r="C59" s="19">
        <f>+AVERAGE(EGSnrc!C59,Geant4!C59,Penelope!C59,MCNP!C59)</f>
        <v>12.156875000000001</v>
      </c>
      <c r="D59" s="15"/>
      <c r="E59" s="16"/>
      <c r="F59" s="19">
        <f>+AVERAGE(EGSnrc!F59,Geant4!F59,Penelope!F59,MCNP!F59)</f>
        <v>11.617374999999999</v>
      </c>
      <c r="G59" s="9"/>
      <c r="I59" s="4">
        <v>230</v>
      </c>
      <c r="J59" s="19">
        <f>+AVERAGE(EGSnrc!J59,Geant4!J59,Penelope!J59,MCNP!J59)</f>
        <v>11.368975000000001</v>
      </c>
      <c r="K59" s="9"/>
      <c r="L59" s="16"/>
      <c r="M59" s="19">
        <f>+AVERAGE(EGSnrc!M59,Geant4!M59,Penelope!M59,MCNP!M59)</f>
        <v>10.889775</v>
      </c>
      <c r="N59" s="9"/>
    </row>
    <row r="60" spans="2:14" s="3" customFormat="1" x14ac:dyDescent="0.25">
      <c r="B60" s="4">
        <v>240</v>
      </c>
      <c r="C60" s="19">
        <f>+AVERAGE(EGSnrc!C60,Geant4!C60,Penelope!C60,MCNP!C60)</f>
        <v>12.139050000000001</v>
      </c>
      <c r="D60" s="15"/>
      <c r="E60" s="16"/>
      <c r="F60" s="19">
        <f>+AVERAGE(EGSnrc!F60,Geant4!F60,Penelope!F60,MCNP!F60)</f>
        <v>11.621775000000001</v>
      </c>
      <c r="G60" s="9"/>
      <c r="I60" s="4">
        <v>240</v>
      </c>
      <c r="J60" s="19">
        <f>+AVERAGE(EGSnrc!J60,Geant4!J60,Penelope!J60,MCNP!J60)</f>
        <v>11.377675</v>
      </c>
      <c r="K60" s="9"/>
      <c r="L60" s="16"/>
      <c r="M60" s="19">
        <f>+AVERAGE(EGSnrc!M60,Geant4!M60,Penelope!M60,MCNP!M60)</f>
        <v>10.893650000000001</v>
      </c>
      <c r="N60" s="9"/>
    </row>
    <row r="61" spans="2:14" s="3" customFormat="1" x14ac:dyDescent="0.25">
      <c r="B61" s="4">
        <v>250</v>
      </c>
      <c r="C61" s="19">
        <f>+AVERAGE(EGSnrc!C61,Geant4!C61,Penelope!C61,MCNP!C61)</f>
        <v>12.1561</v>
      </c>
      <c r="D61" s="15"/>
      <c r="E61" s="16"/>
      <c r="F61" s="19">
        <f>+AVERAGE(EGSnrc!F61,Geant4!F61,Penelope!F61,MCNP!F61)</f>
        <v>11.617799999999999</v>
      </c>
      <c r="G61" s="9"/>
      <c r="I61" s="4">
        <v>250</v>
      </c>
      <c r="J61" s="19">
        <f>+AVERAGE(EGSnrc!J61,Geant4!J61,Penelope!J61,MCNP!J61)</f>
        <v>11.383750000000001</v>
      </c>
      <c r="K61" s="9"/>
      <c r="L61" s="16"/>
      <c r="M61" s="19">
        <f>+AVERAGE(EGSnrc!M61,Geant4!M61,Penelope!M61,MCNP!M61)</f>
        <v>10.901875</v>
      </c>
      <c r="N61" s="9"/>
    </row>
    <row r="62" spans="2:14" s="3" customFormat="1" x14ac:dyDescent="0.25">
      <c r="B62" s="4">
        <v>260</v>
      </c>
      <c r="C62" s="19">
        <f>+AVERAGE(EGSnrc!C62,Geant4!C62,Penelope!C62,MCNP!C62)</f>
        <v>12.159325000000001</v>
      </c>
      <c r="D62" s="15"/>
      <c r="E62" s="16"/>
      <c r="F62" s="19">
        <f>+AVERAGE(EGSnrc!F62,Geant4!F62,Penelope!F62,MCNP!F62)</f>
        <v>11.644400000000001</v>
      </c>
      <c r="G62" s="9"/>
      <c r="I62" s="4">
        <v>260</v>
      </c>
      <c r="J62" s="19">
        <f>+AVERAGE(EGSnrc!J62,Geant4!J62,Penelope!J62,MCNP!J62)</f>
        <v>11.3871</v>
      </c>
      <c r="K62" s="9"/>
      <c r="L62" s="16"/>
      <c r="M62" s="19">
        <f>+AVERAGE(EGSnrc!M62,Geant4!M62,Penelope!M62,MCNP!M62)</f>
        <v>10.894475</v>
      </c>
      <c r="N62" s="9"/>
    </row>
    <row r="63" spans="2:14" s="3" customFormat="1" x14ac:dyDescent="0.25">
      <c r="B63" s="4">
        <v>270</v>
      </c>
      <c r="C63" s="19">
        <f>+AVERAGE(EGSnrc!C63,Geant4!C63,Penelope!C63,MCNP!C63)</f>
        <v>12.137025000000001</v>
      </c>
      <c r="D63" s="15"/>
      <c r="E63" s="16"/>
      <c r="F63" s="19">
        <f>+AVERAGE(EGSnrc!F63,Geant4!F63,Penelope!F63,MCNP!F63)</f>
        <v>11.61515</v>
      </c>
      <c r="G63" s="9"/>
      <c r="I63" s="4">
        <v>270</v>
      </c>
      <c r="J63" s="19">
        <f>+AVERAGE(EGSnrc!J63,Geant4!J63,Penelope!J63,MCNP!J63)</f>
        <v>11.384400000000001</v>
      </c>
      <c r="K63" s="9"/>
      <c r="L63" s="16"/>
      <c r="M63" s="19">
        <f>+AVERAGE(EGSnrc!M63,Geant4!M63,Penelope!M63,MCNP!M63)</f>
        <v>10.906974999999999</v>
      </c>
      <c r="N63" s="9"/>
    </row>
    <row r="64" spans="2:14" s="3" customFormat="1" x14ac:dyDescent="0.25">
      <c r="B64" s="4">
        <v>280</v>
      </c>
      <c r="C64" s="19">
        <f>+AVERAGE(EGSnrc!C64,Geant4!C64,Penelope!C64,MCNP!C64)</f>
        <v>12.149725</v>
      </c>
      <c r="D64" s="15"/>
      <c r="E64" s="16"/>
      <c r="F64" s="19">
        <f>+AVERAGE(EGSnrc!F64,Geant4!F64,Penelope!F64,MCNP!F64)</f>
        <v>11.626375000000001</v>
      </c>
      <c r="G64" s="9"/>
      <c r="I64" s="4">
        <v>280</v>
      </c>
      <c r="J64" s="19">
        <f>+AVERAGE(EGSnrc!J64,Geant4!J64,Penelope!J64,MCNP!J64)</f>
        <v>11.373950000000001</v>
      </c>
      <c r="K64" s="9"/>
      <c r="L64" s="16"/>
      <c r="M64" s="19">
        <f>+AVERAGE(EGSnrc!M64,Geant4!M64,Penelope!M64,MCNP!M64)</f>
        <v>10.888024999999999</v>
      </c>
      <c r="N64" s="9"/>
    </row>
    <row r="65" spans="2:14" s="3" customFormat="1" x14ac:dyDescent="0.25">
      <c r="B65" s="4">
        <v>290</v>
      </c>
      <c r="C65" s="19">
        <f>+AVERAGE(EGSnrc!C65,Geant4!C65,Penelope!C65,MCNP!C65)</f>
        <v>12.095749999999999</v>
      </c>
      <c r="D65" s="15"/>
      <c r="E65" s="16"/>
      <c r="F65" s="19">
        <f>+AVERAGE(EGSnrc!F65,Geant4!F65,Penelope!F65,MCNP!F65)</f>
        <v>11.646049999999999</v>
      </c>
      <c r="G65" s="9"/>
      <c r="I65" s="4">
        <v>290</v>
      </c>
      <c r="J65" s="19">
        <f>+AVERAGE(EGSnrc!J65,Geant4!J65,Penelope!J65,MCNP!J65)</f>
        <v>11.382100000000001</v>
      </c>
      <c r="K65" s="9"/>
      <c r="L65" s="16"/>
      <c r="M65" s="19">
        <f>+AVERAGE(EGSnrc!M65,Geant4!M65,Penelope!M65,MCNP!M65)</f>
        <v>10.877475</v>
      </c>
      <c r="N65" s="9"/>
    </row>
    <row r="66" spans="2:14" s="3" customFormat="1" x14ac:dyDescent="0.25">
      <c r="B66" s="4">
        <v>300</v>
      </c>
      <c r="C66" s="19">
        <f>+AVERAGE(EGSnrc!C66,Geant4!C66,Penelope!C66,MCNP!C66)</f>
        <v>12.147099999999998</v>
      </c>
      <c r="D66" s="15"/>
      <c r="E66" s="16"/>
      <c r="F66" s="19">
        <f>+AVERAGE(EGSnrc!F66,Geant4!F66,Penelope!F66,MCNP!F66)</f>
        <v>11.63335</v>
      </c>
      <c r="G66" s="9"/>
      <c r="I66" s="4">
        <v>300</v>
      </c>
      <c r="J66" s="19">
        <f>+AVERAGE(EGSnrc!J66,Geant4!J66,Penelope!J66,MCNP!J66)</f>
        <v>11.371825000000001</v>
      </c>
      <c r="K66" s="9"/>
      <c r="L66" s="16"/>
      <c r="M66" s="19">
        <f>+AVERAGE(EGSnrc!M66,Geant4!M66,Penelope!M66,MCNP!M66)</f>
        <v>10.883324999999999</v>
      </c>
      <c r="N66" s="9"/>
    </row>
    <row r="67" spans="2:14" s="3" customFormat="1" x14ac:dyDescent="0.25">
      <c r="B67" s="4">
        <v>310</v>
      </c>
      <c r="C67" s="19">
        <f>+AVERAGE(EGSnrc!C67,Geant4!C67,Penelope!C67,MCNP!C67)</f>
        <v>12.123100000000001</v>
      </c>
      <c r="D67" s="15"/>
      <c r="E67" s="16"/>
      <c r="F67" s="19">
        <f>+AVERAGE(EGSnrc!F67,Geant4!F67,Penelope!F67,MCNP!F67)</f>
        <v>11.628425</v>
      </c>
      <c r="G67" s="9"/>
      <c r="I67" s="4">
        <v>310</v>
      </c>
      <c r="J67" s="19">
        <f>+AVERAGE(EGSnrc!J67,Geant4!J67,Penelope!J67,MCNP!J67)</f>
        <v>11.395575000000001</v>
      </c>
      <c r="K67" s="9"/>
      <c r="L67" s="16"/>
      <c r="M67" s="19">
        <f>+AVERAGE(EGSnrc!M67,Geant4!M67,Penelope!M67,MCNP!M67)</f>
        <v>10.875925000000001</v>
      </c>
      <c r="N67" s="9"/>
    </row>
    <row r="68" spans="2:14" s="3" customFormat="1" x14ac:dyDescent="0.25">
      <c r="B68" s="4">
        <v>320</v>
      </c>
      <c r="C68" s="19">
        <f>+AVERAGE(EGSnrc!C68,Geant4!C68,Penelope!C68,MCNP!C68)</f>
        <v>12.1211</v>
      </c>
      <c r="D68" s="15"/>
      <c r="E68" s="16"/>
      <c r="F68" s="19">
        <f>+AVERAGE(EGSnrc!F68,Geant4!F68,Penelope!F68,MCNP!F68)</f>
        <v>11.622</v>
      </c>
      <c r="G68" s="9"/>
      <c r="I68" s="4">
        <v>320</v>
      </c>
      <c r="J68" s="19">
        <f>+AVERAGE(EGSnrc!J68,Geant4!J68,Penelope!J68,MCNP!J68)</f>
        <v>11.379075</v>
      </c>
      <c r="K68" s="9"/>
      <c r="L68" s="16"/>
      <c r="M68" s="19">
        <f>+AVERAGE(EGSnrc!M68,Geant4!M68,Penelope!M68,MCNP!M68)</f>
        <v>10.8881</v>
      </c>
      <c r="N68" s="9"/>
    </row>
    <row r="69" spans="2:14" s="3" customFormat="1" x14ac:dyDescent="0.25">
      <c r="B69" s="4">
        <v>330</v>
      </c>
      <c r="C69" s="19">
        <f>+AVERAGE(EGSnrc!C69,Geant4!C69,Penelope!C69,MCNP!C69)</f>
        <v>12.136799999999999</v>
      </c>
      <c r="D69" s="15"/>
      <c r="E69" s="16"/>
      <c r="F69" s="19">
        <f>+AVERAGE(EGSnrc!F69,Geant4!F69,Penelope!F69,MCNP!F69)</f>
        <v>11.6198</v>
      </c>
      <c r="G69" s="9"/>
      <c r="I69" s="4">
        <v>330</v>
      </c>
      <c r="J69" s="19">
        <f>+AVERAGE(EGSnrc!J69,Geant4!J69,Penelope!J69,MCNP!J69)</f>
        <v>11.372125</v>
      </c>
      <c r="K69" s="9"/>
      <c r="L69" s="16"/>
      <c r="M69" s="19">
        <f>+AVERAGE(EGSnrc!M69,Geant4!M69,Penelope!M69,MCNP!M69)</f>
        <v>10.886775</v>
      </c>
      <c r="N69" s="9"/>
    </row>
    <row r="70" spans="2:14" s="3" customFormat="1" x14ac:dyDescent="0.25">
      <c r="B70" s="4">
        <v>340</v>
      </c>
      <c r="C70" s="19">
        <f>+AVERAGE(EGSnrc!C70,Geant4!C70,Penelope!C70,MCNP!C70)</f>
        <v>12.134824999999999</v>
      </c>
      <c r="D70" s="15"/>
      <c r="E70" s="16"/>
      <c r="F70" s="19">
        <f>+AVERAGE(EGSnrc!F70,Geant4!F70,Penelope!F70,MCNP!F70)</f>
        <v>11.59835</v>
      </c>
      <c r="G70" s="9"/>
      <c r="I70" s="4">
        <v>340</v>
      </c>
      <c r="J70" s="19">
        <f>+AVERAGE(EGSnrc!J70,Geant4!J70,Penelope!J70,MCNP!J70)</f>
        <v>11.4001</v>
      </c>
      <c r="K70" s="9"/>
      <c r="L70" s="16"/>
      <c r="M70" s="19">
        <f>+AVERAGE(EGSnrc!M70,Geant4!M70,Penelope!M70,MCNP!M70)</f>
        <v>10.889750000000001</v>
      </c>
      <c r="N70" s="9"/>
    </row>
    <row r="71" spans="2:14" s="3" customFormat="1" x14ac:dyDescent="0.25">
      <c r="B71" s="4">
        <v>350</v>
      </c>
      <c r="C71" s="19">
        <f>+AVERAGE(EGSnrc!C71,Geant4!C71,Penelope!C71,MCNP!C71)</f>
        <v>12.13955</v>
      </c>
      <c r="D71" s="15"/>
      <c r="E71" s="16"/>
      <c r="F71" s="19">
        <f>+AVERAGE(EGSnrc!F71,Geant4!F71,Penelope!F71,MCNP!F71)</f>
        <v>11.609924999999999</v>
      </c>
      <c r="G71" s="9"/>
      <c r="I71" s="4">
        <v>350</v>
      </c>
      <c r="J71" s="19">
        <f>+AVERAGE(EGSnrc!J71,Geant4!J71,Penelope!J71,MCNP!J71)</f>
        <v>11.398949999999999</v>
      </c>
      <c r="K71" s="9"/>
      <c r="L71" s="16"/>
      <c r="M71" s="19">
        <f>+AVERAGE(EGSnrc!M71,Geant4!M71,Penelope!M71,MCNP!M71)</f>
        <v>10.900074999999999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9">
        <f>+AVERAGE(EGSnrc!C75,Geant4!C75,Penelope!C75,MCNP!C75)</f>
        <v>101.29374999999999</v>
      </c>
      <c r="D75" s="9"/>
      <c r="E75" s="16"/>
      <c r="F75" s="19">
        <f>+AVERAGE(EGSnrc!F75,Geant4!F75,Penelope!F75,MCNP!F75)</f>
        <v>99.665175000000005</v>
      </c>
      <c r="G75" s="9"/>
      <c r="I75" s="4">
        <v>0</v>
      </c>
      <c r="J75" s="19">
        <f>+AVERAGE(EGSnrc!J75,Geant4!J75,Penelope!J75,MCNP!J75)</f>
        <v>116.7915</v>
      </c>
      <c r="K75" s="18"/>
      <c r="L75" s="16"/>
      <c r="M75" s="19">
        <f>+AVERAGE(EGSnrc!M75,Geant4!M75,Penelope!M75,MCNP!M75)</f>
        <v>115.34324999999998</v>
      </c>
      <c r="N75" s="18"/>
    </row>
    <row r="76" spans="2:14" s="3" customFormat="1" x14ac:dyDescent="0.25">
      <c r="B76" s="4">
        <v>10</v>
      </c>
      <c r="C76" s="19">
        <f>+AVERAGE(EGSnrc!C76,Geant4!C76,Penelope!C76,MCNP!C76)</f>
        <v>99.802475000000001</v>
      </c>
      <c r="D76" s="9"/>
      <c r="E76" s="16"/>
      <c r="F76" s="19">
        <f>+AVERAGE(EGSnrc!F76,Geant4!F76,Penelope!F76,MCNP!F76)</f>
        <v>98.300174999999996</v>
      </c>
      <c r="G76" s="9"/>
      <c r="I76" s="4">
        <v>10</v>
      </c>
      <c r="J76" s="19">
        <f>+AVERAGE(EGSnrc!J76,Geant4!J76,Penelope!J76,MCNP!J76)</f>
        <v>115.31074999999998</v>
      </c>
      <c r="K76" s="18"/>
      <c r="L76" s="16"/>
      <c r="M76" s="19">
        <f>+AVERAGE(EGSnrc!M76,Geant4!M76,Penelope!M76,MCNP!M76)</f>
        <v>113.76275</v>
      </c>
      <c r="N76" s="18"/>
    </row>
    <row r="77" spans="2:14" s="3" customFormat="1" x14ac:dyDescent="0.25">
      <c r="B77" s="4">
        <v>20</v>
      </c>
      <c r="C77" s="19">
        <f>+AVERAGE(EGSnrc!C77,Geant4!C77,Penelope!C77,MCNP!C77)</f>
        <v>96.108724999999993</v>
      </c>
      <c r="D77" s="9"/>
      <c r="E77" s="16"/>
      <c r="F77" s="19">
        <f>+AVERAGE(EGSnrc!F77,Geant4!F77,Penelope!F77,MCNP!F77)</f>
        <v>94.50932499999999</v>
      </c>
      <c r="G77" s="9"/>
      <c r="I77" s="4">
        <v>20</v>
      </c>
      <c r="J77" s="19">
        <f>+AVERAGE(EGSnrc!J77,Geant4!J77,Penelope!J77,MCNP!J77)</f>
        <v>110.532</v>
      </c>
      <c r="K77" s="18"/>
      <c r="L77" s="16"/>
      <c r="M77" s="19">
        <f>+AVERAGE(EGSnrc!M77,Geant4!M77,Penelope!M77,MCNP!M77)</f>
        <v>109.16925000000001</v>
      </c>
      <c r="N77" s="18"/>
    </row>
    <row r="78" spans="2:14" s="3" customFormat="1" x14ac:dyDescent="0.25">
      <c r="B78" s="4">
        <v>30</v>
      </c>
      <c r="C78" s="19">
        <f>+AVERAGE(EGSnrc!C78,Geant4!C78,Penelope!C78,MCNP!C78)</f>
        <v>89.966274999999996</v>
      </c>
      <c r="D78" s="9"/>
      <c r="E78" s="16"/>
      <c r="F78" s="19">
        <f>+AVERAGE(EGSnrc!F78,Geant4!F78,Penelope!F78,MCNP!F78)</f>
        <v>88.485950000000003</v>
      </c>
      <c r="G78" s="9"/>
      <c r="I78" s="4">
        <v>30</v>
      </c>
      <c r="J78" s="19">
        <f>+AVERAGE(EGSnrc!J78,Geant4!J78,Penelope!J78,MCNP!J78)</f>
        <v>103.15350000000001</v>
      </c>
      <c r="K78" s="18"/>
      <c r="L78" s="16"/>
      <c r="M78" s="19">
        <f>+AVERAGE(EGSnrc!M78,Geant4!M78,Penelope!M78,MCNP!M78)</f>
        <v>101.70599999999999</v>
      </c>
      <c r="N78" s="18"/>
    </row>
    <row r="79" spans="2:14" s="3" customFormat="1" x14ac:dyDescent="0.25">
      <c r="B79" s="4">
        <v>40</v>
      </c>
      <c r="C79" s="19">
        <f>+AVERAGE(EGSnrc!C79,Geant4!C79,Penelope!C79,MCNP!C79)</f>
        <v>81.369475000000008</v>
      </c>
      <c r="D79" s="9"/>
      <c r="E79" s="16"/>
      <c r="F79" s="19">
        <f>+AVERAGE(EGSnrc!F79,Geant4!F79,Penelope!F79,MCNP!F79)</f>
        <v>80.1113</v>
      </c>
      <c r="G79" s="9"/>
      <c r="I79" s="4">
        <v>40</v>
      </c>
      <c r="J79" s="19">
        <f>+AVERAGE(EGSnrc!J79,Geant4!J79,Penelope!J79,MCNP!J79)</f>
        <v>92.989199999999997</v>
      </c>
      <c r="K79" s="18"/>
      <c r="L79" s="16"/>
      <c r="M79" s="19">
        <f>+AVERAGE(EGSnrc!M79,Geant4!M79,Penelope!M79,MCNP!M79)</f>
        <v>91.562974999999994</v>
      </c>
      <c r="N79" s="18"/>
    </row>
    <row r="80" spans="2:14" s="3" customFormat="1" x14ac:dyDescent="0.25">
      <c r="B80" s="4">
        <v>50</v>
      </c>
      <c r="C80" s="19">
        <f>+AVERAGE(EGSnrc!C80,Geant4!C80,Penelope!C80,MCNP!C80)</f>
        <v>70.542400000000001</v>
      </c>
      <c r="D80" s="9"/>
      <c r="E80" s="16"/>
      <c r="F80" s="19">
        <f>+AVERAGE(EGSnrc!F80,Geant4!F80,Penelope!F80,MCNP!F80)</f>
        <v>69.261124999999993</v>
      </c>
      <c r="G80" s="9"/>
      <c r="I80" s="4">
        <v>50</v>
      </c>
      <c r="J80" s="19">
        <f>+AVERAGE(EGSnrc!J80,Geant4!J80,Penelope!J80,MCNP!J80)</f>
        <v>79.715800000000002</v>
      </c>
      <c r="K80" s="18"/>
      <c r="L80" s="16"/>
      <c r="M80" s="19">
        <f>+AVERAGE(EGSnrc!M80,Geant4!M80,Penelope!M80,MCNP!M80)</f>
        <v>78.391050000000007</v>
      </c>
      <c r="N80" s="18"/>
    </row>
    <row r="81" spans="2:14" s="3" customFormat="1" x14ac:dyDescent="0.25">
      <c r="B81" s="4">
        <v>60</v>
      </c>
      <c r="C81" s="19">
        <f>+AVERAGE(EGSnrc!C81,Geant4!C81,Penelope!C81,MCNP!C81)</f>
        <v>56.283500000000004</v>
      </c>
      <c r="D81" s="9"/>
      <c r="E81" s="16"/>
      <c r="F81" s="19">
        <f>+AVERAGE(EGSnrc!F81,Geant4!F81,Penelope!F81,MCNP!F81)</f>
        <v>55.124424999999995</v>
      </c>
      <c r="G81" s="9"/>
      <c r="I81" s="4">
        <v>60</v>
      </c>
      <c r="J81" s="19">
        <f>+AVERAGE(EGSnrc!J81,Geant4!J81,Penelope!J81,MCNP!J81)</f>
        <v>62.571349999999995</v>
      </c>
      <c r="K81" s="18"/>
      <c r="L81" s="16"/>
      <c r="M81" s="19">
        <f>+AVERAGE(EGSnrc!M81,Geant4!M81,Penelope!M81,MCNP!M81)</f>
        <v>61.388325000000002</v>
      </c>
      <c r="N81" s="18"/>
    </row>
    <row r="82" spans="2:14" s="3" customFormat="1" x14ac:dyDescent="0.25">
      <c r="B82" s="4">
        <v>70</v>
      </c>
      <c r="C82" s="19">
        <f>+AVERAGE(EGSnrc!C82,Geant4!C82,Penelope!C82,MCNP!C82)</f>
        <v>38.128300000000003</v>
      </c>
      <c r="D82" s="9"/>
      <c r="E82" s="16"/>
      <c r="F82" s="19">
        <f>+AVERAGE(EGSnrc!F82,Geant4!F82,Penelope!F82,MCNP!F82)</f>
        <v>37.235100000000003</v>
      </c>
      <c r="G82" s="9"/>
      <c r="I82" s="4">
        <v>70</v>
      </c>
      <c r="J82" s="19">
        <f>+AVERAGE(EGSnrc!J82,Geant4!J82,Penelope!J82,MCNP!J82)</f>
        <v>40.920650000000002</v>
      </c>
      <c r="K82" s="18"/>
      <c r="L82" s="16"/>
      <c r="M82" s="19">
        <f>+AVERAGE(EGSnrc!M82,Geant4!M82,Penelope!M82,MCNP!M82)</f>
        <v>40.08625</v>
      </c>
      <c r="N82" s="18"/>
    </row>
    <row r="83" spans="2:14" s="3" customFormat="1" x14ac:dyDescent="0.25">
      <c r="B83" s="4">
        <v>80</v>
      </c>
      <c r="C83" s="19">
        <f>+AVERAGE(EGSnrc!C83,Geant4!C83,Penelope!C83,MCNP!C83)</f>
        <v>22.348775</v>
      </c>
      <c r="D83" s="9"/>
      <c r="E83" s="16"/>
      <c r="F83" s="19">
        <f>+AVERAGE(EGSnrc!F83,Geant4!F83,Penelope!F83,MCNP!F83)</f>
        <v>21.753999999999998</v>
      </c>
      <c r="G83" s="9"/>
      <c r="I83" s="4">
        <v>80</v>
      </c>
      <c r="J83" s="19">
        <f>+AVERAGE(EGSnrc!J83,Geant4!J83,Penelope!J83,MCNP!J83)</f>
        <v>22.966025000000002</v>
      </c>
      <c r="K83" s="18"/>
      <c r="L83" s="16"/>
      <c r="M83" s="19">
        <f>+AVERAGE(EGSnrc!M83,Geant4!M83,Penelope!M83,MCNP!M83)</f>
        <v>22.471074999999999</v>
      </c>
      <c r="N83" s="18"/>
    </row>
    <row r="84" spans="2:14" s="3" customFormat="1" x14ac:dyDescent="0.25">
      <c r="B84" s="4">
        <v>90</v>
      </c>
      <c r="C84" s="19">
        <f>+AVERAGE(EGSnrc!C84,Geant4!C84,Penelope!C84,MCNP!C84)</f>
        <v>12.166625</v>
      </c>
      <c r="D84" s="9"/>
      <c r="E84" s="16"/>
      <c r="F84" s="19">
        <f>+AVERAGE(EGSnrc!F84,Geant4!F84,Penelope!F84,MCNP!F84)</f>
        <v>11.767000000000001</v>
      </c>
      <c r="G84" s="9"/>
      <c r="I84" s="4">
        <v>90</v>
      </c>
      <c r="J84" s="19">
        <f>+AVERAGE(EGSnrc!J84,Geant4!J84,Penelope!J84,MCNP!J84)</f>
        <v>12.169</v>
      </c>
      <c r="K84" s="18"/>
      <c r="L84" s="16"/>
      <c r="M84" s="19">
        <f>+AVERAGE(EGSnrc!M84,Geant4!M84,Penelope!M84,MCNP!M84)</f>
        <v>11.781725000000002</v>
      </c>
      <c r="N84" s="18"/>
    </row>
    <row r="85" spans="2:14" s="3" customFormat="1" x14ac:dyDescent="0.25">
      <c r="B85" s="4">
        <v>100</v>
      </c>
      <c r="C85" s="19">
        <f>+AVERAGE(EGSnrc!C85,Geant4!C85,Penelope!C85,MCNP!C85)</f>
        <v>6.5157550000000004</v>
      </c>
      <c r="D85" s="9"/>
      <c r="E85" s="16"/>
      <c r="F85" s="19">
        <f>+AVERAGE(EGSnrc!F85,Geant4!F85,Penelope!F85,MCNP!F85)</f>
        <v>6.2698450000000001</v>
      </c>
      <c r="G85" s="9"/>
      <c r="I85" s="4">
        <v>100</v>
      </c>
      <c r="J85" s="19">
        <f>+AVERAGE(EGSnrc!J85,Geant4!J85,Penelope!J85,MCNP!J85)</f>
        <v>6.4216075000000004</v>
      </c>
      <c r="K85" s="18"/>
      <c r="L85" s="16"/>
      <c r="M85" s="19">
        <f>+AVERAGE(EGSnrc!M85,Geant4!M85,Penelope!M85,MCNP!M85)</f>
        <v>6.1455099999999998</v>
      </c>
      <c r="N85" s="18"/>
    </row>
    <row r="86" spans="2:14" s="3" customFormat="1" x14ac:dyDescent="0.25">
      <c r="B86" s="4">
        <v>110</v>
      </c>
      <c r="C86" s="19">
        <f>+AVERAGE(EGSnrc!C86,Geant4!C86,Penelope!C86,MCNP!C86)</f>
        <v>3.6434850000000001</v>
      </c>
      <c r="D86" s="9"/>
      <c r="E86" s="16"/>
      <c r="F86" s="19">
        <f>+AVERAGE(EGSnrc!F86,Geant4!F86,Penelope!F86,MCNP!F86)</f>
        <v>3.4602050000000002</v>
      </c>
      <c r="G86" s="9"/>
      <c r="I86" s="4">
        <v>110</v>
      </c>
      <c r="J86" s="19">
        <f>+AVERAGE(EGSnrc!J86,Geant4!J86,Penelope!J86,MCNP!J86)</f>
        <v>3.5657224999999997</v>
      </c>
      <c r="K86" s="18"/>
      <c r="L86" s="16"/>
      <c r="M86" s="19">
        <f>+AVERAGE(EGSnrc!M86,Geant4!M86,Penelope!M86,MCNP!M86)</f>
        <v>3.42218</v>
      </c>
      <c r="N86" s="18"/>
    </row>
    <row r="87" spans="2:14" s="3" customFormat="1" x14ac:dyDescent="0.25">
      <c r="B87" s="4">
        <v>120</v>
      </c>
      <c r="C87" s="19">
        <f>+AVERAGE(EGSnrc!C87,Geant4!C87,Penelope!C87,MCNP!C87)</f>
        <v>2.1803650000000001</v>
      </c>
      <c r="D87" s="9"/>
      <c r="E87" s="16"/>
      <c r="F87" s="19">
        <f>+AVERAGE(EGSnrc!F87,Geant4!F87,Penelope!F87,MCNP!F87)</f>
        <v>2.0738449999999999</v>
      </c>
      <c r="G87" s="9"/>
      <c r="I87" s="4">
        <v>120</v>
      </c>
      <c r="J87" s="19">
        <f>+AVERAGE(EGSnrc!J87,Geant4!J87,Penelope!J87,MCNP!J87)</f>
        <v>2.1609475000000002</v>
      </c>
      <c r="K87" s="18"/>
      <c r="L87" s="16"/>
      <c r="M87" s="19">
        <f>+AVERAGE(EGSnrc!M87,Geant4!M87,Penelope!M87,MCNP!M87)</f>
        <v>2.0560499999999999</v>
      </c>
      <c r="N87" s="18"/>
    </row>
    <row r="88" spans="2:14" s="3" customFormat="1" x14ac:dyDescent="0.25">
      <c r="B88" s="4">
        <v>130</v>
      </c>
      <c r="C88" s="19">
        <f>+AVERAGE(EGSnrc!C88,Geant4!C88,Penelope!C88,MCNP!C88)</f>
        <v>1.4137900000000001</v>
      </c>
      <c r="D88" s="9"/>
      <c r="E88" s="16"/>
      <c r="F88" s="19">
        <f>+AVERAGE(EGSnrc!F88,Geant4!F88,Penelope!F88,MCNP!F88)</f>
        <v>1.3435025</v>
      </c>
      <c r="G88" s="9"/>
      <c r="I88" s="4">
        <v>130</v>
      </c>
      <c r="J88" s="19">
        <f>+AVERAGE(EGSnrc!J88,Geant4!J88,Penelope!J88,MCNP!J88)</f>
        <v>1.4182349999999999</v>
      </c>
      <c r="K88" s="18"/>
      <c r="L88" s="16"/>
      <c r="M88" s="19">
        <f>+AVERAGE(EGSnrc!M88,Geant4!M88,Penelope!M88,MCNP!M88)</f>
        <v>1.3531900000000001</v>
      </c>
      <c r="N88" s="18"/>
    </row>
    <row r="89" spans="2:14" s="3" customFormat="1" x14ac:dyDescent="0.25">
      <c r="B89" s="4">
        <v>140</v>
      </c>
      <c r="C89" s="19">
        <f>+AVERAGE(EGSnrc!C89,Geant4!C89,Penelope!C89,MCNP!C89)</f>
        <v>0.984371</v>
      </c>
      <c r="D89" s="9"/>
      <c r="E89" s="16"/>
      <c r="F89" s="19">
        <f>+AVERAGE(EGSnrc!F89,Geant4!F89,Penelope!F89,MCNP!F89)</f>
        <v>0.94542874999999993</v>
      </c>
      <c r="G89" s="9"/>
      <c r="I89" s="4">
        <v>140</v>
      </c>
      <c r="J89" s="19">
        <f>+AVERAGE(EGSnrc!J89,Geant4!J89,Penelope!J89,MCNP!J89)</f>
        <v>1.0147250000000001</v>
      </c>
      <c r="K89" s="18"/>
      <c r="L89" s="16"/>
      <c r="M89" s="19">
        <f>+AVERAGE(EGSnrc!M89,Geant4!M89,Penelope!M89,MCNP!M89)</f>
        <v>0.9608827499999999</v>
      </c>
      <c r="N89" s="18"/>
    </row>
    <row r="90" spans="2:14" s="3" customFormat="1" x14ac:dyDescent="0.25">
      <c r="B90" s="4">
        <v>150</v>
      </c>
      <c r="C90" s="19">
        <f>+AVERAGE(EGSnrc!C90,Geant4!C90,Penelope!C90,MCNP!C90)</f>
        <v>0.75102350000000007</v>
      </c>
      <c r="D90" s="9"/>
      <c r="E90" s="16"/>
      <c r="F90" s="19">
        <f>+AVERAGE(EGSnrc!F90,Geant4!F90,Penelope!F90,MCNP!F90)</f>
        <v>0.71714775000000008</v>
      </c>
      <c r="G90" s="9"/>
      <c r="I90" s="4">
        <v>150</v>
      </c>
      <c r="J90" s="19">
        <f>+AVERAGE(EGSnrc!J90,Geant4!J90,Penelope!J90,MCNP!J90)</f>
        <v>0.78039400000000014</v>
      </c>
      <c r="K90" s="18"/>
      <c r="L90" s="16"/>
      <c r="M90" s="19">
        <f>+AVERAGE(EGSnrc!M90,Geant4!M90,Penelope!M90,MCNP!M90)</f>
        <v>0.74380799999999991</v>
      </c>
      <c r="N90" s="18"/>
    </row>
    <row r="91" spans="2:14" s="3" customFormat="1" x14ac:dyDescent="0.25">
      <c r="B91" s="4">
        <v>160</v>
      </c>
      <c r="C91" s="19">
        <f>+AVERAGE(EGSnrc!C91,Geant4!C91,Penelope!C91,MCNP!C91)</f>
        <v>0.61657850000000003</v>
      </c>
      <c r="D91" s="9"/>
      <c r="E91" s="16"/>
      <c r="F91" s="19">
        <f>+AVERAGE(EGSnrc!F91,Geant4!F91,Penelope!F91,MCNP!F91)</f>
        <v>0.58643224999999999</v>
      </c>
      <c r="G91" s="9"/>
      <c r="I91" s="4">
        <v>160</v>
      </c>
      <c r="J91" s="19">
        <f>+AVERAGE(EGSnrc!J91,Geant4!J91,Penelope!J91,MCNP!J91)</f>
        <v>0.64617999999999998</v>
      </c>
      <c r="K91" s="18"/>
      <c r="L91" s="16"/>
      <c r="M91" s="19">
        <f>+AVERAGE(EGSnrc!M91,Geant4!M91,Penelope!M91,MCNP!M91)</f>
        <v>0.61922025000000003</v>
      </c>
      <c r="N91" s="18"/>
    </row>
    <row r="92" spans="2:14" s="3" customFormat="1" x14ac:dyDescent="0.25">
      <c r="B92" s="4">
        <v>170</v>
      </c>
      <c r="C92" s="19">
        <f>+AVERAGE(EGSnrc!C92,Geant4!C92,Penelope!C92,MCNP!C92)</f>
        <v>0.54522074999999992</v>
      </c>
      <c r="D92" s="9"/>
      <c r="E92" s="16"/>
      <c r="F92" s="19">
        <f>+AVERAGE(EGSnrc!F92,Geant4!F92,Penelope!F92,MCNP!F92)</f>
        <v>0.52293524999999996</v>
      </c>
      <c r="G92" s="9"/>
      <c r="I92" s="4">
        <v>170</v>
      </c>
      <c r="J92" s="19">
        <f>+AVERAGE(EGSnrc!J92,Geant4!J92,Penelope!J92,MCNP!J92)</f>
        <v>0.57635749999999997</v>
      </c>
      <c r="K92" s="18"/>
      <c r="L92" s="16"/>
      <c r="M92" s="19">
        <f>+AVERAGE(EGSnrc!M92,Geant4!M92,Penelope!M92,MCNP!M92)</f>
        <v>0.55457574999999992</v>
      </c>
      <c r="N92" s="18"/>
    </row>
    <row r="93" spans="2:14" s="3" customFormat="1" x14ac:dyDescent="0.25">
      <c r="B93" s="4">
        <v>180</v>
      </c>
      <c r="C93" s="19">
        <f>+AVERAGE(EGSnrc!C93,Geant4!C93,Penelope!C93,MCNP!C93)</f>
        <v>0.52163000000000004</v>
      </c>
      <c r="D93" s="9"/>
      <c r="E93" s="16"/>
      <c r="F93" s="19">
        <f>+AVERAGE(EGSnrc!F93,Geant4!F93,Penelope!F93,MCNP!F93)</f>
        <v>0.49996925000000003</v>
      </c>
      <c r="G93" s="9"/>
      <c r="I93" s="4">
        <v>180</v>
      </c>
      <c r="J93" s="19">
        <f>+AVERAGE(EGSnrc!J93,Geant4!J93,Penelope!J93,MCNP!J93)</f>
        <v>0.5595969999999999</v>
      </c>
      <c r="K93" s="18"/>
      <c r="L93" s="16"/>
      <c r="M93" s="19">
        <f>+AVERAGE(EGSnrc!M93,Geant4!M93,Penelope!M93,MCNP!M93)</f>
        <v>0.53094050000000004</v>
      </c>
      <c r="N93" s="18"/>
    </row>
    <row r="94" spans="2:14" s="3" customFormat="1" x14ac:dyDescent="0.25">
      <c r="B94" s="4">
        <v>190</v>
      </c>
      <c r="C94" s="19">
        <f>+AVERAGE(EGSnrc!C94,Geant4!C94,Penelope!C94,MCNP!C94)</f>
        <v>0.54515775</v>
      </c>
      <c r="D94" s="9"/>
      <c r="E94" s="16"/>
      <c r="F94" s="19">
        <f>+AVERAGE(EGSnrc!F94,Geant4!F94,Penelope!F94,MCNP!F94)</f>
        <v>0.5225535</v>
      </c>
      <c r="G94" s="9"/>
      <c r="I94" s="4">
        <v>190</v>
      </c>
      <c r="J94" s="19">
        <f>+AVERAGE(EGSnrc!J94,Geant4!J94,Penelope!J94,MCNP!J94)</f>
        <v>0.57766249999999997</v>
      </c>
      <c r="K94" s="18"/>
      <c r="L94" s="16"/>
      <c r="M94" s="19">
        <f>+AVERAGE(EGSnrc!M94,Geant4!M94,Penelope!M94,MCNP!M94)</f>
        <v>0.55428325000000001</v>
      </c>
      <c r="N94" s="18"/>
    </row>
    <row r="95" spans="2:14" s="3" customFormat="1" x14ac:dyDescent="0.25">
      <c r="B95" s="4">
        <v>200</v>
      </c>
      <c r="C95" s="19">
        <f>+AVERAGE(EGSnrc!C95,Geant4!C95,Penelope!C95,MCNP!C95)</f>
        <v>0.61643625000000002</v>
      </c>
      <c r="D95" s="9"/>
      <c r="E95" s="16"/>
      <c r="F95" s="19">
        <f>+AVERAGE(EGSnrc!F95,Geant4!F95,Penelope!F95,MCNP!F95)</f>
        <v>0.58755449999999998</v>
      </c>
      <c r="G95" s="9"/>
      <c r="I95" s="4">
        <v>200</v>
      </c>
      <c r="J95" s="19">
        <f>+AVERAGE(EGSnrc!J95,Geant4!J95,Penelope!J95,MCNP!J95)</f>
        <v>0.64864599999999994</v>
      </c>
      <c r="K95" s="18"/>
      <c r="L95" s="16"/>
      <c r="M95" s="19">
        <f>+AVERAGE(EGSnrc!M95,Geant4!M95,Penelope!M95,MCNP!M95)</f>
        <v>0.62198850000000006</v>
      </c>
      <c r="N95" s="18"/>
    </row>
    <row r="96" spans="2:14" s="3" customFormat="1" x14ac:dyDescent="0.25">
      <c r="B96" s="4">
        <v>210</v>
      </c>
      <c r="C96" s="19">
        <f>+AVERAGE(EGSnrc!C96,Geant4!C96,Penelope!C96,MCNP!C96)</f>
        <v>0.75018600000000002</v>
      </c>
      <c r="D96" s="9"/>
      <c r="E96" s="16"/>
      <c r="F96" s="19">
        <f>+AVERAGE(EGSnrc!F96,Geant4!F96,Penelope!F96,MCNP!F96)</f>
        <v>0.71990299999999996</v>
      </c>
      <c r="G96" s="9"/>
      <c r="I96" s="4">
        <v>210</v>
      </c>
      <c r="J96" s="19">
        <f>+AVERAGE(EGSnrc!J96,Geant4!J96,Penelope!J96,MCNP!J96)</f>
        <v>0.77628249999999999</v>
      </c>
      <c r="K96" s="18"/>
      <c r="L96" s="16"/>
      <c r="M96" s="19">
        <f>+AVERAGE(EGSnrc!M96,Geant4!M96,Penelope!M96,MCNP!M96)</f>
        <v>0.74445025000000009</v>
      </c>
      <c r="N96" s="18"/>
    </row>
    <row r="97" spans="2:14" s="3" customFormat="1" x14ac:dyDescent="0.25">
      <c r="B97" s="4">
        <v>220</v>
      </c>
      <c r="C97" s="19">
        <f>+AVERAGE(EGSnrc!C97,Geant4!C97,Penelope!C97,MCNP!C97)</f>
        <v>0.99148650000000005</v>
      </c>
      <c r="D97" s="9"/>
      <c r="E97" s="16"/>
      <c r="F97" s="19">
        <f>+AVERAGE(EGSnrc!F97,Geant4!F97,Penelope!F97,MCNP!F97)</f>
        <v>0.94029425</v>
      </c>
      <c r="G97" s="9"/>
      <c r="I97" s="4">
        <v>220</v>
      </c>
      <c r="J97" s="19">
        <f>+AVERAGE(EGSnrc!J97,Geant4!J97,Penelope!J97,MCNP!J97)</f>
        <v>1.008508</v>
      </c>
      <c r="K97" s="18"/>
      <c r="L97" s="16"/>
      <c r="M97" s="19">
        <f>+AVERAGE(EGSnrc!M97,Geant4!M97,Penelope!M97,MCNP!M97)</f>
        <v>0.96480124999999994</v>
      </c>
      <c r="N97" s="18"/>
    </row>
    <row r="98" spans="2:14" s="3" customFormat="1" x14ac:dyDescent="0.25">
      <c r="B98" s="4">
        <v>230</v>
      </c>
      <c r="C98" s="19">
        <f>+AVERAGE(EGSnrc!C98,Geant4!C98,Penelope!C98,MCNP!C98)</f>
        <v>1.4138375000000001</v>
      </c>
      <c r="D98" s="9"/>
      <c r="E98" s="16"/>
      <c r="F98" s="19">
        <f>+AVERAGE(EGSnrc!F98,Geant4!F98,Penelope!F98,MCNP!F98)</f>
        <v>1.3461175000000001</v>
      </c>
      <c r="G98" s="9"/>
      <c r="I98" s="4">
        <v>230</v>
      </c>
      <c r="J98" s="19">
        <f>+AVERAGE(EGSnrc!J98,Geant4!J98,Penelope!J98,MCNP!J98)</f>
        <v>1.4121250000000001</v>
      </c>
      <c r="K98" s="18"/>
      <c r="L98" s="16"/>
      <c r="M98" s="19">
        <f>+AVERAGE(EGSnrc!M98,Geant4!M98,Penelope!M98,MCNP!M98)</f>
        <v>1.3481875000000001</v>
      </c>
      <c r="N98" s="18"/>
    </row>
    <row r="99" spans="2:14" s="3" customFormat="1" x14ac:dyDescent="0.25">
      <c r="B99" s="4">
        <v>240</v>
      </c>
      <c r="C99" s="19">
        <f>+AVERAGE(EGSnrc!C99,Geant4!C99,Penelope!C99,MCNP!C99)</f>
        <v>2.1749149999999995</v>
      </c>
      <c r="D99" s="9"/>
      <c r="E99" s="16"/>
      <c r="F99" s="19">
        <f>+AVERAGE(EGSnrc!F99,Geant4!F99,Penelope!F99,MCNP!F99)</f>
        <v>2.0728299999999997</v>
      </c>
      <c r="G99" s="9"/>
      <c r="I99" s="4">
        <v>240</v>
      </c>
      <c r="J99" s="19">
        <f>+AVERAGE(EGSnrc!J99,Geant4!J99,Penelope!J99,MCNP!J99)</f>
        <v>2.1584000000000003</v>
      </c>
      <c r="K99" s="18"/>
      <c r="L99" s="16"/>
      <c r="M99" s="19">
        <f>+AVERAGE(EGSnrc!M99,Geant4!M99,Penelope!M99,MCNP!M99)</f>
        <v>2.0611025000000001</v>
      </c>
      <c r="N99" s="18"/>
    </row>
    <row r="100" spans="2:14" s="3" customFormat="1" x14ac:dyDescent="0.25">
      <c r="B100" s="4">
        <v>250</v>
      </c>
      <c r="C100" s="19">
        <f>+AVERAGE(EGSnrc!C100,Geant4!C100,Penelope!C100,MCNP!C100)</f>
        <v>3.6299975</v>
      </c>
      <c r="D100" s="9"/>
      <c r="E100" s="16"/>
      <c r="F100" s="19">
        <f>+AVERAGE(EGSnrc!F100,Geant4!F100,Penelope!F100,MCNP!F100)</f>
        <v>3.4740625000000005</v>
      </c>
      <c r="G100" s="9"/>
      <c r="I100" s="4">
        <v>250</v>
      </c>
      <c r="J100" s="19">
        <f>+AVERAGE(EGSnrc!J100,Geant4!J100,Penelope!J100,MCNP!J100)</f>
        <v>3.5779449999999997</v>
      </c>
      <c r="K100" s="18"/>
      <c r="L100" s="16"/>
      <c r="M100" s="19">
        <f>+AVERAGE(EGSnrc!M100,Geant4!M100,Penelope!M100,MCNP!M100)</f>
        <v>3.4154</v>
      </c>
      <c r="N100" s="18"/>
    </row>
    <row r="101" spans="2:14" s="3" customFormat="1" x14ac:dyDescent="0.25">
      <c r="B101" s="4">
        <v>260</v>
      </c>
      <c r="C101" s="19">
        <f>+AVERAGE(EGSnrc!C101,Geant4!C101,Penelope!C101,MCNP!C101)</f>
        <v>6.5142424999999999</v>
      </c>
      <c r="D101" s="9"/>
      <c r="E101" s="16"/>
      <c r="F101" s="19">
        <f>+AVERAGE(EGSnrc!F101,Geant4!F101,Penelope!F101,MCNP!F101)</f>
        <v>6.2371724999999998</v>
      </c>
      <c r="G101" s="9"/>
      <c r="I101" s="4">
        <v>260</v>
      </c>
      <c r="J101" s="19">
        <f>+AVERAGE(EGSnrc!J101,Geant4!J101,Penelope!J101,MCNP!J101)</f>
        <v>6.4296424999999999</v>
      </c>
      <c r="K101" s="18"/>
      <c r="L101" s="16"/>
      <c r="M101" s="19">
        <f>+AVERAGE(EGSnrc!M101,Geant4!M101,Penelope!M101,MCNP!M101)</f>
        <v>6.1553199999999997</v>
      </c>
      <c r="N101" s="18"/>
    </row>
    <row r="102" spans="2:14" s="3" customFormat="1" x14ac:dyDescent="0.25">
      <c r="B102" s="4">
        <v>270</v>
      </c>
      <c r="C102" s="19">
        <f>+AVERAGE(EGSnrc!C102,Geant4!C102,Penelope!C102,MCNP!C102)</f>
        <v>12.200724999999998</v>
      </c>
      <c r="D102" s="9"/>
      <c r="E102" s="16"/>
      <c r="F102" s="19">
        <f>+AVERAGE(EGSnrc!F102,Geant4!F102,Penelope!F102,MCNP!F102)</f>
        <v>11.797150000000002</v>
      </c>
      <c r="G102" s="9"/>
      <c r="I102" s="4">
        <v>270</v>
      </c>
      <c r="J102" s="19">
        <f>+AVERAGE(EGSnrc!J102,Geant4!J102,Penelope!J102,MCNP!J102)</f>
        <v>12.171399999999998</v>
      </c>
      <c r="K102" s="18"/>
      <c r="L102" s="16"/>
      <c r="M102" s="19">
        <f>+AVERAGE(EGSnrc!M102,Geant4!M102,Penelope!M102,MCNP!M102)</f>
        <v>11.785399999999999</v>
      </c>
      <c r="N102" s="18"/>
    </row>
    <row r="103" spans="2:14" s="3" customFormat="1" x14ac:dyDescent="0.25">
      <c r="B103" s="4">
        <v>280</v>
      </c>
      <c r="C103" s="19">
        <f>+AVERAGE(EGSnrc!C103,Geant4!C103,Penelope!C103,MCNP!C103)</f>
        <v>22.286499999999997</v>
      </c>
      <c r="D103" s="9"/>
      <c r="E103" s="16"/>
      <c r="F103" s="19">
        <f>+AVERAGE(EGSnrc!F103,Geant4!F103,Penelope!F103,MCNP!F103)</f>
        <v>21.734049999999996</v>
      </c>
      <c r="G103" s="9"/>
      <c r="I103" s="4">
        <v>280</v>
      </c>
      <c r="J103" s="19">
        <f>+AVERAGE(EGSnrc!J103,Geant4!J103,Penelope!J103,MCNP!J103)</f>
        <v>23.039025000000002</v>
      </c>
      <c r="K103" s="18"/>
      <c r="L103" s="16"/>
      <c r="M103" s="19">
        <f>+AVERAGE(EGSnrc!M103,Geant4!M103,Penelope!M103,MCNP!M103)</f>
        <v>22.461525000000002</v>
      </c>
      <c r="N103" s="18"/>
    </row>
    <row r="104" spans="2:14" s="3" customFormat="1" x14ac:dyDescent="0.25">
      <c r="B104" s="4">
        <v>290</v>
      </c>
      <c r="C104" s="19">
        <f>+AVERAGE(EGSnrc!C104,Geant4!C104,Penelope!C104,MCNP!C104)</f>
        <v>38.146275000000003</v>
      </c>
      <c r="D104" s="9"/>
      <c r="E104" s="16"/>
      <c r="F104" s="19">
        <f>+AVERAGE(EGSnrc!F104,Geant4!F104,Penelope!F104,MCNP!F104)</f>
        <v>37.281750000000002</v>
      </c>
      <c r="G104" s="9"/>
      <c r="I104" s="4">
        <v>290</v>
      </c>
      <c r="J104" s="19">
        <f>+AVERAGE(EGSnrc!J104,Geant4!J104,Penelope!J104,MCNP!J104)</f>
        <v>40.926825000000001</v>
      </c>
      <c r="K104" s="18"/>
      <c r="L104" s="16"/>
      <c r="M104" s="19">
        <f>+AVERAGE(EGSnrc!M104,Geant4!M104,Penelope!M104,MCNP!M104)</f>
        <v>40.137149999999998</v>
      </c>
      <c r="N104" s="18"/>
    </row>
    <row r="105" spans="2:14" s="3" customFormat="1" x14ac:dyDescent="0.25">
      <c r="B105" s="4">
        <v>300</v>
      </c>
      <c r="C105" s="19">
        <f>+AVERAGE(EGSnrc!C105,Geant4!C105,Penelope!C105,MCNP!C105)</f>
        <v>56.287325000000003</v>
      </c>
      <c r="D105" s="9"/>
      <c r="E105" s="16"/>
      <c r="F105" s="19">
        <f>+AVERAGE(EGSnrc!F105,Geant4!F105,Penelope!F105,MCNP!F105)</f>
        <v>55.185300000000005</v>
      </c>
      <c r="G105" s="9"/>
      <c r="I105" s="4">
        <v>300</v>
      </c>
      <c r="J105" s="19">
        <f>+AVERAGE(EGSnrc!J105,Geant4!J105,Penelope!J105,MCNP!J105)</f>
        <v>62.451324999999997</v>
      </c>
      <c r="K105" s="18"/>
      <c r="L105" s="16"/>
      <c r="M105" s="19">
        <f>+AVERAGE(EGSnrc!M105,Geant4!M105,Penelope!M105,MCNP!M105)</f>
        <v>61.42595</v>
      </c>
      <c r="N105" s="18"/>
    </row>
    <row r="106" spans="2:14" s="3" customFormat="1" x14ac:dyDescent="0.25">
      <c r="B106" s="4">
        <v>310</v>
      </c>
      <c r="C106" s="19">
        <f>+AVERAGE(EGSnrc!C106,Geant4!C106,Penelope!C106,MCNP!C106)</f>
        <v>70.641649999999998</v>
      </c>
      <c r="D106" s="9"/>
      <c r="E106" s="16"/>
      <c r="F106" s="19">
        <f>+AVERAGE(EGSnrc!F106,Geant4!F106,Penelope!F106,MCNP!F106)</f>
        <v>69.258799999999994</v>
      </c>
      <c r="G106" s="9"/>
      <c r="I106" s="4">
        <v>310</v>
      </c>
      <c r="J106" s="19">
        <f>+AVERAGE(EGSnrc!J106,Geant4!J106,Penelope!J106,MCNP!J106)</f>
        <v>79.759574999999998</v>
      </c>
      <c r="K106" s="18"/>
      <c r="L106" s="16"/>
      <c r="M106" s="19">
        <f>+AVERAGE(EGSnrc!M106,Geant4!M106,Penelope!M106,MCNP!M106)</f>
        <v>78.328975</v>
      </c>
      <c r="N106" s="18"/>
    </row>
    <row r="107" spans="2:14" s="3" customFormat="1" x14ac:dyDescent="0.25">
      <c r="B107" s="4">
        <v>320</v>
      </c>
      <c r="C107" s="19">
        <f>+AVERAGE(EGSnrc!C107,Geant4!C107,Penelope!C107,MCNP!C107)</f>
        <v>81.424624999999992</v>
      </c>
      <c r="D107" s="9"/>
      <c r="E107" s="16"/>
      <c r="F107" s="19">
        <f>+AVERAGE(EGSnrc!F107,Geant4!F107,Penelope!F107,MCNP!F107)</f>
        <v>80.036275000000003</v>
      </c>
      <c r="G107" s="9"/>
      <c r="I107" s="4">
        <v>320</v>
      </c>
      <c r="J107" s="19">
        <f>+AVERAGE(EGSnrc!J107,Geant4!J107,Penelope!J107,MCNP!J107)</f>
        <v>93.074725000000001</v>
      </c>
      <c r="K107" s="18"/>
      <c r="L107" s="16"/>
      <c r="M107" s="19">
        <f>+AVERAGE(EGSnrc!M107,Geant4!M107,Penelope!M107,MCNP!M107)</f>
        <v>91.481375</v>
      </c>
      <c r="N107" s="18"/>
    </row>
    <row r="108" spans="2:14" s="3" customFormat="1" x14ac:dyDescent="0.25">
      <c r="B108" s="4">
        <v>330</v>
      </c>
      <c r="C108" s="19">
        <f>+AVERAGE(EGSnrc!C108,Geant4!C108,Penelope!C108,MCNP!C108)</f>
        <v>89.820149999999998</v>
      </c>
      <c r="D108" s="9"/>
      <c r="E108" s="16"/>
      <c r="F108" s="19">
        <f>+AVERAGE(EGSnrc!F108,Geant4!F108,Penelope!F108,MCNP!F108)</f>
        <v>88.396999999999991</v>
      </c>
      <c r="G108" s="9"/>
      <c r="I108" s="4">
        <v>330</v>
      </c>
      <c r="J108" s="19">
        <f>+AVERAGE(EGSnrc!J108,Geant4!J108,Penelope!J108,MCNP!J108)</f>
        <v>103.26899999999999</v>
      </c>
      <c r="K108" s="18"/>
      <c r="L108" s="16"/>
      <c r="M108" s="19">
        <f>+AVERAGE(EGSnrc!M108,Geant4!M108,Penelope!M108,MCNP!M108)</f>
        <v>101.61325000000001</v>
      </c>
      <c r="N108" s="18"/>
    </row>
    <row r="109" spans="2:14" s="3" customFormat="1" x14ac:dyDescent="0.25">
      <c r="B109" s="4">
        <v>340</v>
      </c>
      <c r="C109" s="19">
        <f>+AVERAGE(EGSnrc!C109,Geant4!C109,Penelope!C109,MCNP!C109)</f>
        <v>96.16995</v>
      </c>
      <c r="D109" s="9"/>
      <c r="E109" s="16"/>
      <c r="F109" s="19">
        <f>+AVERAGE(EGSnrc!F109,Geant4!F109,Penelope!F109,MCNP!F109)</f>
        <v>94.640024999999994</v>
      </c>
      <c r="G109" s="9"/>
      <c r="I109" s="4">
        <v>340</v>
      </c>
      <c r="J109" s="19">
        <f>+AVERAGE(EGSnrc!J109,Geant4!J109,Penelope!J109,MCNP!J109)</f>
        <v>110.595</v>
      </c>
      <c r="K109" s="18"/>
      <c r="L109" s="16"/>
      <c r="M109" s="19">
        <f>+AVERAGE(EGSnrc!M109,Geant4!M109,Penelope!M109,MCNP!M109)</f>
        <v>109.10425000000001</v>
      </c>
      <c r="N109" s="18"/>
    </row>
    <row r="110" spans="2:14" s="3" customFormat="1" x14ac:dyDescent="0.25">
      <c r="B110" s="4">
        <v>350</v>
      </c>
      <c r="C110" s="19">
        <f>+AVERAGE(EGSnrc!C110,Geant4!C110,Penelope!C110,MCNP!C110)</f>
        <v>99.924350000000004</v>
      </c>
      <c r="D110" s="9"/>
      <c r="E110" s="16"/>
      <c r="F110" s="19">
        <f>+AVERAGE(EGSnrc!F110,Geant4!F110,Penelope!F110,MCNP!F110)</f>
        <v>98.332825000000014</v>
      </c>
      <c r="G110" s="9"/>
      <c r="I110" s="4">
        <v>350</v>
      </c>
      <c r="J110" s="19">
        <f>+AVERAGE(EGSnrc!J110,Geant4!J110,Penelope!J110,MCNP!J110)</f>
        <v>115.27</v>
      </c>
      <c r="K110" s="18"/>
      <c r="L110" s="16"/>
      <c r="M110" s="19">
        <f>+AVERAGE(EGSnrc!M110,Geant4!M110,Penelope!M110,MCNP!M110)</f>
        <v>113.8365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20" t="str">
        <f>CONCATENATE(TEXT(MIN(EGSnrc!C7,Geant4!C7,Penelope!C7,MCNP!C7), "0.00E+00")," - ", TEXT(MAX(EGSnrc!C7,Geant4!C7,Penelope!C7,MCNP!C7), "0.00E+00"))</f>
        <v>2.91E-06 - 5.23E-05</v>
      </c>
      <c r="D7" s="4" t="s">
        <v>30</v>
      </c>
      <c r="F7" s="20" t="str">
        <f>CONCATENATE(TEXT(MIN(EGSnrc!F7,Geant4!F7,Penelope!F7,MCNP!F7), "0.00E+00")," - ", TEXT(MAX(EGSnrc!F7,Geant4!F7,Penelope!F7,MCNP!F7), "0.00E+00"))</f>
        <v>6.39E-06 - 5.03E-05</v>
      </c>
      <c r="G7" s="4" t="s">
        <v>30</v>
      </c>
      <c r="I7" s="4" t="s">
        <v>1</v>
      </c>
      <c r="J7" s="20" t="str">
        <f>CONCATENATE(TEXT(MIN(EGSnrc!J7,Geant4!J7,Penelope!J7,MCNP!J7), "0.00E+00")," - ", TEXT(MAX(EGSnrc!J7,Geant4!J7,Penelope!J7,MCNP!J7), "0.00E+00"))</f>
        <v>3.84E-06 - 5.13E-05</v>
      </c>
      <c r="K7" s="4" t="s">
        <v>30</v>
      </c>
      <c r="M7" s="20" t="str">
        <f>CONCATENATE(TEXT(MIN(EGSnrc!M7,Geant4!M7,Penelope!M7,MCNP!M7), "0.00E+00")," - ", TEXT(MAX(EGSnrc!M7,Geant4!M7,Penelope!M7,MCNP!M7), "0.00E+00"))</f>
        <v>6.96E-06 - 4.85E-05</v>
      </c>
      <c r="N7" s="4" t="s">
        <v>30</v>
      </c>
    </row>
    <row r="8" spans="2:14" s="3" customFormat="1" x14ac:dyDescent="0.25">
      <c r="B8" s="4" t="s">
        <v>27</v>
      </c>
      <c r="C8" s="20" t="str">
        <f>CONCATENATE(FIXED(MIN(EGSnrc!C8,Geant4!C8,Penelope!C8,MCNP!C8),2)," - ", FIXED(MAX(EGSnrc!C8,Geant4!C8,Penelope!C8,MCNP!C8),2))</f>
        <v>1.58 - 20.20</v>
      </c>
      <c r="D8" s="4" t="s">
        <v>30</v>
      </c>
      <c r="F8" s="20" t="str">
        <f>CONCATENATE(FIXED(MIN(EGSnrc!F8,Geant4!F8,Penelope!F8,MCNP!F8),2)," - ", FIXED(MAX(EGSnrc!F8,Geant4!F8,Penelope!F8,MCNP!F8),2))</f>
        <v>0.76 - 10.20</v>
      </c>
      <c r="G8" s="4" t="s">
        <v>30</v>
      </c>
      <c r="I8" s="4" t="s">
        <v>27</v>
      </c>
      <c r="J8" s="20" t="str">
        <f>CONCATENATE(FIXED(MIN(EGSnrc!J8,Geant4!J8,Penelope!J8,MCNP!J8),2)," - ", FIXED(MAX(EGSnrc!J8,Geant4!J8,Penelope!J8,MCNP!J8),2))</f>
        <v>1.57 - 23.97</v>
      </c>
      <c r="K8" s="4" t="s">
        <v>30</v>
      </c>
      <c r="M8" s="20" t="str">
        <f>CONCATENATE(FIXED(MIN(EGSnrc!M8,Geant4!M8,Penelope!M8,MCNP!M8),2)," - ", FIXED(MAX(EGSnrc!M8,Geant4!M8,Penelope!M8,MCNP!M8),2))</f>
        <v>0.67 - 8.21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20" t="str">
        <f>CONCATENATE(FIXED(MIN(EGSnrc!C12,Geant4!C12,Penelope!C12,MCNP!C12),2)," - ", FIXED(MAX(EGSnrc!C12,Geant4!C12,Penelope!C12,MCNP!C12),2))</f>
        <v>11,581.99 - 11,618.30</v>
      </c>
      <c r="D12" s="9"/>
      <c r="F12" s="20" t="str">
        <f>CONCATENATE(FIXED(MIN(EGSnrc!F12,Geant4!F12,Penelope!F12,MCNP!F12),2)," - ", FIXED(MAX(EGSnrc!F12,Geant4!F12,Penelope!F12,MCNP!F12),2))</f>
        <v>3,370.58 - 3,388.13</v>
      </c>
      <c r="G12" s="9"/>
      <c r="I12" s="4">
        <v>1</v>
      </c>
      <c r="J12" s="20" t="str">
        <f>CONCATENATE(FIXED(MIN(EGSnrc!J12,Geant4!J12,Penelope!J12,MCNP!J12),2)," - ", FIXED(MAX(EGSnrc!J12,Geant4!J12,Penelope!J12,MCNP!J12),2))</f>
        <v>13,115.77 - 13,159.30</v>
      </c>
      <c r="K12" s="10"/>
      <c r="M12" s="20" t="str">
        <f>CONCATENATE(FIXED(MIN(EGSnrc!M12,Geant4!M12,Penelope!M12,MCNP!M12),2)," - ", FIXED(MAX(EGSnrc!M12,Geant4!M12,Penelope!M12,MCNP!M12),2))</f>
        <v>3,575.06 - 3,596.99</v>
      </c>
      <c r="N12" s="10"/>
    </row>
    <row r="13" spans="2:14" s="3" customFormat="1" x14ac:dyDescent="0.25">
      <c r="B13" s="4">
        <v>2</v>
      </c>
      <c r="C13" s="20" t="str">
        <f>CONCATENATE(FIXED(MIN(EGSnrc!C13,Geant4!C13,Penelope!C13,MCNP!C13),2)," - ", FIXED(MAX(EGSnrc!C13,Geant4!C13,Penelope!C13,MCNP!C13),2))</f>
        <v>2,564.74 - 2,581.85</v>
      </c>
      <c r="D13" s="9"/>
      <c r="F13" s="20" t="str">
        <f>CONCATENATE(FIXED(MIN(EGSnrc!F13,Geant4!F13,Penelope!F13,MCNP!F13),2)," - ", FIXED(MAX(EGSnrc!F13,Geant4!F13,Penelope!F13,MCNP!F13),2))</f>
        <v>3,326.68 - 3,335.66</v>
      </c>
      <c r="G13" s="9"/>
      <c r="I13" s="4">
        <v>2</v>
      </c>
      <c r="J13" s="20" t="str">
        <f>CONCATENATE(FIXED(MIN(EGSnrc!J13,Geant4!J13,Penelope!J13,MCNP!J13),2)," - ", FIXED(MAX(EGSnrc!J13,Geant4!J13,Penelope!J13,MCNP!J13),2))</f>
        <v>2,568.81 - 2,594.24</v>
      </c>
      <c r="K13" s="10"/>
      <c r="M13" s="20" t="str">
        <f>CONCATENATE(FIXED(MIN(EGSnrc!M13,Geant4!M13,Penelope!M13,MCNP!M13),2)," - ", FIXED(MAX(EGSnrc!M13,Geant4!M13,Penelope!M13,MCNP!M13),2))</f>
        <v>3,518.80 - 3,554.34</v>
      </c>
      <c r="N13" s="10"/>
    </row>
    <row r="14" spans="2:14" s="3" customFormat="1" x14ac:dyDescent="0.25">
      <c r="B14" s="4">
        <v>3</v>
      </c>
      <c r="C14" s="20" t="str">
        <f>CONCATENATE(FIXED(MIN(EGSnrc!C14,Geant4!C14,Penelope!C14,MCNP!C14),2)," - ", FIXED(MAX(EGSnrc!C14,Geant4!C14,Penelope!C14,MCNP!C14),2))</f>
        <v>1,759.77 - 1,774.79</v>
      </c>
      <c r="D14" s="9"/>
      <c r="F14" s="20" t="str">
        <f>CONCATENATE(FIXED(MIN(EGSnrc!F14,Geant4!F14,Penelope!F14,MCNP!F14),2)," - ", FIXED(MAX(EGSnrc!F14,Geant4!F14,Penelope!F14,MCNP!F14),2))</f>
        <v>3,159.20 - 3,186.53</v>
      </c>
      <c r="G14" s="9"/>
      <c r="I14" s="4">
        <v>3</v>
      </c>
      <c r="J14" s="20" t="str">
        <f>CONCATENATE(FIXED(MIN(EGSnrc!J14,Geant4!J14,Penelope!J14,MCNP!J14),2)," - ", FIXED(MAX(EGSnrc!J14,Geant4!J14,Penelope!J14,MCNP!J14),2))</f>
        <v>1,702.05 - 1,712.09</v>
      </c>
      <c r="K14" s="10"/>
      <c r="M14" s="20" t="str">
        <f>CONCATENATE(FIXED(MIN(EGSnrc!M14,Geant4!M14,Penelope!M14,MCNP!M14),2)," - ", FIXED(MAX(EGSnrc!M14,Geant4!M14,Penelope!M14,MCNP!M14),2))</f>
        <v>3,359.52 - 3,394.30</v>
      </c>
      <c r="N14" s="10"/>
    </row>
    <row r="15" spans="2:14" s="3" customFormat="1" x14ac:dyDescent="0.25">
      <c r="B15" s="4">
        <v>4</v>
      </c>
      <c r="C15" s="20" t="str">
        <f>CONCATENATE(FIXED(MIN(EGSnrc!C15,Geant4!C15,Penelope!C15,MCNP!C15),2)," - ", FIXED(MAX(EGSnrc!C15,Geant4!C15,Penelope!C15,MCNP!C15),2))</f>
        <v>1,329.80 - 1,331.27</v>
      </c>
      <c r="D15" s="9"/>
      <c r="F15" s="20" t="str">
        <f>CONCATENATE(FIXED(MIN(EGSnrc!F15,Geant4!F15,Penelope!F15,MCNP!F15),2)," - ", FIXED(MAX(EGSnrc!F15,Geant4!F15,Penelope!F15,MCNP!F15),2))</f>
        <v>2,531.15 - 2,573.84</v>
      </c>
      <c r="G15" s="9"/>
      <c r="I15" s="4">
        <v>4</v>
      </c>
      <c r="J15" s="20" t="str">
        <f>CONCATENATE(FIXED(MIN(EGSnrc!J15,Geant4!J15,Penelope!J15,MCNP!J15),2)," - ", FIXED(MAX(EGSnrc!J15,Geant4!J15,Penelope!J15,MCNP!J15),2))</f>
        <v>1,244.18 - 1,255.70</v>
      </c>
      <c r="K15" s="10"/>
      <c r="M15" s="20" t="str">
        <f>CONCATENATE(FIXED(MIN(EGSnrc!M15,Geant4!M15,Penelope!M15,MCNP!M15),2)," - ", FIXED(MAX(EGSnrc!M15,Geant4!M15,Penelope!M15,MCNP!M15),2))</f>
        <v>2,640.62 - 2,687.50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20" t="str">
        <f>CONCATENATE(TEXT(MIN(EGSnrc!C21,Geant4!C21,Penelope!C21,MCNP!C21), "0.00E+00")," - ", TEXT(MAX(EGSnrc!C21,Geant4!C21,Penelope!C21,MCNP!C21), "0.00E+00"))</f>
        <v>3.78E-05 - 4.58E-05</v>
      </c>
      <c r="D21" s="4" t="s">
        <v>30</v>
      </c>
      <c r="F21" s="20" t="str">
        <f>CONCATENATE(TEXT(MIN(EGSnrc!F21,Geant4!F21,Penelope!F21,MCNP!F21), "0.00E+00")," - ", TEXT(MAX(EGSnrc!F21,Geant4!F21,Penelope!F21,MCNP!F21), "0.00E+00"))</f>
        <v>3.79E-05 - 4.27E-05</v>
      </c>
      <c r="G21" s="4" t="s">
        <v>30</v>
      </c>
      <c r="I21" s="4" t="s">
        <v>1</v>
      </c>
      <c r="J21" s="20" t="str">
        <f>CONCATENATE(TEXT(MIN(EGSnrc!J21,Geant4!J21,Penelope!J21,MCNP!J21), "0.00E+00")," - ", TEXT(MAX(EGSnrc!J21,Geant4!J21,Penelope!J21,MCNP!J21), "0.00E+00"))</f>
        <v>3.65E-05 - 4.46E-05</v>
      </c>
      <c r="K21" s="4" t="s">
        <v>30</v>
      </c>
      <c r="M21" s="20" t="str">
        <f>CONCATENATE(TEXT(MIN(EGSnrc!M21,Geant4!M21,Penelope!M21,MCNP!M21), "0.00E+00")," - ", TEXT(MAX(EGSnrc!M21,Geant4!M21,Penelope!M21,MCNP!M21), "0.00E+00"))</f>
        <v>3.64E-05 - 4.12E-05</v>
      </c>
      <c r="N21" s="4" t="s">
        <v>30</v>
      </c>
    </row>
    <row r="22" spans="2:14" s="3" customFormat="1" x14ac:dyDescent="0.25">
      <c r="B22" s="4" t="s">
        <v>28</v>
      </c>
      <c r="C22" s="20" t="str">
        <f>CONCATENATE(TEXT(MIN(EGSnrc!C22,Geant4!C22,Penelope!C22,MCNP!C22), "0.00E+00")," - ", TEXT(MAX(EGSnrc!C22,Geant4!C22,Penelope!C22,MCNP!C22), "0.00E+00"))</f>
        <v>9.45E+02 - 1.13E+03</v>
      </c>
      <c r="D22" s="4" t="s">
        <v>30</v>
      </c>
      <c r="F22" s="20" t="str">
        <f>CONCATENATE(TEXT(MIN(EGSnrc!F22,Geant4!F22,Penelope!F22,MCNP!F22), "0.00E+00")," - ", TEXT(MAX(EGSnrc!F22,Geant4!F22,Penelope!F22,MCNP!F22), "0.00E+00"))</f>
        <v>9.85E+02 - 1.10E+03</v>
      </c>
      <c r="G22" s="4" t="s">
        <v>30</v>
      </c>
      <c r="I22" s="4" t="s">
        <v>28</v>
      </c>
      <c r="J22" s="20" t="str">
        <f>CONCATENATE(TEXT(MIN(EGSnrc!J22,Geant4!J22,Penelope!J22,MCNP!J22), "0.00E+00")," - ", TEXT(MAX(EGSnrc!J22,Geant4!J22,Penelope!J22,MCNP!J22), "0.00E+00"))</f>
        <v>9.49E+02 - 1.15E+03</v>
      </c>
      <c r="K22" s="4" t="s">
        <v>30</v>
      </c>
      <c r="M22" s="20" t="str">
        <f>CONCATENATE(TEXT(MIN(EGSnrc!M22,Geant4!M22,Penelope!M22,MCNP!M22), "0.00E+00")," - ", TEXT(MAX(EGSnrc!M22,Geant4!M22,Penelope!M22,MCNP!M22), "0.00E+00"))</f>
        <v>9.84E+02 - 1.09E+03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20" t="str">
        <f>CONCATENATE(FIXED(MIN(EGSnrc!C26,Geant4!C26,Penelope!C26,MCNP!C26),2)," - ", FIXED(MAX(EGSnrc!C26,Geant4!C26,Penelope!C26,MCNP!C26),2))</f>
        <v>11.94 - 12.28</v>
      </c>
      <c r="D26" s="13"/>
      <c r="F26" s="20" t="str">
        <f>CONCATENATE(FIXED(MIN(EGSnrc!F26,Geant4!F26,Penelope!F26,MCNP!F26),2)," - ", FIXED(MAX(EGSnrc!F26,Geant4!F26,Penelope!F26,MCNP!F26),2))</f>
        <v>11.20 - 11.57</v>
      </c>
      <c r="G26" s="13"/>
      <c r="I26" s="11" t="s">
        <v>9</v>
      </c>
      <c r="J26" s="20" t="str">
        <f>CONCATENATE(FIXED(MIN(EGSnrc!J26,Geant4!J26,Penelope!J26,MCNP!J26),2)," - ", FIXED(MAX(EGSnrc!J26,Geant4!J26,Penelope!J26,MCNP!J26),2))</f>
        <v>11.11 - 11.18</v>
      </c>
      <c r="K26" s="13"/>
      <c r="M26" s="20" t="str">
        <f>CONCATENATE(FIXED(MIN(EGSnrc!M26,Geant4!M26,Penelope!M26,MCNP!M26),2)," - ", FIXED(MAX(EGSnrc!M26,Geant4!M26,Penelope!M26,MCNP!M26),2))</f>
        <v>10.64 - 11.01</v>
      </c>
      <c r="N26" s="13"/>
    </row>
    <row r="27" spans="2:14" s="3" customFormat="1" x14ac:dyDescent="0.25">
      <c r="B27" s="11" t="s">
        <v>10</v>
      </c>
      <c r="C27" s="20" t="str">
        <f>CONCATENATE(FIXED(MIN(EGSnrc!C27,Geant4!C27,Penelope!C27,MCNP!C27),2)," - ", FIXED(MAX(EGSnrc!C27,Geant4!C27,Penelope!C27,MCNP!C27),2))</f>
        <v>34.22 - 35.19</v>
      </c>
      <c r="D27" s="13"/>
      <c r="F27" s="20" t="str">
        <f>CONCATENATE(FIXED(MIN(EGSnrc!F27,Geant4!F27,Penelope!F27,MCNP!F27),2)," - ", FIXED(MAX(EGSnrc!F27,Geant4!F27,Penelope!F27,MCNP!F27),2))</f>
        <v>33.51 - 34.39</v>
      </c>
      <c r="G27" s="13"/>
      <c r="I27" s="11" t="s">
        <v>10</v>
      </c>
      <c r="J27" s="20" t="str">
        <f>CONCATENATE(FIXED(MIN(EGSnrc!J27,Geant4!J27,Penelope!J27,MCNP!J27),2)," - ", FIXED(MAX(EGSnrc!J27,Geant4!J27,Penelope!J27,MCNP!J27),2))</f>
        <v>38.73 - 39.99</v>
      </c>
      <c r="K27" s="13"/>
      <c r="M27" s="20" t="str">
        <f>CONCATENATE(FIXED(MIN(EGSnrc!M27,Geant4!M27,Penelope!M27,MCNP!M27),2)," - ", FIXED(MAX(EGSnrc!M27,Geant4!M27,Penelope!M27,MCNP!M27),2))</f>
        <v>38.06 - 39.68</v>
      </c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20" t="str">
        <f>CONCATENATE(TEXT(MIN(EGSnrc!C31,Geant4!C31,Penelope!C31,MCNP!C31), "0.00E+00")," - ", TEXT(MAX(EGSnrc!C31,Geant4!C31,Penelope!C31,MCNP!C31), "0.00E+00"))</f>
        <v>8.91E-06 - 4.58E-05</v>
      </c>
      <c r="D31" s="4" t="s">
        <v>30</v>
      </c>
      <c r="F31" s="20" t="str">
        <f>CONCATENATE(TEXT(MIN(EGSnrc!F31,Geant4!F31,Penelope!F31,MCNP!F31), "0.00E+00")," - ", TEXT(MAX(EGSnrc!F31,Geant4!F31,Penelope!F31,MCNP!F31), "0.00E+00"))</f>
        <v>8.91E-06 - 4.27E-05</v>
      </c>
      <c r="G31" s="4" t="s">
        <v>30</v>
      </c>
      <c r="I31" s="4" t="s">
        <v>1</v>
      </c>
      <c r="J31" s="20" t="str">
        <f>CONCATENATE(TEXT(MIN(EGSnrc!J31,Geant4!J31,Penelope!J31,MCNP!J31), "0.00E+00")," - ", TEXT(MAX(EGSnrc!J31,Geant4!J31,Penelope!J31,MCNP!J31), "0.00E+00"))</f>
        <v>8.44E-06 - 4.46E-05</v>
      </c>
      <c r="K31" s="4" t="s">
        <v>30</v>
      </c>
      <c r="M31" s="20" t="str">
        <f>CONCATENATE(TEXT(MIN(EGSnrc!M31,Geant4!M31,Penelope!M31,MCNP!M31), "0.00E+00")," - ", TEXT(MAX(EGSnrc!M31,Geant4!M31,Penelope!M31,MCNP!M31), "0.00E+00"))</f>
        <v>8.41E-06 - 4.15E-05</v>
      </c>
      <c r="N31" s="4" t="s">
        <v>30</v>
      </c>
    </row>
    <row r="32" spans="2:14" s="3" customFormat="1" x14ac:dyDescent="0.25">
      <c r="B32" s="4" t="s">
        <v>29</v>
      </c>
      <c r="C32" s="20" t="str">
        <f>CONCATENATE(TEXT(MIN(EGSnrc!C32,Geant4!C32,Penelope!C32,MCNP!C32), "0.00E+00")," - ", TEXT(MAX(EGSnrc!C32,Geant4!C32,Penelope!C32,MCNP!C32), "0.00E+00"))</f>
        <v>5.37E+03 - 2.80E+04</v>
      </c>
      <c r="D32" s="4" t="s">
        <v>30</v>
      </c>
      <c r="F32" s="20" t="str">
        <f>CONCATENATE(TEXT(MIN(EGSnrc!F32,Geant4!F32,Penelope!F32,MCNP!F32), "0.00E+00")," - ", TEXT(MAX(EGSnrc!F32,Geant4!F32,Penelope!F32,MCNP!F32), "0.00E+00"))</f>
        <v>5.34E+03 - 2.53E+04</v>
      </c>
      <c r="G32" s="4" t="s">
        <v>30</v>
      </c>
      <c r="I32" s="4" t="s">
        <v>29</v>
      </c>
      <c r="J32" s="20" t="str">
        <f>CONCATENATE(TEXT(MIN(EGSnrc!J32,Geant4!J32,Penelope!J32,MCNP!J32), "0.00E+00")," - ", TEXT(MAX(EGSnrc!J32,Geant4!J32,Penelope!J32,MCNP!J32), "0.00E+00"))</f>
        <v>4.68E+03 - 2.35E+04</v>
      </c>
      <c r="K32" s="4" t="s">
        <v>30</v>
      </c>
      <c r="M32" s="20" t="str">
        <f>CONCATENATE(TEXT(MIN(EGSnrc!M32,Geant4!M32,Penelope!M32,MCNP!M32), "0.00E+00")," - ", TEXT(MAX(EGSnrc!M32,Geant4!M32,Penelope!M32,MCNP!M32), "0.00E+00"))</f>
        <v>4.92E+03 - 2.26E+04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20" t="str">
        <f>CONCATENATE(FIXED(MIN(EGSnrc!C36,Geant4!C36,Penelope!C36,MCNP!C36),2)," - ", FIXED(MAX(EGSnrc!C36,Geant4!C36,Penelope!C36,MCNP!C36),2))</f>
        <v>12.13 - 12.24</v>
      </c>
      <c r="D36" s="15"/>
      <c r="E36" s="16"/>
      <c r="F36" s="20" t="str">
        <f>CONCATENATE(FIXED(MIN(EGSnrc!F36,Geant4!F36,Penelope!F36,MCNP!F36),2)," - ", FIXED(MAX(EGSnrc!F36,Geant4!F36,Penelope!F36,MCNP!F36),2))</f>
        <v>11.61 - 11.64</v>
      </c>
      <c r="G36" s="9"/>
      <c r="I36" s="4">
        <v>0</v>
      </c>
      <c r="J36" s="20" t="str">
        <f>CONCATENATE(FIXED(MIN(EGSnrc!J36,Geant4!J36,Penelope!J36,MCNP!J36),2)," - ", FIXED(MAX(EGSnrc!J36,Geant4!J36,Penelope!J36,MCNP!J36),2))</f>
        <v>11.27 - 11.43</v>
      </c>
      <c r="K36" s="9"/>
      <c r="L36" s="16"/>
      <c r="M36" s="20" t="str">
        <f>CONCATENATE(FIXED(MIN(EGSnrc!M36,Geant4!M36,Penelope!M36,MCNP!M36),2)," - ", FIXED(MAX(EGSnrc!M36,Geant4!M36,Penelope!M36,MCNP!M36),2))</f>
        <v>10.79 - 10.95</v>
      </c>
      <c r="N36" s="9"/>
    </row>
    <row r="37" spans="2:14" s="3" customFormat="1" x14ac:dyDescent="0.25">
      <c r="B37" s="4">
        <v>10</v>
      </c>
      <c r="C37" s="20" t="str">
        <f>CONCATENATE(FIXED(MIN(EGSnrc!C37,Geant4!C37,Penelope!C37,MCNP!C37),2)," - ", FIXED(MAX(EGSnrc!C37,Geant4!C37,Penelope!C37,MCNP!C37),2))</f>
        <v>12.08 - 12.15</v>
      </c>
      <c r="D37" s="15"/>
      <c r="E37" s="16"/>
      <c r="F37" s="20" t="str">
        <f>CONCATENATE(FIXED(MIN(EGSnrc!F37,Geant4!F37,Penelope!F37,MCNP!F37),2)," - ", FIXED(MAX(EGSnrc!F37,Geant4!F37,Penelope!F37,MCNP!F37),2))</f>
        <v>11.60 - 11.68</v>
      </c>
      <c r="G37" s="9"/>
      <c r="I37" s="4">
        <v>10</v>
      </c>
      <c r="J37" s="20" t="str">
        <f>CONCATENATE(FIXED(MIN(EGSnrc!J37,Geant4!J37,Penelope!J37,MCNP!J37),2)," - ", FIXED(MAX(EGSnrc!J37,Geant4!J37,Penelope!J37,MCNP!J37),2))</f>
        <v>11.35 - 11.45</v>
      </c>
      <c r="K37" s="9"/>
      <c r="L37" s="16"/>
      <c r="M37" s="20" t="str">
        <f>CONCATENATE(FIXED(MIN(EGSnrc!M37,Geant4!M37,Penelope!M37,MCNP!M37),2)," - ", FIXED(MAX(EGSnrc!M37,Geant4!M37,Penelope!M37,MCNP!M37),2))</f>
        <v>10.87 - 10.96</v>
      </c>
      <c r="N37" s="9"/>
    </row>
    <row r="38" spans="2:14" s="3" customFormat="1" x14ac:dyDescent="0.25">
      <c r="B38" s="4">
        <v>20</v>
      </c>
      <c r="C38" s="20" t="str">
        <f>CONCATENATE(FIXED(MIN(EGSnrc!C38,Geant4!C38,Penelope!C38,MCNP!C38),2)," - ", FIXED(MAX(EGSnrc!C38,Geant4!C38,Penelope!C38,MCNP!C38),2))</f>
        <v>12.12 - 12.20</v>
      </c>
      <c r="D38" s="15"/>
      <c r="E38" s="16"/>
      <c r="F38" s="20" t="str">
        <f>CONCATENATE(FIXED(MIN(EGSnrc!F38,Geant4!F38,Penelope!F38,MCNP!F38),2)," - ", FIXED(MAX(EGSnrc!F38,Geant4!F38,Penelope!F38,MCNP!F38),2))</f>
        <v>11.55 - 11.66</v>
      </c>
      <c r="G38" s="9"/>
      <c r="I38" s="4">
        <v>20</v>
      </c>
      <c r="J38" s="20" t="str">
        <f>CONCATENATE(FIXED(MIN(EGSnrc!J38,Geant4!J38,Penelope!J38,MCNP!J38),2)," - ", FIXED(MAX(EGSnrc!J38,Geant4!J38,Penelope!J38,MCNP!J38),2))</f>
        <v>11.29 - 11.45</v>
      </c>
      <c r="K38" s="9"/>
      <c r="L38" s="16"/>
      <c r="M38" s="20" t="str">
        <f>CONCATENATE(FIXED(MIN(EGSnrc!M38,Geant4!M38,Penelope!M38,MCNP!M38),2)," - ", FIXED(MAX(EGSnrc!M38,Geant4!M38,Penelope!M38,MCNP!M38),2))</f>
        <v>10.77 - 10.98</v>
      </c>
      <c r="N38" s="9"/>
    </row>
    <row r="39" spans="2:14" s="3" customFormat="1" x14ac:dyDescent="0.25">
      <c r="B39" s="4">
        <v>30</v>
      </c>
      <c r="C39" s="20" t="str">
        <f>CONCATENATE(FIXED(MIN(EGSnrc!C39,Geant4!C39,Penelope!C39,MCNP!C39),2)," - ", FIXED(MAX(EGSnrc!C39,Geant4!C39,Penelope!C39,MCNP!C39),2))</f>
        <v>12.12 - 12.15</v>
      </c>
      <c r="D39" s="15"/>
      <c r="E39" s="16"/>
      <c r="F39" s="20" t="str">
        <f>CONCATENATE(FIXED(MIN(EGSnrc!F39,Geant4!F39,Penelope!F39,MCNP!F39),2)," - ", FIXED(MAX(EGSnrc!F39,Geant4!F39,Penelope!F39,MCNP!F39),2))</f>
        <v>11.60 - 11.65</v>
      </c>
      <c r="G39" s="9"/>
      <c r="I39" s="4">
        <v>30</v>
      </c>
      <c r="J39" s="20" t="str">
        <f>CONCATENATE(FIXED(MIN(EGSnrc!J39,Geant4!J39,Penelope!J39,MCNP!J39),2)," - ", FIXED(MAX(EGSnrc!J39,Geant4!J39,Penelope!J39,MCNP!J39),2))</f>
        <v>11.34 - 11.45</v>
      </c>
      <c r="K39" s="9"/>
      <c r="L39" s="16"/>
      <c r="M39" s="20" t="str">
        <f>CONCATENATE(FIXED(MIN(EGSnrc!M39,Geant4!M39,Penelope!M39,MCNP!M39),2)," - ", FIXED(MAX(EGSnrc!M39,Geant4!M39,Penelope!M39,MCNP!M39),2))</f>
        <v>10.85 - 10.96</v>
      </c>
      <c r="N39" s="9"/>
    </row>
    <row r="40" spans="2:14" s="3" customFormat="1" x14ac:dyDescent="0.25">
      <c r="B40" s="4">
        <v>40</v>
      </c>
      <c r="C40" s="20" t="str">
        <f>CONCATENATE(FIXED(MIN(EGSnrc!C40,Geant4!C40,Penelope!C40,MCNP!C40),2)," - ", FIXED(MAX(EGSnrc!C40,Geant4!C40,Penelope!C40,MCNP!C40),2))</f>
        <v>12.00 - 12.14</v>
      </c>
      <c r="D40" s="15"/>
      <c r="E40" s="16"/>
      <c r="F40" s="20" t="str">
        <f>CONCATENATE(FIXED(MIN(EGSnrc!F40,Geant4!F40,Penelope!F40,MCNP!F40),2)," - ", FIXED(MAX(EGSnrc!F40,Geant4!F40,Penelope!F40,MCNP!F40),2))</f>
        <v>11.61 - 11.66</v>
      </c>
      <c r="G40" s="9"/>
      <c r="I40" s="4">
        <v>40</v>
      </c>
      <c r="J40" s="20" t="str">
        <f>CONCATENATE(FIXED(MIN(EGSnrc!J40,Geant4!J40,Penelope!J40,MCNP!J40),2)," - ", FIXED(MAX(EGSnrc!J40,Geant4!J40,Penelope!J40,MCNP!J40),2))</f>
        <v>11.37 - 11.46</v>
      </c>
      <c r="K40" s="9"/>
      <c r="L40" s="16"/>
      <c r="M40" s="20" t="str">
        <f>CONCATENATE(FIXED(MIN(EGSnrc!M40,Geant4!M40,Penelope!M40,MCNP!M40),2)," - ", FIXED(MAX(EGSnrc!M40,Geant4!M40,Penelope!M40,MCNP!M40),2))</f>
        <v>10.77 - 10.94</v>
      </c>
      <c r="N40" s="9"/>
    </row>
    <row r="41" spans="2:14" s="3" customFormat="1" x14ac:dyDescent="0.25">
      <c r="B41" s="4">
        <v>50</v>
      </c>
      <c r="C41" s="20" t="str">
        <f>CONCATENATE(FIXED(MIN(EGSnrc!C41,Geant4!C41,Penelope!C41,MCNP!C41),2)," - ", FIXED(MAX(EGSnrc!C41,Geant4!C41,Penelope!C41,MCNP!C41),2))</f>
        <v>12.02 - 12.16</v>
      </c>
      <c r="D41" s="15"/>
      <c r="E41" s="16"/>
      <c r="F41" s="20" t="str">
        <f>CONCATENATE(FIXED(MIN(EGSnrc!F41,Geant4!F41,Penelope!F41,MCNP!F41),2)," - ", FIXED(MAX(EGSnrc!F41,Geant4!F41,Penelope!F41,MCNP!F41),2))</f>
        <v>11.55 - 11.63</v>
      </c>
      <c r="G41" s="9"/>
      <c r="I41" s="4">
        <v>50</v>
      </c>
      <c r="J41" s="20" t="str">
        <f>CONCATENATE(FIXED(MIN(EGSnrc!J41,Geant4!J41,Penelope!J41,MCNP!J41),2)," - ", FIXED(MAX(EGSnrc!J41,Geant4!J41,Penelope!J41,MCNP!J41),2))</f>
        <v>11.28 - 11.43</v>
      </c>
      <c r="K41" s="9"/>
      <c r="L41" s="16"/>
      <c r="M41" s="20" t="str">
        <f>CONCATENATE(FIXED(MIN(EGSnrc!M41,Geant4!M41,Penelope!M41,MCNP!M41),2)," - ", FIXED(MAX(EGSnrc!M41,Geant4!M41,Penelope!M41,MCNP!M41),2))</f>
        <v>10.87 - 10.95</v>
      </c>
      <c r="N41" s="9"/>
    </row>
    <row r="42" spans="2:14" s="3" customFormat="1" x14ac:dyDescent="0.25">
      <c r="B42" s="4">
        <v>60</v>
      </c>
      <c r="C42" s="20" t="str">
        <f>CONCATENATE(FIXED(MIN(EGSnrc!C42,Geant4!C42,Penelope!C42,MCNP!C42),2)," - ", FIXED(MAX(EGSnrc!C42,Geant4!C42,Penelope!C42,MCNP!C42),2))</f>
        <v>12.11 - 12.20</v>
      </c>
      <c r="D42" s="15"/>
      <c r="E42" s="16"/>
      <c r="F42" s="20" t="str">
        <f>CONCATENATE(FIXED(MIN(EGSnrc!F42,Geant4!F42,Penelope!F42,MCNP!F42),2)," - ", FIXED(MAX(EGSnrc!F42,Geant4!F42,Penelope!F42,MCNP!F42),2))</f>
        <v>11.57 - 11.66</v>
      </c>
      <c r="G42" s="9"/>
      <c r="I42" s="4">
        <v>60</v>
      </c>
      <c r="J42" s="20" t="str">
        <f>CONCATENATE(FIXED(MIN(EGSnrc!J42,Geant4!J42,Penelope!J42,MCNP!J42),2)," - ", FIXED(MAX(EGSnrc!J42,Geant4!J42,Penelope!J42,MCNP!J42),2))</f>
        <v>11.37 - 11.43</v>
      </c>
      <c r="K42" s="9"/>
      <c r="L42" s="16"/>
      <c r="M42" s="20" t="str">
        <f>CONCATENATE(FIXED(MIN(EGSnrc!M42,Geant4!M42,Penelope!M42,MCNP!M42),2)," - ", FIXED(MAX(EGSnrc!M42,Geant4!M42,Penelope!M42,MCNP!M42),2))</f>
        <v>10.85 - 10.96</v>
      </c>
      <c r="N42" s="9"/>
    </row>
    <row r="43" spans="2:14" s="3" customFormat="1" x14ac:dyDescent="0.25">
      <c r="B43" s="4">
        <v>70</v>
      </c>
      <c r="C43" s="20" t="str">
        <f>CONCATENATE(FIXED(MIN(EGSnrc!C43,Geant4!C43,Penelope!C43,MCNP!C43),2)," - ", FIXED(MAX(EGSnrc!C43,Geant4!C43,Penelope!C43,MCNP!C43),2))</f>
        <v>12.11 - 12.14</v>
      </c>
      <c r="D43" s="15"/>
      <c r="E43" s="16"/>
      <c r="F43" s="20" t="str">
        <f>CONCATENATE(FIXED(MIN(EGSnrc!F43,Geant4!F43,Penelope!F43,MCNP!F43),2)," - ", FIXED(MAX(EGSnrc!F43,Geant4!F43,Penelope!F43,MCNP!F43),2))</f>
        <v>11.59 - 11.65</v>
      </c>
      <c r="G43" s="9"/>
      <c r="I43" s="4">
        <v>70</v>
      </c>
      <c r="J43" s="20" t="str">
        <f>CONCATENATE(FIXED(MIN(EGSnrc!J43,Geant4!J43,Penelope!J43,MCNP!J43),2)," - ", FIXED(MAX(EGSnrc!J43,Geant4!J43,Penelope!J43,MCNP!J43),2))</f>
        <v>11.29 - 11.41</v>
      </c>
      <c r="K43" s="9"/>
      <c r="L43" s="16"/>
      <c r="M43" s="20" t="str">
        <f>CONCATENATE(FIXED(MIN(EGSnrc!M43,Geant4!M43,Penelope!M43,MCNP!M43),2)," - ", FIXED(MAX(EGSnrc!M43,Geant4!M43,Penelope!M43,MCNP!M43),2))</f>
        <v>10.80 - 10.94</v>
      </c>
      <c r="N43" s="9"/>
    </row>
    <row r="44" spans="2:14" s="3" customFormat="1" x14ac:dyDescent="0.25">
      <c r="B44" s="4">
        <v>80</v>
      </c>
      <c r="C44" s="20" t="str">
        <f>CONCATENATE(FIXED(MIN(EGSnrc!C44,Geant4!C44,Penelope!C44,MCNP!C44),2)," - ", FIXED(MAX(EGSnrc!C44,Geant4!C44,Penelope!C44,MCNP!C44),2))</f>
        <v>12.11 - 12.21</v>
      </c>
      <c r="D44" s="15"/>
      <c r="E44" s="16"/>
      <c r="F44" s="20" t="str">
        <f>CONCATENATE(FIXED(MIN(EGSnrc!F44,Geant4!F44,Penelope!F44,MCNP!F44),2)," - ", FIXED(MAX(EGSnrc!F44,Geant4!F44,Penelope!F44,MCNP!F44),2))</f>
        <v>11.51 - 11.65</v>
      </c>
      <c r="G44" s="9"/>
      <c r="I44" s="4">
        <v>80</v>
      </c>
      <c r="J44" s="20" t="str">
        <f>CONCATENATE(FIXED(MIN(EGSnrc!J44,Geant4!J44,Penelope!J44,MCNP!J44),2)," - ", FIXED(MAX(EGSnrc!J44,Geant4!J44,Penelope!J44,MCNP!J44),2))</f>
        <v>11.33 - 11.42</v>
      </c>
      <c r="K44" s="9"/>
      <c r="L44" s="16"/>
      <c r="M44" s="20" t="str">
        <f>CONCATENATE(FIXED(MIN(EGSnrc!M44,Geant4!M44,Penelope!M44,MCNP!M44),2)," - ", FIXED(MAX(EGSnrc!M44,Geant4!M44,Penelope!M44,MCNP!M44),2))</f>
        <v>10.82 - 10.94</v>
      </c>
      <c r="N44" s="9"/>
    </row>
    <row r="45" spans="2:14" s="3" customFormat="1" x14ac:dyDescent="0.25">
      <c r="B45" s="4">
        <v>90</v>
      </c>
      <c r="C45" s="20" t="str">
        <f>CONCATENATE(FIXED(MIN(EGSnrc!C45,Geant4!C45,Penelope!C45,MCNP!C45),2)," - ", FIXED(MAX(EGSnrc!C45,Geant4!C45,Penelope!C45,MCNP!C45),2))</f>
        <v>12.12 - 12.18</v>
      </c>
      <c r="D45" s="15"/>
      <c r="E45" s="16"/>
      <c r="F45" s="20" t="str">
        <f>CONCATENATE(FIXED(MIN(EGSnrc!F45,Geant4!F45,Penelope!F45,MCNP!F45),2)," - ", FIXED(MAX(EGSnrc!F45,Geant4!F45,Penelope!F45,MCNP!F45),2))</f>
        <v>11.58 - 11.68</v>
      </c>
      <c r="G45" s="9"/>
      <c r="I45" s="4">
        <v>90</v>
      </c>
      <c r="J45" s="20" t="str">
        <f>CONCATENATE(FIXED(MIN(EGSnrc!J45,Geant4!J45,Penelope!J45,MCNP!J45),2)," - ", FIXED(MAX(EGSnrc!J45,Geant4!J45,Penelope!J45,MCNP!J45),2))</f>
        <v>11.38 - 11.44</v>
      </c>
      <c r="K45" s="9"/>
      <c r="L45" s="16"/>
      <c r="M45" s="20" t="str">
        <f>CONCATENATE(FIXED(MIN(EGSnrc!M45,Geant4!M45,Penelope!M45,MCNP!M45),2)," - ", FIXED(MAX(EGSnrc!M45,Geant4!M45,Penelope!M45,MCNP!M45),2))</f>
        <v>10.80 - 10.95</v>
      </c>
      <c r="N45" s="9"/>
    </row>
    <row r="46" spans="2:14" s="3" customFormat="1" x14ac:dyDescent="0.25">
      <c r="B46" s="4">
        <v>100</v>
      </c>
      <c r="C46" s="20" t="str">
        <f>CONCATENATE(FIXED(MIN(EGSnrc!C46,Geant4!C46,Penelope!C46,MCNP!C46),2)," - ", FIXED(MAX(EGSnrc!C46,Geant4!C46,Penelope!C46,MCNP!C46),2))</f>
        <v>12.13 - 12.17</v>
      </c>
      <c r="D46" s="15"/>
      <c r="E46" s="16"/>
      <c r="F46" s="20" t="str">
        <f>CONCATENATE(FIXED(MIN(EGSnrc!F46,Geant4!F46,Penelope!F46,MCNP!F46),2)," - ", FIXED(MAX(EGSnrc!F46,Geant4!F46,Penelope!F46,MCNP!F46),2))</f>
        <v>11.57 - 11.65</v>
      </c>
      <c r="G46" s="9"/>
      <c r="I46" s="4">
        <v>100</v>
      </c>
      <c r="J46" s="20" t="str">
        <f>CONCATENATE(FIXED(MIN(EGSnrc!J46,Geant4!J46,Penelope!J46,MCNP!J46),2)," - ", FIXED(MAX(EGSnrc!J46,Geant4!J46,Penelope!J46,MCNP!J46),2))</f>
        <v>11.38 - 11.42</v>
      </c>
      <c r="K46" s="9"/>
      <c r="L46" s="16"/>
      <c r="M46" s="20" t="str">
        <f>CONCATENATE(FIXED(MIN(EGSnrc!M46,Geant4!M46,Penelope!M46,MCNP!M46),2)," - ", FIXED(MAX(EGSnrc!M46,Geant4!M46,Penelope!M46,MCNP!M46),2))</f>
        <v>10.86 - 10.94</v>
      </c>
      <c r="N46" s="9"/>
    </row>
    <row r="47" spans="2:14" s="3" customFormat="1" x14ac:dyDescent="0.25">
      <c r="B47" s="4">
        <v>110</v>
      </c>
      <c r="C47" s="20" t="str">
        <f>CONCATENATE(FIXED(MIN(EGSnrc!C47,Geant4!C47,Penelope!C47,MCNP!C47),2)," - ", FIXED(MAX(EGSnrc!C47,Geant4!C47,Penelope!C47,MCNP!C47),2))</f>
        <v>12.13 - 12.21</v>
      </c>
      <c r="D47" s="15"/>
      <c r="E47" s="16"/>
      <c r="F47" s="20" t="str">
        <f>CONCATENATE(FIXED(MIN(EGSnrc!F47,Geant4!F47,Penelope!F47,MCNP!F47),2)," - ", FIXED(MAX(EGSnrc!F47,Geant4!F47,Penelope!F47,MCNP!F47),2))</f>
        <v>11.60 - 11.63</v>
      </c>
      <c r="G47" s="9"/>
      <c r="I47" s="4">
        <v>110</v>
      </c>
      <c r="J47" s="20" t="str">
        <f>CONCATENATE(FIXED(MIN(EGSnrc!J47,Geant4!J47,Penelope!J47,MCNP!J47),2)," - ", FIXED(MAX(EGSnrc!J47,Geant4!J47,Penelope!J47,MCNP!J47),2))</f>
        <v>11.30 - 11.45</v>
      </c>
      <c r="K47" s="9"/>
      <c r="L47" s="16"/>
      <c r="M47" s="20" t="str">
        <f>CONCATENATE(FIXED(MIN(EGSnrc!M47,Geant4!M47,Penelope!M47,MCNP!M47),2)," - ", FIXED(MAX(EGSnrc!M47,Geant4!M47,Penelope!M47,MCNP!M47),2))</f>
        <v>10.82 - 10.94</v>
      </c>
      <c r="N47" s="9"/>
    </row>
    <row r="48" spans="2:14" s="3" customFormat="1" x14ac:dyDescent="0.25">
      <c r="B48" s="4">
        <v>120</v>
      </c>
      <c r="C48" s="20" t="str">
        <f>CONCATENATE(FIXED(MIN(EGSnrc!C48,Geant4!C48,Penelope!C48,MCNP!C48),2)," - ", FIXED(MAX(EGSnrc!C48,Geant4!C48,Penelope!C48,MCNP!C48),2))</f>
        <v>12.10 - 12.17</v>
      </c>
      <c r="D48" s="15"/>
      <c r="E48" s="16"/>
      <c r="F48" s="20" t="str">
        <f>CONCATENATE(FIXED(MIN(EGSnrc!F48,Geant4!F48,Penelope!F48,MCNP!F48),2)," - ", FIXED(MAX(EGSnrc!F48,Geant4!F48,Penelope!F48,MCNP!F48),2))</f>
        <v>11.59 - 11.63</v>
      </c>
      <c r="G48" s="9"/>
      <c r="I48" s="4">
        <v>120</v>
      </c>
      <c r="J48" s="20" t="str">
        <f>CONCATENATE(FIXED(MIN(EGSnrc!J48,Geant4!J48,Penelope!J48,MCNP!J48),2)," - ", FIXED(MAX(EGSnrc!J48,Geant4!J48,Penelope!J48,MCNP!J48),2))</f>
        <v>11.30 - 11.41</v>
      </c>
      <c r="K48" s="9"/>
      <c r="L48" s="16"/>
      <c r="M48" s="20" t="str">
        <f>CONCATENATE(FIXED(MIN(EGSnrc!M48,Geant4!M48,Penelope!M48,MCNP!M48),2)," - ", FIXED(MAX(EGSnrc!M48,Geant4!M48,Penelope!M48,MCNP!M48),2))</f>
        <v>10.87 - 10.94</v>
      </c>
      <c r="N48" s="9"/>
    </row>
    <row r="49" spans="2:14" s="3" customFormat="1" x14ac:dyDescent="0.25">
      <c r="B49" s="4">
        <v>130</v>
      </c>
      <c r="C49" s="20" t="str">
        <f>CONCATENATE(FIXED(MIN(EGSnrc!C49,Geant4!C49,Penelope!C49,MCNP!C49),2)," - ", FIXED(MAX(EGSnrc!C49,Geant4!C49,Penelope!C49,MCNP!C49),2))</f>
        <v>12.10 - 12.20</v>
      </c>
      <c r="D49" s="15"/>
      <c r="E49" s="16"/>
      <c r="F49" s="20" t="str">
        <f>CONCATENATE(FIXED(MIN(EGSnrc!F49,Geant4!F49,Penelope!F49,MCNP!F49),2)," - ", FIXED(MAX(EGSnrc!F49,Geant4!F49,Penelope!F49,MCNP!F49),2))</f>
        <v>11.62 - 11.64</v>
      </c>
      <c r="G49" s="9"/>
      <c r="I49" s="4">
        <v>130</v>
      </c>
      <c r="J49" s="20" t="str">
        <f>CONCATENATE(FIXED(MIN(EGSnrc!J49,Geant4!J49,Penelope!J49,MCNP!J49),2)," - ", FIXED(MAX(EGSnrc!J49,Geant4!J49,Penelope!J49,MCNP!J49),2))</f>
        <v>11.26 - 11.41</v>
      </c>
      <c r="K49" s="9"/>
      <c r="L49" s="16"/>
      <c r="M49" s="20" t="str">
        <f>CONCATENATE(FIXED(MIN(EGSnrc!M49,Geant4!M49,Penelope!M49,MCNP!M49),2)," - ", FIXED(MAX(EGSnrc!M49,Geant4!M49,Penelope!M49,MCNP!M49),2))</f>
        <v>10.83 - 10.97</v>
      </c>
      <c r="N49" s="9"/>
    </row>
    <row r="50" spans="2:14" s="3" customFormat="1" x14ac:dyDescent="0.25">
      <c r="B50" s="4">
        <v>140</v>
      </c>
      <c r="C50" s="20" t="str">
        <f>CONCATENATE(FIXED(MIN(EGSnrc!C50,Geant4!C50,Penelope!C50,MCNP!C50),2)," - ", FIXED(MAX(EGSnrc!C50,Geant4!C50,Penelope!C50,MCNP!C50),2))</f>
        <v>12.12 - 12.19</v>
      </c>
      <c r="D50" s="15"/>
      <c r="E50" s="16"/>
      <c r="F50" s="20" t="str">
        <f>CONCATENATE(FIXED(MIN(EGSnrc!F50,Geant4!F50,Penelope!F50,MCNP!F50),2)," - ", FIXED(MAX(EGSnrc!F50,Geant4!F50,Penelope!F50,MCNP!F50),2))</f>
        <v>11.60 - 11.63</v>
      </c>
      <c r="G50" s="9"/>
      <c r="I50" s="4">
        <v>140</v>
      </c>
      <c r="J50" s="20" t="str">
        <f>CONCATENATE(FIXED(MIN(EGSnrc!J50,Geant4!J50,Penelope!J50,MCNP!J50),2)," - ", FIXED(MAX(EGSnrc!J50,Geant4!J50,Penelope!J50,MCNP!J50),2))</f>
        <v>11.34 - 11.44</v>
      </c>
      <c r="K50" s="9"/>
      <c r="L50" s="16"/>
      <c r="M50" s="20" t="str">
        <f>CONCATENATE(FIXED(MIN(EGSnrc!M50,Geant4!M50,Penelope!M50,MCNP!M50),2)," - ", FIXED(MAX(EGSnrc!M50,Geant4!M50,Penelope!M50,MCNP!M50),2))</f>
        <v>10.85 - 10.95</v>
      </c>
      <c r="N50" s="9"/>
    </row>
    <row r="51" spans="2:14" s="3" customFormat="1" x14ac:dyDescent="0.25">
      <c r="B51" s="4">
        <v>150</v>
      </c>
      <c r="C51" s="20" t="str">
        <f>CONCATENATE(FIXED(MIN(EGSnrc!C51,Geant4!C51,Penelope!C51,MCNP!C51),2)," - ", FIXED(MAX(EGSnrc!C51,Geant4!C51,Penelope!C51,MCNP!C51),2))</f>
        <v>12.12 - 12.18</v>
      </c>
      <c r="D51" s="15"/>
      <c r="E51" s="16"/>
      <c r="F51" s="20" t="str">
        <f>CONCATENATE(FIXED(MIN(EGSnrc!F51,Geant4!F51,Penelope!F51,MCNP!F51),2)," - ", FIXED(MAX(EGSnrc!F51,Geant4!F51,Penelope!F51,MCNP!F51),2))</f>
        <v>11.59 - 11.64</v>
      </c>
      <c r="G51" s="9"/>
      <c r="I51" s="4">
        <v>150</v>
      </c>
      <c r="J51" s="20" t="str">
        <f>CONCATENATE(FIXED(MIN(EGSnrc!J51,Geant4!J51,Penelope!J51,MCNP!J51),2)," - ", FIXED(MAX(EGSnrc!J51,Geant4!J51,Penelope!J51,MCNP!J51),2))</f>
        <v>11.31 - 11.42</v>
      </c>
      <c r="K51" s="9"/>
      <c r="L51" s="16"/>
      <c r="M51" s="20" t="str">
        <f>CONCATENATE(FIXED(MIN(EGSnrc!M51,Geant4!M51,Penelope!M51,MCNP!M51),2)," - ", FIXED(MAX(EGSnrc!M51,Geant4!M51,Penelope!M51,MCNP!M51),2))</f>
        <v>10.83 - 10.96</v>
      </c>
      <c r="N51" s="9"/>
    </row>
    <row r="52" spans="2:14" s="3" customFormat="1" x14ac:dyDescent="0.25">
      <c r="B52" s="4">
        <v>160</v>
      </c>
      <c r="C52" s="20" t="str">
        <f>CONCATENATE(FIXED(MIN(EGSnrc!C52,Geant4!C52,Penelope!C52,MCNP!C52),2)," - ", FIXED(MAX(EGSnrc!C52,Geant4!C52,Penelope!C52,MCNP!C52),2))</f>
        <v>12.10 - 12.19</v>
      </c>
      <c r="D52" s="15"/>
      <c r="E52" s="16"/>
      <c r="F52" s="20" t="str">
        <f>CONCATENATE(FIXED(MIN(EGSnrc!F52,Geant4!F52,Penelope!F52,MCNP!F52),2)," - ", FIXED(MAX(EGSnrc!F52,Geant4!F52,Penelope!F52,MCNP!F52),2))</f>
        <v>11.60 - 11.64</v>
      </c>
      <c r="G52" s="9"/>
      <c r="I52" s="4">
        <v>160</v>
      </c>
      <c r="J52" s="20" t="str">
        <f>CONCATENATE(FIXED(MIN(EGSnrc!J52,Geant4!J52,Penelope!J52,MCNP!J52),2)," - ", FIXED(MAX(EGSnrc!J52,Geant4!J52,Penelope!J52,MCNP!J52),2))</f>
        <v>11.31 - 11.44</v>
      </c>
      <c r="K52" s="9"/>
      <c r="L52" s="16"/>
      <c r="M52" s="20" t="str">
        <f>CONCATENATE(FIXED(MIN(EGSnrc!M52,Geant4!M52,Penelope!M52,MCNP!M52),2)," - ", FIXED(MAX(EGSnrc!M52,Geant4!M52,Penelope!M52,MCNP!M52),2))</f>
        <v>10.82 - 10.95</v>
      </c>
      <c r="N52" s="9"/>
    </row>
    <row r="53" spans="2:14" s="3" customFormat="1" x14ac:dyDescent="0.25">
      <c r="B53" s="4">
        <v>170</v>
      </c>
      <c r="C53" s="20" t="str">
        <f>CONCATENATE(FIXED(MIN(EGSnrc!C53,Geant4!C53,Penelope!C53,MCNP!C53),2)," - ", FIXED(MAX(EGSnrc!C53,Geant4!C53,Penelope!C53,MCNP!C53),2))</f>
        <v>12.12 - 12.18</v>
      </c>
      <c r="D53" s="15"/>
      <c r="E53" s="16"/>
      <c r="F53" s="20" t="str">
        <f>CONCATENATE(FIXED(MIN(EGSnrc!F53,Geant4!F53,Penelope!F53,MCNP!F53),2)," - ", FIXED(MAX(EGSnrc!F53,Geant4!F53,Penelope!F53,MCNP!F53),2))</f>
        <v>11.60 - 11.68</v>
      </c>
      <c r="G53" s="9"/>
      <c r="I53" s="4">
        <v>170</v>
      </c>
      <c r="J53" s="20" t="str">
        <f>CONCATENATE(FIXED(MIN(EGSnrc!J53,Geant4!J53,Penelope!J53,MCNP!J53),2)," - ", FIXED(MAX(EGSnrc!J53,Geant4!J53,Penelope!J53,MCNP!J53),2))</f>
        <v>11.32 - 11.46</v>
      </c>
      <c r="K53" s="9"/>
      <c r="L53" s="16"/>
      <c r="M53" s="20" t="str">
        <f>CONCATENATE(FIXED(MIN(EGSnrc!M53,Geant4!M53,Penelope!M53,MCNP!M53),2)," - ", FIXED(MAX(EGSnrc!M53,Geant4!M53,Penelope!M53,MCNP!M53),2))</f>
        <v>10.84 - 10.92</v>
      </c>
      <c r="N53" s="9"/>
    </row>
    <row r="54" spans="2:14" s="3" customFormat="1" x14ac:dyDescent="0.25">
      <c r="B54" s="4">
        <v>180</v>
      </c>
      <c r="C54" s="20" t="str">
        <f>CONCATENATE(FIXED(MIN(EGSnrc!C54,Geant4!C54,Penelope!C54,MCNP!C54),2)," - ", FIXED(MAX(EGSnrc!C54,Geant4!C54,Penelope!C54,MCNP!C54),2))</f>
        <v>12.13 - 12.19</v>
      </c>
      <c r="D54" s="15"/>
      <c r="E54" s="16"/>
      <c r="F54" s="20" t="str">
        <f>CONCATENATE(FIXED(MIN(EGSnrc!F54,Geant4!F54,Penelope!F54,MCNP!F54),2)," - ", FIXED(MAX(EGSnrc!F54,Geant4!F54,Penelope!F54,MCNP!F54),2))</f>
        <v>11.57 - 11.64</v>
      </c>
      <c r="G54" s="9"/>
      <c r="I54" s="4">
        <v>180</v>
      </c>
      <c r="J54" s="20" t="str">
        <f>CONCATENATE(FIXED(MIN(EGSnrc!J54,Geant4!J54,Penelope!J54,MCNP!J54),2)," - ", FIXED(MAX(EGSnrc!J54,Geant4!J54,Penelope!J54,MCNP!J54),2))</f>
        <v>11.31 - 11.45</v>
      </c>
      <c r="K54" s="9"/>
      <c r="L54" s="16"/>
      <c r="M54" s="20" t="str">
        <f>CONCATENATE(FIXED(MIN(EGSnrc!M54,Geant4!M54,Penelope!M54,MCNP!M54),2)," - ", FIXED(MAX(EGSnrc!M54,Geant4!M54,Penelope!M54,MCNP!M54),2))</f>
        <v>10.84 - 10.95</v>
      </c>
      <c r="N54" s="9"/>
    </row>
    <row r="55" spans="2:14" s="3" customFormat="1" x14ac:dyDescent="0.25">
      <c r="B55" s="4">
        <v>190</v>
      </c>
      <c r="C55" s="20" t="str">
        <f>CONCATENATE(FIXED(MIN(EGSnrc!C55,Geant4!C55,Penelope!C55,MCNP!C55),2)," - ", FIXED(MAX(EGSnrc!C55,Geant4!C55,Penelope!C55,MCNP!C55),2))</f>
        <v>12.11 - 12.19</v>
      </c>
      <c r="D55" s="15"/>
      <c r="E55" s="16"/>
      <c r="F55" s="20" t="str">
        <f>CONCATENATE(FIXED(MIN(EGSnrc!F55,Geant4!F55,Penelope!F55,MCNP!F55),2)," - ", FIXED(MAX(EGSnrc!F55,Geant4!F55,Penelope!F55,MCNP!F55),2))</f>
        <v>11.61 - 11.66</v>
      </c>
      <c r="G55" s="9"/>
      <c r="I55" s="4">
        <v>190</v>
      </c>
      <c r="J55" s="20" t="str">
        <f>CONCATENATE(FIXED(MIN(EGSnrc!J55,Geant4!J55,Penelope!J55,MCNP!J55),2)," - ", FIXED(MAX(EGSnrc!J55,Geant4!J55,Penelope!J55,MCNP!J55),2))</f>
        <v>11.30 - 11.41</v>
      </c>
      <c r="K55" s="9"/>
      <c r="L55" s="16"/>
      <c r="M55" s="20" t="str">
        <f>CONCATENATE(FIXED(MIN(EGSnrc!M55,Geant4!M55,Penelope!M55,MCNP!M55),2)," - ", FIXED(MAX(EGSnrc!M55,Geant4!M55,Penelope!M55,MCNP!M55),2))</f>
        <v>10.83 - 10.97</v>
      </c>
      <c r="N55" s="9"/>
    </row>
    <row r="56" spans="2:14" s="3" customFormat="1" x14ac:dyDescent="0.25">
      <c r="B56" s="4">
        <v>200</v>
      </c>
      <c r="C56" s="20" t="str">
        <f>CONCATENATE(FIXED(MIN(EGSnrc!C56,Geant4!C56,Penelope!C56,MCNP!C56),2)," - ", FIXED(MAX(EGSnrc!C56,Geant4!C56,Penelope!C56,MCNP!C56),2))</f>
        <v>12.13 - 12.19</v>
      </c>
      <c r="D56" s="15"/>
      <c r="E56" s="16"/>
      <c r="F56" s="20" t="str">
        <f>CONCATENATE(FIXED(MIN(EGSnrc!F56,Geant4!F56,Penelope!F56,MCNP!F56),2)," - ", FIXED(MAX(EGSnrc!F56,Geant4!F56,Penelope!F56,MCNP!F56),2))</f>
        <v>11.61 - 11.67</v>
      </c>
      <c r="G56" s="9"/>
      <c r="I56" s="4">
        <v>200</v>
      </c>
      <c r="J56" s="20" t="str">
        <f>CONCATENATE(FIXED(MIN(EGSnrc!J56,Geant4!J56,Penelope!J56,MCNP!J56),2)," - ", FIXED(MAX(EGSnrc!J56,Geant4!J56,Penelope!J56,MCNP!J56),2))</f>
        <v>11.32 - 11.43</v>
      </c>
      <c r="K56" s="9"/>
      <c r="L56" s="16"/>
      <c r="M56" s="20" t="str">
        <f>CONCATENATE(FIXED(MIN(EGSnrc!M56,Geant4!M56,Penelope!M56,MCNP!M56),2)," - ", FIXED(MAX(EGSnrc!M56,Geant4!M56,Penelope!M56,MCNP!M56),2))</f>
        <v>10.83 - 10.95</v>
      </c>
      <c r="N56" s="9"/>
    </row>
    <row r="57" spans="2:14" s="3" customFormat="1" x14ac:dyDescent="0.25">
      <c r="B57" s="4">
        <v>210</v>
      </c>
      <c r="C57" s="20" t="str">
        <f>CONCATENATE(FIXED(MIN(EGSnrc!C57,Geant4!C57,Penelope!C57,MCNP!C57),2)," - ", FIXED(MAX(EGSnrc!C57,Geant4!C57,Penelope!C57,MCNP!C57),2))</f>
        <v>12.13 - 12.19</v>
      </c>
      <c r="D57" s="15"/>
      <c r="E57" s="16"/>
      <c r="F57" s="20" t="str">
        <f>CONCATENATE(FIXED(MIN(EGSnrc!F57,Geant4!F57,Penelope!F57,MCNP!F57),2)," - ", FIXED(MAX(EGSnrc!F57,Geant4!F57,Penelope!F57,MCNP!F57),2))</f>
        <v>11.61 - 11.65</v>
      </c>
      <c r="G57" s="9"/>
      <c r="I57" s="4">
        <v>210</v>
      </c>
      <c r="J57" s="20" t="str">
        <f>CONCATENATE(FIXED(MIN(EGSnrc!J57,Geant4!J57,Penelope!J57,MCNP!J57),2)," - ", FIXED(MAX(EGSnrc!J57,Geant4!J57,Penelope!J57,MCNP!J57),2))</f>
        <v>11.34 - 11.44</v>
      </c>
      <c r="K57" s="9"/>
      <c r="L57" s="16"/>
      <c r="M57" s="20" t="str">
        <f>CONCATENATE(FIXED(MIN(EGSnrc!M57,Geant4!M57,Penelope!M57,MCNP!M57),2)," - ", FIXED(MAX(EGSnrc!M57,Geant4!M57,Penelope!M57,MCNP!M57),2))</f>
        <v>10.84 - 10.98</v>
      </c>
      <c r="N57" s="9"/>
    </row>
    <row r="58" spans="2:14" s="3" customFormat="1" x14ac:dyDescent="0.25">
      <c r="B58" s="4">
        <v>220</v>
      </c>
      <c r="C58" s="20" t="str">
        <f>CONCATENATE(FIXED(MIN(EGSnrc!C58,Geant4!C58,Penelope!C58,MCNP!C58),2)," - ", FIXED(MAX(EGSnrc!C58,Geant4!C58,Penelope!C58,MCNP!C58),2))</f>
        <v>12.13 - 12.19</v>
      </c>
      <c r="D58" s="15"/>
      <c r="E58" s="16"/>
      <c r="F58" s="20" t="str">
        <f>CONCATENATE(FIXED(MIN(EGSnrc!F58,Geant4!F58,Penelope!F58,MCNP!F58),2)," - ", FIXED(MAX(EGSnrc!F58,Geant4!F58,Penelope!F58,MCNP!F58),2))</f>
        <v>11.59 - 11.64</v>
      </c>
      <c r="G58" s="9"/>
      <c r="I58" s="4">
        <v>220</v>
      </c>
      <c r="J58" s="20" t="str">
        <f>CONCATENATE(FIXED(MIN(EGSnrc!J58,Geant4!J58,Penelope!J58,MCNP!J58),2)," - ", FIXED(MAX(EGSnrc!J58,Geant4!J58,Penelope!J58,MCNP!J58),2))</f>
        <v>11.31 - 11.47</v>
      </c>
      <c r="K58" s="9"/>
      <c r="L58" s="16"/>
      <c r="M58" s="20" t="str">
        <f>CONCATENATE(FIXED(MIN(EGSnrc!M58,Geant4!M58,Penelope!M58,MCNP!M58),2)," - ", FIXED(MAX(EGSnrc!M58,Geant4!M58,Penelope!M58,MCNP!M58),2))</f>
        <v>10.84 - 10.95</v>
      </c>
      <c r="N58" s="9"/>
    </row>
    <row r="59" spans="2:14" s="3" customFormat="1" x14ac:dyDescent="0.25">
      <c r="B59" s="4">
        <v>230</v>
      </c>
      <c r="C59" s="20" t="str">
        <f>CONCATENATE(FIXED(MIN(EGSnrc!C59,Geant4!C59,Penelope!C59,MCNP!C59),2)," - ", FIXED(MAX(EGSnrc!C59,Geant4!C59,Penelope!C59,MCNP!C59),2))</f>
        <v>12.12 - 12.20</v>
      </c>
      <c r="D59" s="15"/>
      <c r="E59" s="16"/>
      <c r="F59" s="20" t="str">
        <f>CONCATENATE(FIXED(MIN(EGSnrc!F59,Geant4!F59,Penelope!F59,MCNP!F59),2)," - ", FIXED(MAX(EGSnrc!F59,Geant4!F59,Penelope!F59,MCNP!F59),2))</f>
        <v>11.60 - 11.63</v>
      </c>
      <c r="G59" s="9"/>
      <c r="I59" s="4">
        <v>230</v>
      </c>
      <c r="J59" s="20" t="str">
        <f>CONCATENATE(FIXED(MIN(EGSnrc!J59,Geant4!J59,Penelope!J59,MCNP!J59),2)," - ", FIXED(MAX(EGSnrc!J59,Geant4!J59,Penelope!J59,MCNP!J59),2))</f>
        <v>11.29 - 11.44</v>
      </c>
      <c r="K59" s="9"/>
      <c r="L59" s="16"/>
      <c r="M59" s="20" t="str">
        <f>CONCATENATE(FIXED(MIN(EGSnrc!M59,Geant4!M59,Penelope!M59,MCNP!M59),2)," - ", FIXED(MAX(EGSnrc!M59,Geant4!M59,Penelope!M59,MCNP!M59),2))</f>
        <v>10.83 - 10.96</v>
      </c>
      <c r="N59" s="9"/>
    </row>
    <row r="60" spans="2:14" s="3" customFormat="1" x14ac:dyDescent="0.25">
      <c r="B60" s="4">
        <v>240</v>
      </c>
      <c r="C60" s="20" t="str">
        <f>CONCATENATE(FIXED(MIN(EGSnrc!C60,Geant4!C60,Penelope!C60,MCNP!C60),2)," - ", FIXED(MAX(EGSnrc!C60,Geant4!C60,Penelope!C60,MCNP!C60),2))</f>
        <v>12.10 - 12.19</v>
      </c>
      <c r="D60" s="15"/>
      <c r="E60" s="16"/>
      <c r="F60" s="20" t="str">
        <f>CONCATENATE(FIXED(MIN(EGSnrc!F60,Geant4!F60,Penelope!F60,MCNP!F60),2)," - ", FIXED(MAX(EGSnrc!F60,Geant4!F60,Penelope!F60,MCNP!F60),2))</f>
        <v>11.61 - 11.64</v>
      </c>
      <c r="G60" s="9"/>
      <c r="I60" s="4">
        <v>240</v>
      </c>
      <c r="J60" s="20" t="str">
        <f>CONCATENATE(FIXED(MIN(EGSnrc!J60,Geant4!J60,Penelope!J60,MCNP!J60),2)," - ", FIXED(MAX(EGSnrc!J60,Geant4!J60,Penelope!J60,MCNP!J60),2))</f>
        <v>11.32 - 11.46</v>
      </c>
      <c r="K60" s="9"/>
      <c r="L60" s="16"/>
      <c r="M60" s="20" t="str">
        <f>CONCATENATE(FIXED(MIN(EGSnrc!M60,Geant4!M60,Penelope!M60,MCNP!M60),2)," - ", FIXED(MAX(EGSnrc!M60,Geant4!M60,Penelope!M60,MCNP!M60),2))</f>
        <v>10.84 - 10.93</v>
      </c>
      <c r="N60" s="9"/>
    </row>
    <row r="61" spans="2:14" s="3" customFormat="1" x14ac:dyDescent="0.25">
      <c r="B61" s="4">
        <v>250</v>
      </c>
      <c r="C61" s="20" t="str">
        <f>CONCATENATE(FIXED(MIN(EGSnrc!C61,Geant4!C61,Penelope!C61,MCNP!C61),2)," - ", FIXED(MAX(EGSnrc!C61,Geant4!C61,Penelope!C61,MCNP!C61),2))</f>
        <v>12.12 - 12.19</v>
      </c>
      <c r="D61" s="15"/>
      <c r="E61" s="16"/>
      <c r="F61" s="20" t="str">
        <f>CONCATENATE(FIXED(MIN(EGSnrc!F61,Geant4!F61,Penelope!F61,MCNP!F61),2)," - ", FIXED(MAX(EGSnrc!F61,Geant4!F61,Penelope!F61,MCNP!F61),2))</f>
        <v>11.59 - 11.63</v>
      </c>
      <c r="G61" s="9"/>
      <c r="I61" s="4">
        <v>250</v>
      </c>
      <c r="J61" s="20" t="str">
        <f>CONCATENATE(FIXED(MIN(EGSnrc!J61,Geant4!J61,Penelope!J61,MCNP!J61),2)," - ", FIXED(MAX(EGSnrc!J61,Geant4!J61,Penelope!J61,MCNP!J61),2))</f>
        <v>11.31 - 11.44</v>
      </c>
      <c r="K61" s="9"/>
      <c r="L61" s="16"/>
      <c r="M61" s="20" t="str">
        <f>CONCATENATE(FIXED(MIN(EGSnrc!M61,Geant4!M61,Penelope!M61,MCNP!M61),2)," - ", FIXED(MAX(EGSnrc!M61,Geant4!M61,Penelope!M61,MCNP!M61),2))</f>
        <v>10.86 - 10.97</v>
      </c>
      <c r="N61" s="9"/>
    </row>
    <row r="62" spans="2:14" s="3" customFormat="1" x14ac:dyDescent="0.25">
      <c r="B62" s="4">
        <v>260</v>
      </c>
      <c r="C62" s="20" t="str">
        <f>CONCATENATE(FIXED(MIN(EGSnrc!C62,Geant4!C62,Penelope!C62,MCNP!C62),2)," - ", FIXED(MAX(EGSnrc!C62,Geant4!C62,Penelope!C62,MCNP!C62),2))</f>
        <v>12.12 - 12.20</v>
      </c>
      <c r="D62" s="15"/>
      <c r="E62" s="16"/>
      <c r="F62" s="20" t="str">
        <f>CONCATENATE(FIXED(MIN(EGSnrc!F62,Geant4!F62,Penelope!F62,MCNP!F62),2)," - ", FIXED(MAX(EGSnrc!F62,Geant4!F62,Penelope!F62,MCNP!F62),2))</f>
        <v>11.62 - 11.66</v>
      </c>
      <c r="G62" s="9"/>
      <c r="I62" s="4">
        <v>260</v>
      </c>
      <c r="J62" s="20" t="str">
        <f>CONCATENATE(FIXED(MIN(EGSnrc!J62,Geant4!J62,Penelope!J62,MCNP!J62),2)," - ", FIXED(MAX(EGSnrc!J62,Geant4!J62,Penelope!J62,MCNP!J62),2))</f>
        <v>11.35 - 11.43</v>
      </c>
      <c r="K62" s="9"/>
      <c r="L62" s="16"/>
      <c r="M62" s="20" t="str">
        <f>CONCATENATE(FIXED(MIN(EGSnrc!M62,Geant4!M62,Penelope!M62,MCNP!M62),2)," - ", FIXED(MAX(EGSnrc!M62,Geant4!M62,Penelope!M62,MCNP!M62),2))</f>
        <v>10.83 - 10.95</v>
      </c>
      <c r="N62" s="9"/>
    </row>
    <row r="63" spans="2:14" s="3" customFormat="1" x14ac:dyDescent="0.25">
      <c r="B63" s="4">
        <v>270</v>
      </c>
      <c r="C63" s="20" t="str">
        <f>CONCATENATE(FIXED(MIN(EGSnrc!C63,Geant4!C63,Penelope!C63,MCNP!C63),2)," - ", FIXED(MAX(EGSnrc!C63,Geant4!C63,Penelope!C63,MCNP!C63),2))</f>
        <v>12.11 - 12.18</v>
      </c>
      <c r="D63" s="15"/>
      <c r="E63" s="16"/>
      <c r="F63" s="20" t="str">
        <f>CONCATENATE(FIXED(MIN(EGSnrc!F63,Geant4!F63,Penelope!F63,MCNP!F63),2)," - ", FIXED(MAX(EGSnrc!F63,Geant4!F63,Penelope!F63,MCNP!F63),2))</f>
        <v>11.58 - 11.64</v>
      </c>
      <c r="G63" s="9"/>
      <c r="I63" s="4">
        <v>270</v>
      </c>
      <c r="J63" s="20" t="str">
        <f>CONCATENATE(FIXED(MIN(EGSnrc!J63,Geant4!J63,Penelope!J63,MCNP!J63),2)," - ", FIXED(MAX(EGSnrc!J63,Geant4!J63,Penelope!J63,MCNP!J63),2))</f>
        <v>11.28 - 11.44</v>
      </c>
      <c r="K63" s="9"/>
      <c r="L63" s="16"/>
      <c r="M63" s="20" t="str">
        <f>CONCATENATE(FIXED(MIN(EGSnrc!M63,Geant4!M63,Penelope!M63,MCNP!M63),2)," - ", FIXED(MAX(EGSnrc!M63,Geant4!M63,Penelope!M63,MCNP!M63),2))</f>
        <v>10.88 - 10.95</v>
      </c>
      <c r="N63" s="9"/>
    </row>
    <row r="64" spans="2:14" s="3" customFormat="1" x14ac:dyDescent="0.25">
      <c r="B64" s="4">
        <v>280</v>
      </c>
      <c r="C64" s="20" t="str">
        <f>CONCATENATE(FIXED(MIN(EGSnrc!C64,Geant4!C64,Penelope!C64,MCNP!C64),2)," - ", FIXED(MAX(EGSnrc!C64,Geant4!C64,Penelope!C64,MCNP!C64),2))</f>
        <v>12.12 - 12.19</v>
      </c>
      <c r="D64" s="15"/>
      <c r="E64" s="16"/>
      <c r="F64" s="20" t="str">
        <f>CONCATENATE(FIXED(MIN(EGSnrc!F64,Geant4!F64,Penelope!F64,MCNP!F64),2)," - ", FIXED(MAX(EGSnrc!F64,Geant4!F64,Penelope!F64,MCNP!F64),2))</f>
        <v>11.59 - 11.67</v>
      </c>
      <c r="G64" s="9"/>
      <c r="I64" s="4">
        <v>280</v>
      </c>
      <c r="J64" s="20" t="str">
        <f>CONCATENATE(FIXED(MIN(EGSnrc!J64,Geant4!J64,Penelope!J64,MCNP!J64),2)," - ", FIXED(MAX(EGSnrc!J64,Geant4!J64,Penelope!J64,MCNP!J64),2))</f>
        <v>11.26 - 11.43</v>
      </c>
      <c r="K64" s="9"/>
      <c r="L64" s="16"/>
      <c r="M64" s="20" t="str">
        <f>CONCATENATE(FIXED(MIN(EGSnrc!M64,Geant4!M64,Penelope!M64,MCNP!M64),2)," - ", FIXED(MAX(EGSnrc!M64,Geant4!M64,Penelope!M64,MCNP!M64),2))</f>
        <v>10.84 - 10.93</v>
      </c>
      <c r="N64" s="9"/>
    </row>
    <row r="65" spans="2:14" s="3" customFormat="1" x14ac:dyDescent="0.25">
      <c r="B65" s="4">
        <v>290</v>
      </c>
      <c r="C65" s="20" t="str">
        <f>CONCATENATE(FIXED(MIN(EGSnrc!C65,Geant4!C65,Penelope!C65,MCNP!C65),2)," - ", FIXED(MAX(EGSnrc!C65,Geant4!C65,Penelope!C65,MCNP!C65),2))</f>
        <v>12.02 - 12.14</v>
      </c>
      <c r="D65" s="15"/>
      <c r="E65" s="16"/>
      <c r="F65" s="20" t="str">
        <f>CONCATENATE(FIXED(MIN(EGSnrc!F65,Geant4!F65,Penelope!F65,MCNP!F65),2)," - ", FIXED(MAX(EGSnrc!F65,Geant4!F65,Penelope!F65,MCNP!F65),2))</f>
        <v>11.60 - 11.68</v>
      </c>
      <c r="G65" s="9"/>
      <c r="I65" s="4">
        <v>290</v>
      </c>
      <c r="J65" s="20" t="str">
        <f>CONCATENATE(FIXED(MIN(EGSnrc!J65,Geant4!J65,Penelope!J65,MCNP!J65),2)," - ", FIXED(MAX(EGSnrc!J65,Geant4!J65,Penelope!J65,MCNP!J65),2))</f>
        <v>11.28 - 11.44</v>
      </c>
      <c r="K65" s="9"/>
      <c r="L65" s="16"/>
      <c r="M65" s="20" t="str">
        <f>CONCATENATE(FIXED(MIN(EGSnrc!M65,Geant4!M65,Penelope!M65,MCNP!M65),2)," - ", FIXED(MAX(EGSnrc!M65,Geant4!M65,Penelope!M65,MCNP!M65),2))</f>
        <v>10.80 - 10.96</v>
      </c>
      <c r="N65" s="9"/>
    </row>
    <row r="66" spans="2:14" s="3" customFormat="1" x14ac:dyDescent="0.25">
      <c r="B66" s="4">
        <v>300</v>
      </c>
      <c r="C66" s="20" t="str">
        <f>CONCATENATE(FIXED(MIN(EGSnrc!C66,Geant4!C66,Penelope!C66,MCNP!C66),2)," - ", FIXED(MAX(EGSnrc!C66,Geant4!C66,Penelope!C66,MCNP!C66),2))</f>
        <v>12.13 - 12.18</v>
      </c>
      <c r="D66" s="15"/>
      <c r="E66" s="16"/>
      <c r="F66" s="20" t="str">
        <f>CONCATENATE(FIXED(MIN(EGSnrc!F66,Geant4!F66,Penelope!F66,MCNP!F66),2)," - ", FIXED(MAX(EGSnrc!F66,Geant4!F66,Penelope!F66,MCNP!F66),2))</f>
        <v>11.61 - 11.65</v>
      </c>
      <c r="G66" s="9"/>
      <c r="I66" s="4">
        <v>300</v>
      </c>
      <c r="J66" s="20" t="str">
        <f>CONCATENATE(FIXED(MIN(EGSnrc!J66,Geant4!J66,Penelope!J66,MCNP!J66),2)," - ", FIXED(MAX(EGSnrc!J66,Geant4!J66,Penelope!J66,MCNP!J66),2))</f>
        <v>11.28 - 11.42</v>
      </c>
      <c r="K66" s="9"/>
      <c r="L66" s="16"/>
      <c r="M66" s="20" t="str">
        <f>CONCATENATE(FIXED(MIN(EGSnrc!M66,Geant4!M66,Penelope!M66,MCNP!M66),2)," - ", FIXED(MAX(EGSnrc!M66,Geant4!M66,Penelope!M66,MCNP!M66),2))</f>
        <v>10.84 - 10.94</v>
      </c>
      <c r="N66" s="9"/>
    </row>
    <row r="67" spans="2:14" s="3" customFormat="1" x14ac:dyDescent="0.25">
      <c r="B67" s="4">
        <v>310</v>
      </c>
      <c r="C67" s="20" t="str">
        <f>CONCATENATE(FIXED(MIN(EGSnrc!C67,Geant4!C67,Penelope!C67,MCNP!C67),2)," - ", FIXED(MAX(EGSnrc!C67,Geant4!C67,Penelope!C67,MCNP!C67),2))</f>
        <v>12.10 - 12.14</v>
      </c>
      <c r="D67" s="15"/>
      <c r="E67" s="16"/>
      <c r="F67" s="20" t="str">
        <f>CONCATENATE(FIXED(MIN(EGSnrc!F67,Geant4!F67,Penelope!F67,MCNP!F67),2)," - ", FIXED(MAX(EGSnrc!F67,Geant4!F67,Penelope!F67,MCNP!F67),2))</f>
        <v>11.62 - 11.65</v>
      </c>
      <c r="G67" s="9"/>
      <c r="I67" s="4">
        <v>310</v>
      </c>
      <c r="J67" s="20" t="str">
        <f>CONCATENATE(FIXED(MIN(EGSnrc!J67,Geant4!J67,Penelope!J67,MCNP!J67),2)," - ", FIXED(MAX(EGSnrc!J67,Geant4!J67,Penelope!J67,MCNP!J67),2))</f>
        <v>11.35 - 11.42</v>
      </c>
      <c r="K67" s="9"/>
      <c r="L67" s="16"/>
      <c r="M67" s="20" t="str">
        <f>CONCATENATE(FIXED(MIN(EGSnrc!M67,Geant4!M67,Penelope!M67,MCNP!M67),2)," - ", FIXED(MAX(EGSnrc!M67,Geant4!M67,Penelope!M67,MCNP!M67),2))</f>
        <v>10.82 - 10.94</v>
      </c>
      <c r="N67" s="9"/>
    </row>
    <row r="68" spans="2:14" s="3" customFormat="1" x14ac:dyDescent="0.25">
      <c r="B68" s="4">
        <v>320</v>
      </c>
      <c r="C68" s="20" t="str">
        <f>CONCATENATE(FIXED(MIN(EGSnrc!C68,Geant4!C68,Penelope!C68,MCNP!C68),2)," - ", FIXED(MAX(EGSnrc!C68,Geant4!C68,Penelope!C68,MCNP!C68),2))</f>
        <v>12.09 - 12.17</v>
      </c>
      <c r="D68" s="15"/>
      <c r="E68" s="16"/>
      <c r="F68" s="20" t="str">
        <f>CONCATENATE(FIXED(MIN(EGSnrc!F68,Geant4!F68,Penelope!F68,MCNP!F68),2)," - ", FIXED(MAX(EGSnrc!F68,Geant4!F68,Penelope!F68,MCNP!F68),2))</f>
        <v>11.61 - 11.64</v>
      </c>
      <c r="G68" s="9"/>
      <c r="I68" s="4">
        <v>320</v>
      </c>
      <c r="J68" s="20" t="str">
        <f>CONCATENATE(FIXED(MIN(EGSnrc!J68,Geant4!J68,Penelope!J68,MCNP!J68),2)," - ", FIXED(MAX(EGSnrc!J68,Geant4!J68,Penelope!J68,MCNP!J68),2))</f>
        <v>11.32 - 11.40</v>
      </c>
      <c r="K68" s="9"/>
      <c r="L68" s="16"/>
      <c r="M68" s="20" t="str">
        <f>CONCATENATE(FIXED(MIN(EGSnrc!M68,Geant4!M68,Penelope!M68,MCNP!M68),2)," - ", FIXED(MAX(EGSnrc!M68,Geant4!M68,Penelope!M68,MCNP!M68),2))</f>
        <v>10.82 - 10.95</v>
      </c>
      <c r="N68" s="9"/>
    </row>
    <row r="69" spans="2:14" s="3" customFormat="1" x14ac:dyDescent="0.25">
      <c r="B69" s="4">
        <v>330</v>
      </c>
      <c r="C69" s="20" t="str">
        <f>CONCATENATE(FIXED(MIN(EGSnrc!C69,Geant4!C69,Penelope!C69,MCNP!C69),2)," - ", FIXED(MAX(EGSnrc!C69,Geant4!C69,Penelope!C69,MCNP!C69),2))</f>
        <v>12.10 - 12.19</v>
      </c>
      <c r="D69" s="15"/>
      <c r="E69" s="16"/>
      <c r="F69" s="20" t="str">
        <f>CONCATENATE(FIXED(MIN(EGSnrc!F69,Geant4!F69,Penelope!F69,MCNP!F69),2)," - ", FIXED(MAX(EGSnrc!F69,Geant4!F69,Penelope!F69,MCNP!F69),2))</f>
        <v>11.61 - 11.64</v>
      </c>
      <c r="G69" s="9"/>
      <c r="I69" s="4">
        <v>330</v>
      </c>
      <c r="J69" s="20" t="str">
        <f>CONCATENATE(FIXED(MIN(EGSnrc!J69,Geant4!J69,Penelope!J69,MCNP!J69),2)," - ", FIXED(MAX(EGSnrc!J69,Geant4!J69,Penelope!J69,MCNP!J69),2))</f>
        <v>11.26 - 11.42</v>
      </c>
      <c r="K69" s="9"/>
      <c r="L69" s="16"/>
      <c r="M69" s="20" t="str">
        <f>CONCATENATE(FIXED(MIN(EGSnrc!M69,Geant4!M69,Penelope!M69,MCNP!M69),2)," - ", FIXED(MAX(EGSnrc!M69,Geant4!M69,Penelope!M69,MCNP!M69),2))</f>
        <v>10.78 - 10.98</v>
      </c>
      <c r="N69" s="9"/>
    </row>
    <row r="70" spans="2:14" s="3" customFormat="1" x14ac:dyDescent="0.25">
      <c r="B70" s="4">
        <v>340</v>
      </c>
      <c r="C70" s="20" t="str">
        <f>CONCATENATE(FIXED(MIN(EGSnrc!C70,Geant4!C70,Penelope!C70,MCNP!C70),2)," - ", FIXED(MAX(EGSnrc!C70,Geant4!C70,Penelope!C70,MCNP!C70),2))</f>
        <v>12.12 - 12.16</v>
      </c>
      <c r="D70" s="15"/>
      <c r="E70" s="16"/>
      <c r="F70" s="20" t="str">
        <f>CONCATENATE(FIXED(MIN(EGSnrc!F70,Geant4!F70,Penelope!F70,MCNP!F70),2)," - ", FIXED(MAX(EGSnrc!F70,Geant4!F70,Penelope!F70,MCNP!F70),2))</f>
        <v>11.56 - 11.62</v>
      </c>
      <c r="G70" s="9"/>
      <c r="I70" s="4">
        <v>340</v>
      </c>
      <c r="J70" s="20" t="str">
        <f>CONCATENATE(FIXED(MIN(EGSnrc!J70,Geant4!J70,Penelope!J70,MCNP!J70),2)," - ", FIXED(MAX(EGSnrc!J70,Geant4!J70,Penelope!J70,MCNP!J70),2))</f>
        <v>11.35 - 11.45</v>
      </c>
      <c r="K70" s="9"/>
      <c r="L70" s="16"/>
      <c r="M70" s="20" t="str">
        <f>CONCATENATE(FIXED(MIN(EGSnrc!M70,Geant4!M70,Penelope!M70,MCNP!M70),2)," - ", FIXED(MAX(EGSnrc!M70,Geant4!M70,Penelope!M70,MCNP!M70),2))</f>
        <v>10.83 - 10.94</v>
      </c>
      <c r="N70" s="9"/>
    </row>
    <row r="71" spans="2:14" s="3" customFormat="1" x14ac:dyDescent="0.25">
      <c r="B71" s="4">
        <v>350</v>
      </c>
      <c r="C71" s="20" t="str">
        <f>CONCATENATE(FIXED(MIN(EGSnrc!C71,Geant4!C71,Penelope!C71,MCNP!C71),2)," - ", FIXED(MAX(EGSnrc!C71,Geant4!C71,Penelope!C71,MCNP!C71),2))</f>
        <v>12.12 - 12.18</v>
      </c>
      <c r="D71" s="15"/>
      <c r="E71" s="16"/>
      <c r="F71" s="20" t="str">
        <f>CONCATENATE(FIXED(MIN(EGSnrc!F71,Geant4!F71,Penelope!F71,MCNP!F71),2)," - ", FIXED(MAX(EGSnrc!F71,Geant4!F71,Penelope!F71,MCNP!F71),2))</f>
        <v>11.54 - 11.65</v>
      </c>
      <c r="G71" s="9"/>
      <c r="I71" s="4">
        <v>350</v>
      </c>
      <c r="J71" s="20" t="str">
        <f>CONCATENATE(FIXED(MIN(EGSnrc!J71,Geant4!J71,Penelope!J71,MCNP!J71),2)," - ", FIXED(MAX(EGSnrc!J71,Geant4!J71,Penelope!J71,MCNP!J71),2))</f>
        <v>11.33 - 11.45</v>
      </c>
      <c r="K71" s="9"/>
      <c r="L71" s="16"/>
      <c r="M71" s="20" t="str">
        <f>CONCATENATE(FIXED(MIN(EGSnrc!M71,Geant4!M71,Penelope!M71,MCNP!M71),2)," - ", FIXED(MAX(EGSnrc!M71,Geant4!M71,Penelope!M71,MCNP!M71),2))</f>
        <v>10.83 - 10.96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20" t="str">
        <f>CONCATENATE(FIXED(MIN(EGSnrc!C75,Geant4!C75,Penelope!C75,MCNP!C75),2)," - ", FIXED(MAX(EGSnrc!C75,Geant4!C75,Penelope!C75,MCNP!C75),2))</f>
        <v>101.17 - 101.39</v>
      </c>
      <c r="D75" s="15"/>
      <c r="E75" s="16"/>
      <c r="F75" s="20" t="str">
        <f>CONCATENATE(FIXED(MIN(EGSnrc!F75,Geant4!F75,Penelope!F75,MCNP!F75),2)," - ", FIXED(MAX(EGSnrc!F75,Geant4!F75,Penelope!F75,MCNP!F75),2))</f>
        <v>99.57 - 99.80</v>
      </c>
      <c r="G75" s="9"/>
      <c r="I75" s="4">
        <v>0</v>
      </c>
      <c r="J75" s="20" t="str">
        <f>CONCATENATE(FIXED(MIN(EGSnrc!J75,Geant4!J75,Penelope!J75,MCNP!J75),2)," - ", FIXED(MAX(EGSnrc!J75,Geant4!J75,Penelope!J75,MCNP!J75),2))</f>
        <v>116.70 - 116.94</v>
      </c>
      <c r="K75" s="9"/>
      <c r="L75" s="16"/>
      <c r="M75" s="20" t="str">
        <f>CONCATENATE(FIXED(MIN(EGSnrc!M75,Geant4!M75,Penelope!M75,MCNP!M75),2)," - ", FIXED(MAX(EGSnrc!M75,Geant4!M75,Penelope!M75,MCNP!M75),2))</f>
        <v>115.22 - 115.53</v>
      </c>
      <c r="N75" s="18"/>
    </row>
    <row r="76" spans="2:14" s="3" customFormat="1" x14ac:dyDescent="0.25">
      <c r="B76" s="4">
        <v>10</v>
      </c>
      <c r="C76" s="20" t="str">
        <f>CONCATENATE(FIXED(MIN(EGSnrc!C76,Geant4!C76,Penelope!C76,MCNP!C76),2)," - ", FIXED(MAX(EGSnrc!C76,Geant4!C76,Penelope!C76,MCNP!C76),2))</f>
        <v>99.69 - 99.95</v>
      </c>
      <c r="D76" s="15"/>
      <c r="E76" s="16"/>
      <c r="F76" s="20" t="str">
        <f>CONCATENATE(FIXED(MIN(EGSnrc!F76,Geant4!F76,Penelope!F76,MCNP!F76),2)," - ", FIXED(MAX(EGSnrc!F76,Geant4!F76,Penelope!F76,MCNP!F76),2))</f>
        <v>98.13 - 98.44</v>
      </c>
      <c r="G76" s="9"/>
      <c r="I76" s="4">
        <v>10</v>
      </c>
      <c r="J76" s="20" t="str">
        <f>CONCATENATE(FIXED(MIN(EGSnrc!J76,Geant4!J76,Penelope!J76,MCNP!J76),2)," - ", FIXED(MAX(EGSnrc!J76,Geant4!J76,Penelope!J76,MCNP!J76),2))</f>
        <v>115.25 - 115.40</v>
      </c>
      <c r="K76" s="9"/>
      <c r="L76" s="16"/>
      <c r="M76" s="20" t="str">
        <f>CONCATENATE(FIXED(MIN(EGSnrc!M76,Geant4!M76,Penelope!M76,MCNP!M76),2)," - ", FIXED(MAX(EGSnrc!M76,Geant4!M76,Penelope!M76,MCNP!M76),2))</f>
        <v>113.59 - 113.99</v>
      </c>
      <c r="N76" s="18"/>
    </row>
    <row r="77" spans="2:14" s="3" customFormat="1" x14ac:dyDescent="0.25">
      <c r="B77" s="4">
        <v>20</v>
      </c>
      <c r="C77" s="20" t="str">
        <f>CONCATENATE(FIXED(MIN(EGSnrc!C77,Geant4!C77,Penelope!C77,MCNP!C77),2)," - ", FIXED(MAX(EGSnrc!C77,Geant4!C77,Penelope!C77,MCNP!C77),2))</f>
        <v>95.98 - 96.29</v>
      </c>
      <c r="D77" s="15"/>
      <c r="E77" s="16"/>
      <c r="F77" s="20" t="str">
        <f>CONCATENATE(FIXED(MIN(EGSnrc!F77,Geant4!F77,Penelope!F77,MCNP!F77),2)," - ", FIXED(MAX(EGSnrc!F77,Geant4!F77,Penelope!F77,MCNP!F77),2))</f>
        <v>94.39 - 94.57</v>
      </c>
      <c r="G77" s="9"/>
      <c r="I77" s="4">
        <v>20</v>
      </c>
      <c r="J77" s="20" t="str">
        <f>CONCATENATE(FIXED(MIN(EGSnrc!J77,Geant4!J77,Penelope!J77,MCNP!J77),2)," - ", FIXED(MAX(EGSnrc!J77,Geant4!J77,Penelope!J77,MCNP!J77),2))</f>
        <v>110.33 - 110.64</v>
      </c>
      <c r="K77" s="9"/>
      <c r="L77" s="16"/>
      <c r="M77" s="20" t="str">
        <f>CONCATENATE(FIXED(MIN(EGSnrc!M77,Geant4!M77,Penelope!M77,MCNP!M77),2)," - ", FIXED(MAX(EGSnrc!M77,Geant4!M77,Penelope!M77,MCNP!M77),2))</f>
        <v>109.00 - 109.35</v>
      </c>
      <c r="N77" s="18"/>
    </row>
    <row r="78" spans="2:14" s="3" customFormat="1" x14ac:dyDescent="0.25">
      <c r="B78" s="4">
        <v>30</v>
      </c>
      <c r="C78" s="20" t="str">
        <f>CONCATENATE(FIXED(MIN(EGSnrc!C78,Geant4!C78,Penelope!C78,MCNP!C78),2)," - ", FIXED(MAX(EGSnrc!C78,Geant4!C78,Penelope!C78,MCNP!C78),2))</f>
        <v>89.89 - 90.05</v>
      </c>
      <c r="D78" s="15"/>
      <c r="E78" s="16"/>
      <c r="F78" s="20" t="str">
        <f>CONCATENATE(FIXED(MIN(EGSnrc!F78,Geant4!F78,Penelope!F78,MCNP!F78),2)," - ", FIXED(MAX(EGSnrc!F78,Geant4!F78,Penelope!F78,MCNP!F78),2))</f>
        <v>88.29 - 88.74</v>
      </c>
      <c r="G78" s="9"/>
      <c r="I78" s="4">
        <v>30</v>
      </c>
      <c r="J78" s="20" t="str">
        <f>CONCATENATE(FIXED(MIN(EGSnrc!J78,Geant4!J78,Penelope!J78,MCNP!J78),2)," - ", FIXED(MAX(EGSnrc!J78,Geant4!J78,Penelope!J78,MCNP!J78),2))</f>
        <v>102.99 - 103.46</v>
      </c>
      <c r="K78" s="9"/>
      <c r="L78" s="16"/>
      <c r="M78" s="20" t="str">
        <f>CONCATENATE(FIXED(MIN(EGSnrc!M78,Geant4!M78,Penelope!M78,MCNP!M78),2)," - ", FIXED(MAX(EGSnrc!M78,Geant4!M78,Penelope!M78,MCNP!M78),2))</f>
        <v>101.62 - 101.89</v>
      </c>
      <c r="N78" s="18"/>
    </row>
    <row r="79" spans="2:14" s="3" customFormat="1" x14ac:dyDescent="0.25">
      <c r="B79" s="4">
        <v>40</v>
      </c>
      <c r="C79" s="20" t="str">
        <f>CONCATENATE(FIXED(MIN(EGSnrc!C79,Geant4!C79,Penelope!C79,MCNP!C79),2)," - ", FIXED(MAX(EGSnrc!C79,Geant4!C79,Penelope!C79,MCNP!C79),2))</f>
        <v>81.24 - 81.51</v>
      </c>
      <c r="D79" s="15"/>
      <c r="E79" s="16"/>
      <c r="F79" s="20" t="str">
        <f>CONCATENATE(FIXED(MIN(EGSnrc!F79,Geant4!F79,Penelope!F79,MCNP!F79),2)," - ", FIXED(MAX(EGSnrc!F79,Geant4!F79,Penelope!F79,MCNP!F79),2))</f>
        <v>79.95 - 80.36</v>
      </c>
      <c r="G79" s="9"/>
      <c r="I79" s="4">
        <v>40</v>
      </c>
      <c r="J79" s="20" t="str">
        <f>CONCATENATE(FIXED(MIN(EGSnrc!J79,Geant4!J79,Penelope!J79,MCNP!J79),2)," - ", FIXED(MAX(EGSnrc!J79,Geant4!J79,Penelope!J79,MCNP!J79),2))</f>
        <v>92.92 - 93.14</v>
      </c>
      <c r="K79" s="9"/>
      <c r="L79" s="16"/>
      <c r="M79" s="20" t="str">
        <f>CONCATENATE(FIXED(MIN(EGSnrc!M79,Geant4!M79,Penelope!M79,MCNP!M79),2)," - ", FIXED(MAX(EGSnrc!M79,Geant4!M79,Penelope!M79,MCNP!M79),2))</f>
        <v>91.40 - 91.91</v>
      </c>
      <c r="N79" s="18"/>
    </row>
    <row r="80" spans="2:14" s="3" customFormat="1" x14ac:dyDescent="0.25">
      <c r="B80" s="4">
        <v>50</v>
      </c>
      <c r="C80" s="20" t="str">
        <f>CONCATENATE(FIXED(MIN(EGSnrc!C80,Geant4!C80,Penelope!C80,MCNP!C80),2)," - ", FIXED(MAX(EGSnrc!C80,Geant4!C80,Penelope!C80,MCNP!C80),2))</f>
        <v>70.38 - 70.68</v>
      </c>
      <c r="D80" s="15"/>
      <c r="E80" s="16"/>
      <c r="F80" s="20" t="str">
        <f>CONCATENATE(FIXED(MIN(EGSnrc!F80,Geant4!F80,Penelope!F80,MCNP!F80),2)," - ", FIXED(MAX(EGSnrc!F80,Geant4!F80,Penelope!F80,MCNP!F80),2))</f>
        <v>69.17 - 69.32</v>
      </c>
      <c r="G80" s="9"/>
      <c r="I80" s="4">
        <v>50</v>
      </c>
      <c r="J80" s="20" t="str">
        <f>CONCATENATE(FIXED(MIN(EGSnrc!J80,Geant4!J80,Penelope!J80,MCNP!J80),2)," - ", FIXED(MAX(EGSnrc!J80,Geant4!J80,Penelope!J80,MCNP!J80),2))</f>
        <v>79.49 - 80.03</v>
      </c>
      <c r="K80" s="9"/>
      <c r="L80" s="16"/>
      <c r="M80" s="20" t="str">
        <f>CONCATENATE(FIXED(MIN(EGSnrc!M80,Geant4!M80,Penelope!M80,MCNP!M80),2)," - ", FIXED(MAX(EGSnrc!M80,Geant4!M80,Penelope!M80,MCNP!M80),2))</f>
        <v>78.32 - 78.49</v>
      </c>
      <c r="N80" s="18"/>
    </row>
    <row r="81" spans="2:14" s="3" customFormat="1" x14ac:dyDescent="0.25">
      <c r="B81" s="4">
        <v>60</v>
      </c>
      <c r="C81" s="20" t="str">
        <f>CONCATENATE(FIXED(MIN(EGSnrc!C81,Geant4!C81,Penelope!C81,MCNP!C81),2)," - ", FIXED(MAX(EGSnrc!C81,Geant4!C81,Penelope!C81,MCNP!C81),2))</f>
        <v>56.08 - 56.41</v>
      </c>
      <c r="D81" s="15"/>
      <c r="E81" s="16"/>
      <c r="F81" s="20" t="str">
        <f>CONCATENATE(FIXED(MIN(EGSnrc!F81,Geant4!F81,Penelope!F81,MCNP!F81),2)," - ", FIXED(MAX(EGSnrc!F81,Geant4!F81,Penelope!F81,MCNP!F81),2))</f>
        <v>55.00 - 55.18</v>
      </c>
      <c r="G81" s="9"/>
      <c r="I81" s="4">
        <v>60</v>
      </c>
      <c r="J81" s="20" t="str">
        <f>CONCATENATE(FIXED(MIN(EGSnrc!J81,Geant4!J81,Penelope!J81,MCNP!J81),2)," - ", FIXED(MAX(EGSnrc!J81,Geant4!J81,Penelope!J81,MCNP!J81),2))</f>
        <v>62.51 - 62.65</v>
      </c>
      <c r="K81" s="9"/>
      <c r="L81" s="16"/>
      <c r="M81" s="20" t="str">
        <f>CONCATENATE(FIXED(MIN(EGSnrc!M81,Geant4!M81,Penelope!M81,MCNP!M81),2)," - ", FIXED(MAX(EGSnrc!M81,Geant4!M81,Penelope!M81,MCNP!M81),2))</f>
        <v>61.34 - 61.46</v>
      </c>
      <c r="N81" s="18"/>
    </row>
    <row r="82" spans="2:14" s="3" customFormat="1" x14ac:dyDescent="0.25">
      <c r="B82" s="4">
        <v>70</v>
      </c>
      <c r="C82" s="20" t="str">
        <f>CONCATENATE(FIXED(MIN(EGSnrc!C82,Geant4!C82,Penelope!C82,MCNP!C82),2)," - ", FIXED(MAX(EGSnrc!C82,Geant4!C82,Penelope!C82,MCNP!C82),2))</f>
        <v>37.96 - 38.23</v>
      </c>
      <c r="D82" s="15"/>
      <c r="E82" s="16"/>
      <c r="F82" s="20" t="str">
        <f>CONCATENATE(FIXED(MIN(EGSnrc!F82,Geant4!F82,Penelope!F82,MCNP!F82),2)," - ", FIXED(MAX(EGSnrc!F82,Geant4!F82,Penelope!F82,MCNP!F82),2))</f>
        <v>37.18 - 37.29</v>
      </c>
      <c r="G82" s="9"/>
      <c r="I82" s="4">
        <v>70</v>
      </c>
      <c r="J82" s="20" t="str">
        <f>CONCATENATE(FIXED(MIN(EGSnrc!J82,Geant4!J82,Penelope!J82,MCNP!J82),2)," - ", FIXED(MAX(EGSnrc!J82,Geant4!J82,Penelope!J82,MCNP!J82),2))</f>
        <v>40.67 - 41.06</v>
      </c>
      <c r="K82" s="9"/>
      <c r="L82" s="16"/>
      <c r="M82" s="20" t="str">
        <f>CONCATENATE(FIXED(MIN(EGSnrc!M82,Geant4!M82,Penelope!M82,MCNP!M82),2)," - ", FIXED(MAX(EGSnrc!M82,Geant4!M82,Penelope!M82,MCNP!M82),2))</f>
        <v>39.98 - 40.15</v>
      </c>
      <c r="N82" s="18"/>
    </row>
    <row r="83" spans="2:14" s="3" customFormat="1" x14ac:dyDescent="0.25">
      <c r="B83" s="4">
        <v>80</v>
      </c>
      <c r="C83" s="20" t="str">
        <f>CONCATENATE(FIXED(MIN(EGSnrc!C83,Geant4!C83,Penelope!C83,MCNP!C83),2)," - ", FIXED(MAX(EGSnrc!C83,Geant4!C83,Penelope!C83,MCNP!C83),2))</f>
        <v>22.30 - 22.42</v>
      </c>
      <c r="D83" s="15"/>
      <c r="E83" s="16"/>
      <c r="F83" s="20" t="str">
        <f>CONCATENATE(FIXED(MIN(EGSnrc!F83,Geant4!F83,Penelope!F83,MCNP!F83),2)," - ", FIXED(MAX(EGSnrc!F83,Geant4!F83,Penelope!F83,MCNP!F83),2))</f>
        <v>21.71 - 21.80</v>
      </c>
      <c r="G83" s="9"/>
      <c r="I83" s="4">
        <v>80</v>
      </c>
      <c r="J83" s="20" t="str">
        <f>CONCATENATE(FIXED(MIN(EGSnrc!J83,Geant4!J83,Penelope!J83,MCNP!J83),2)," - ", FIXED(MAX(EGSnrc!J83,Geant4!J83,Penelope!J83,MCNP!J83),2))</f>
        <v>22.77 - 23.14</v>
      </c>
      <c r="K83" s="9"/>
      <c r="L83" s="16"/>
      <c r="M83" s="20" t="str">
        <f>CONCATENATE(FIXED(MIN(EGSnrc!M83,Geant4!M83,Penelope!M83,MCNP!M83),2)," - ", FIXED(MAX(EGSnrc!M83,Geant4!M83,Penelope!M83,MCNP!M83),2))</f>
        <v>22.43 - 22.52</v>
      </c>
      <c r="N83" s="18"/>
    </row>
    <row r="84" spans="2:14" s="3" customFormat="1" x14ac:dyDescent="0.25">
      <c r="B84" s="4">
        <v>90</v>
      </c>
      <c r="C84" s="20" t="str">
        <f>CONCATENATE(FIXED(MIN(EGSnrc!C84,Geant4!C84,Penelope!C84,MCNP!C84),2)," - ", FIXED(MAX(EGSnrc!C84,Geant4!C84,Penelope!C84,MCNP!C84),2))</f>
        <v>12.06 - 12.28</v>
      </c>
      <c r="D84" s="15"/>
      <c r="E84" s="16"/>
      <c r="F84" s="20" t="str">
        <f>CONCATENATE(FIXED(MIN(EGSnrc!F84,Geant4!F84,Penelope!F84,MCNP!F84),2)," - ", FIXED(MAX(EGSnrc!F84,Geant4!F84,Penelope!F84,MCNP!F84),2))</f>
        <v>11.67 - 11.83</v>
      </c>
      <c r="G84" s="9"/>
      <c r="I84" s="4">
        <v>90</v>
      </c>
      <c r="J84" s="20" t="str">
        <f>CONCATENATE(FIXED(MIN(EGSnrc!J84,Geant4!J84,Penelope!J84,MCNP!J84),2)," - ", FIXED(MAX(EGSnrc!J84,Geant4!J84,Penelope!J84,MCNP!J84),2))</f>
        <v>12.09 - 12.27</v>
      </c>
      <c r="K84" s="9"/>
      <c r="L84" s="16"/>
      <c r="M84" s="20" t="str">
        <f>CONCATENATE(FIXED(MIN(EGSnrc!M84,Geant4!M84,Penelope!M84,MCNP!M84),2)," - ", FIXED(MAX(EGSnrc!M84,Geant4!M84,Penelope!M84,MCNP!M84),2))</f>
        <v>11.70 - 11.87</v>
      </c>
      <c r="N84" s="18"/>
    </row>
    <row r="85" spans="2:14" s="3" customFormat="1" x14ac:dyDescent="0.25">
      <c r="B85" s="4">
        <v>100</v>
      </c>
      <c r="C85" s="20" t="str">
        <f>CONCATENATE(FIXED(MIN(EGSnrc!C85,Geant4!C85,Penelope!C85,MCNP!C85),2)," - ", FIXED(MAX(EGSnrc!C85,Geant4!C85,Penelope!C85,MCNP!C85),2))</f>
        <v>6.49 - 6.54</v>
      </c>
      <c r="D85" s="15"/>
      <c r="E85" s="16"/>
      <c r="F85" s="20" t="str">
        <f>CONCATENATE(FIXED(MIN(EGSnrc!F85,Geant4!F85,Penelope!F85,MCNP!F85),2)," - ", FIXED(MAX(EGSnrc!F85,Geant4!F85,Penelope!F85,MCNP!F85),2))</f>
        <v>6.23 - 6.29</v>
      </c>
      <c r="G85" s="9"/>
      <c r="I85" s="4">
        <v>100</v>
      </c>
      <c r="J85" s="20" t="str">
        <f>CONCATENATE(FIXED(MIN(EGSnrc!J85,Geant4!J85,Penelope!J85,MCNP!J85),2)," - ", FIXED(MAX(EGSnrc!J85,Geant4!J85,Penelope!J85,MCNP!J85),2))</f>
        <v>6.39 - 6.45</v>
      </c>
      <c r="K85" s="9"/>
      <c r="L85" s="16"/>
      <c r="M85" s="20" t="str">
        <f>CONCATENATE(FIXED(MIN(EGSnrc!M85,Geant4!M85,Penelope!M85,MCNP!M85),2)," - ", FIXED(MAX(EGSnrc!M85,Geant4!M85,Penelope!M85,MCNP!M85),2))</f>
        <v>6.12 - 6.16</v>
      </c>
      <c r="N85" s="18"/>
    </row>
    <row r="86" spans="2:14" s="3" customFormat="1" x14ac:dyDescent="0.25">
      <c r="B86" s="4">
        <v>110</v>
      </c>
      <c r="C86" s="20" t="str">
        <f>CONCATENATE(FIXED(MIN(EGSnrc!C86,Geant4!C86,Penelope!C86,MCNP!C86),2)," - ", FIXED(MAX(EGSnrc!C86,Geant4!C86,Penelope!C86,MCNP!C86),2))</f>
        <v>3.63 - 3.66</v>
      </c>
      <c r="D86" s="15"/>
      <c r="E86" s="16"/>
      <c r="F86" s="20" t="str">
        <f>CONCATENATE(FIXED(MIN(EGSnrc!F86,Geant4!F86,Penelope!F86,MCNP!F86),2)," - ", FIXED(MAX(EGSnrc!F86,Geant4!F86,Penelope!F86,MCNP!F86),2))</f>
        <v>3.42 - 3.49</v>
      </c>
      <c r="G86" s="9"/>
      <c r="I86" s="4">
        <v>110</v>
      </c>
      <c r="J86" s="20" t="str">
        <f>CONCATENATE(FIXED(MIN(EGSnrc!J86,Geant4!J86,Penelope!J86,MCNP!J86),2)," - ", FIXED(MAX(EGSnrc!J86,Geant4!J86,Penelope!J86,MCNP!J86),2))</f>
        <v>3.55 - 3.59</v>
      </c>
      <c r="K86" s="9"/>
      <c r="L86" s="16"/>
      <c r="M86" s="20" t="str">
        <f>CONCATENATE(FIXED(MIN(EGSnrc!M86,Geant4!M86,Penelope!M86,MCNP!M86),2)," - ", FIXED(MAX(EGSnrc!M86,Geant4!M86,Penelope!M86,MCNP!M86),2))</f>
        <v>3.41 - 3.43</v>
      </c>
      <c r="N86" s="18"/>
    </row>
    <row r="87" spans="2:14" s="3" customFormat="1" x14ac:dyDescent="0.25">
      <c r="B87" s="4">
        <v>120</v>
      </c>
      <c r="C87" s="20" t="str">
        <f>CONCATENATE(FIXED(MIN(EGSnrc!C87,Geant4!C87,Penelope!C87,MCNP!C87),2)," - ", FIXED(MAX(EGSnrc!C87,Geant4!C87,Penelope!C87,MCNP!C87),2))</f>
        <v>2.17 - 2.20</v>
      </c>
      <c r="D87" s="15"/>
      <c r="E87" s="16"/>
      <c r="F87" s="20" t="str">
        <f>CONCATENATE(FIXED(MIN(EGSnrc!F87,Geant4!F87,Penelope!F87,MCNP!F87),2)," - ", FIXED(MAX(EGSnrc!F87,Geant4!F87,Penelope!F87,MCNP!F87),2))</f>
        <v>2.06 - 2.09</v>
      </c>
      <c r="G87" s="9"/>
      <c r="I87" s="4">
        <v>120</v>
      </c>
      <c r="J87" s="20" t="str">
        <f>CONCATENATE(FIXED(MIN(EGSnrc!J87,Geant4!J87,Penelope!J87,MCNP!J87),2)," - ", FIXED(MAX(EGSnrc!J87,Geant4!J87,Penelope!J87,MCNP!J87),2))</f>
        <v>2.13 - 2.18</v>
      </c>
      <c r="K87" s="9"/>
      <c r="L87" s="16"/>
      <c r="M87" s="20" t="str">
        <f>CONCATENATE(FIXED(MIN(EGSnrc!M87,Geant4!M87,Penelope!M87,MCNP!M87),2)," - ", FIXED(MAX(EGSnrc!M87,Geant4!M87,Penelope!M87,MCNP!M87),2))</f>
        <v>2.04 - 2.06</v>
      </c>
      <c r="N87" s="18"/>
    </row>
    <row r="88" spans="2:14" s="3" customFormat="1" x14ac:dyDescent="0.25">
      <c r="B88" s="4">
        <v>130</v>
      </c>
      <c r="C88" s="20" t="str">
        <f>CONCATENATE(FIXED(MIN(EGSnrc!C88,Geant4!C88,Penelope!C88,MCNP!C88),2)," - ", FIXED(MAX(EGSnrc!C88,Geant4!C88,Penelope!C88,MCNP!C88),2))</f>
        <v>1.41 - 1.43</v>
      </c>
      <c r="D88" s="15"/>
      <c r="E88" s="16"/>
      <c r="F88" s="20" t="str">
        <f>CONCATENATE(FIXED(MIN(EGSnrc!F88,Geant4!F88,Penelope!F88,MCNP!F88),2)," - ", FIXED(MAX(EGSnrc!F88,Geant4!F88,Penelope!F88,MCNP!F88),2))</f>
        <v>1.33 - 1.35</v>
      </c>
      <c r="G88" s="9"/>
      <c r="I88" s="4">
        <v>130</v>
      </c>
      <c r="J88" s="20" t="str">
        <f>CONCATENATE(FIXED(MIN(EGSnrc!J88,Geant4!J88,Penelope!J88,MCNP!J88),2)," - ", FIXED(MAX(EGSnrc!J88,Geant4!J88,Penelope!J88,MCNP!J88),2))</f>
        <v>1.41 - 1.42</v>
      </c>
      <c r="K88" s="9"/>
      <c r="L88" s="16"/>
      <c r="M88" s="20" t="str">
        <f>CONCATENATE(FIXED(MIN(EGSnrc!M88,Geant4!M88,Penelope!M88,MCNP!M88),2)," - ", FIXED(MAX(EGSnrc!M88,Geant4!M88,Penelope!M88,MCNP!M88),2))</f>
        <v>1.35 - 1.36</v>
      </c>
      <c r="N88" s="18"/>
    </row>
    <row r="89" spans="2:14" s="3" customFormat="1" x14ac:dyDescent="0.25">
      <c r="B89" s="4">
        <v>140</v>
      </c>
      <c r="C89" s="20" t="str">
        <f>CONCATENATE(FIXED(MIN(EGSnrc!C89,Geant4!C89,Penelope!C89,MCNP!C89),2)," - ", FIXED(MAX(EGSnrc!C89,Geant4!C89,Penelope!C89,MCNP!C89),2))</f>
        <v>0.98 - 0.99</v>
      </c>
      <c r="D89" s="15"/>
      <c r="E89" s="16"/>
      <c r="F89" s="20" t="str">
        <f>CONCATENATE(FIXED(MIN(EGSnrc!F89,Geant4!F89,Penelope!F89,MCNP!F89),2)," - ", FIXED(MAX(EGSnrc!F89,Geant4!F89,Penelope!F89,MCNP!F89),2))</f>
        <v>0.93 - 0.96</v>
      </c>
      <c r="G89" s="9"/>
      <c r="I89" s="4">
        <v>140</v>
      </c>
      <c r="J89" s="20" t="str">
        <f>CONCATENATE(FIXED(MIN(EGSnrc!J89,Geant4!J89,Penelope!J89,MCNP!J89),2)," - ", FIXED(MAX(EGSnrc!J89,Geant4!J89,Penelope!J89,MCNP!J89),2))</f>
        <v>1.01 - 1.02</v>
      </c>
      <c r="K89" s="9"/>
      <c r="L89" s="16"/>
      <c r="M89" s="20" t="str">
        <f>CONCATENATE(FIXED(MIN(EGSnrc!M89,Geant4!M89,Penelope!M89,MCNP!M89),2)," - ", FIXED(MAX(EGSnrc!M89,Geant4!M89,Penelope!M89,MCNP!M89),2))</f>
        <v>0.95 - 0.97</v>
      </c>
      <c r="N89" s="18"/>
    </row>
    <row r="90" spans="2:14" s="3" customFormat="1" x14ac:dyDescent="0.25">
      <c r="B90" s="4">
        <v>150</v>
      </c>
      <c r="C90" s="20" t="str">
        <f>CONCATENATE(FIXED(MIN(EGSnrc!C90,Geant4!C90,Penelope!C90,MCNP!C90),2)," - ", FIXED(MAX(EGSnrc!C90,Geant4!C90,Penelope!C90,MCNP!C90),2))</f>
        <v>0.75 - 0.76</v>
      </c>
      <c r="D90" s="15"/>
      <c r="E90" s="16"/>
      <c r="F90" s="20" t="str">
        <f>CONCATENATE(FIXED(MIN(EGSnrc!F90,Geant4!F90,Penelope!F90,MCNP!F90),2)," - ", FIXED(MAX(EGSnrc!F90,Geant4!F90,Penelope!F90,MCNP!F90),2))</f>
        <v>0.71 - 0.72</v>
      </c>
      <c r="G90" s="9"/>
      <c r="I90" s="4">
        <v>150</v>
      </c>
      <c r="J90" s="20" t="str">
        <f>CONCATENATE(FIXED(MIN(EGSnrc!J90,Geant4!J90,Penelope!J90,MCNP!J90),2)," - ", FIXED(MAX(EGSnrc!J90,Geant4!J90,Penelope!J90,MCNP!J90),2))</f>
        <v>0.77 - 0.79</v>
      </c>
      <c r="K90" s="9"/>
      <c r="L90" s="16"/>
      <c r="M90" s="20" t="str">
        <f>CONCATENATE(FIXED(MIN(EGSnrc!M90,Geant4!M90,Penelope!M90,MCNP!M90),2)," - ", FIXED(MAX(EGSnrc!M90,Geant4!M90,Penelope!M90,MCNP!M90),2))</f>
        <v>0.74 - 0.75</v>
      </c>
      <c r="N90" s="18"/>
    </row>
    <row r="91" spans="2:14" s="3" customFormat="1" x14ac:dyDescent="0.25">
      <c r="B91" s="4">
        <v>160</v>
      </c>
      <c r="C91" s="20" t="str">
        <f>CONCATENATE(FIXED(MIN(EGSnrc!C91,Geant4!C91,Penelope!C91,MCNP!C91),2)," - ", FIXED(MAX(EGSnrc!C91,Geant4!C91,Penelope!C91,MCNP!C91),2))</f>
        <v>0.61 - 0.63</v>
      </c>
      <c r="D91" s="15"/>
      <c r="E91" s="16"/>
      <c r="F91" s="20" t="str">
        <f>CONCATENATE(FIXED(MIN(EGSnrc!F91,Geant4!F91,Penelope!F91,MCNP!F91),2)," - ", FIXED(MAX(EGSnrc!F91,Geant4!F91,Penelope!F91,MCNP!F91),2))</f>
        <v>0.58 - 0.59</v>
      </c>
      <c r="G91" s="9"/>
      <c r="I91" s="4">
        <v>160</v>
      </c>
      <c r="J91" s="20" t="str">
        <f>CONCATENATE(FIXED(MIN(EGSnrc!J91,Geant4!J91,Penelope!J91,MCNP!J91),2)," - ", FIXED(MAX(EGSnrc!J91,Geant4!J91,Penelope!J91,MCNP!J91),2))</f>
        <v>0.64 - 0.65</v>
      </c>
      <c r="K91" s="9"/>
      <c r="L91" s="16"/>
      <c r="M91" s="20" t="str">
        <f>CONCATENATE(FIXED(MIN(EGSnrc!M91,Geant4!M91,Penelope!M91,MCNP!M91),2)," - ", FIXED(MAX(EGSnrc!M91,Geant4!M91,Penelope!M91,MCNP!M91),2))</f>
        <v>0.61 - 0.63</v>
      </c>
      <c r="N91" s="18"/>
    </row>
    <row r="92" spans="2:14" s="3" customFormat="1" x14ac:dyDescent="0.25">
      <c r="B92" s="4">
        <v>170</v>
      </c>
      <c r="C92" s="20" t="str">
        <f>CONCATENATE(FIXED(MIN(EGSnrc!C92,Geant4!C92,Penelope!C92,MCNP!C92),2)," - ", FIXED(MAX(EGSnrc!C92,Geant4!C92,Penelope!C92,MCNP!C92),2))</f>
        <v>0.54 - 0.55</v>
      </c>
      <c r="D92" s="15"/>
      <c r="E92" s="16"/>
      <c r="F92" s="20" t="str">
        <f>CONCATENATE(FIXED(MIN(EGSnrc!F92,Geant4!F92,Penelope!F92,MCNP!F92),2)," - ", FIXED(MAX(EGSnrc!F92,Geant4!F92,Penelope!F92,MCNP!F92),2))</f>
        <v>0.52 - 0.53</v>
      </c>
      <c r="G92" s="9"/>
      <c r="I92" s="4">
        <v>170</v>
      </c>
      <c r="J92" s="20" t="str">
        <f>CONCATENATE(FIXED(MIN(EGSnrc!J92,Geant4!J92,Penelope!J92,MCNP!J92),2)," - ", FIXED(MAX(EGSnrc!J92,Geant4!J92,Penelope!J92,MCNP!J92),2))</f>
        <v>0.57 - 0.58</v>
      </c>
      <c r="K92" s="9"/>
      <c r="L92" s="16"/>
      <c r="M92" s="20" t="str">
        <f>CONCATENATE(FIXED(MIN(EGSnrc!M92,Geant4!M92,Penelope!M92,MCNP!M92),2)," - ", FIXED(MAX(EGSnrc!M92,Geant4!M92,Penelope!M92,MCNP!M92),2))</f>
        <v>0.55 - 0.56</v>
      </c>
      <c r="N92" s="18"/>
    </row>
    <row r="93" spans="2:14" s="3" customFormat="1" x14ac:dyDescent="0.25">
      <c r="B93" s="4">
        <v>180</v>
      </c>
      <c r="C93" s="20" t="str">
        <f>CONCATENATE(FIXED(MIN(EGSnrc!C93,Geant4!C93,Penelope!C93,MCNP!C93),2)," - ", FIXED(MAX(EGSnrc!C93,Geant4!C93,Penelope!C93,MCNP!C93),2))</f>
        <v>0.52 - 0.52</v>
      </c>
      <c r="D93" s="15"/>
      <c r="E93" s="16"/>
      <c r="F93" s="20" t="str">
        <f>CONCATENATE(FIXED(MIN(EGSnrc!F93,Geant4!F93,Penelope!F93,MCNP!F93),2)," - ", FIXED(MAX(EGSnrc!F93,Geant4!F93,Penelope!F93,MCNP!F93),2))</f>
        <v>0.50 - 0.50</v>
      </c>
      <c r="G93" s="9"/>
      <c r="I93" s="4">
        <v>180</v>
      </c>
      <c r="J93" s="20" t="str">
        <f>CONCATENATE(FIXED(MIN(EGSnrc!J93,Geant4!J93,Penelope!J93,MCNP!J93),2)," - ", FIXED(MAX(EGSnrc!J93,Geant4!J93,Penelope!J93,MCNP!J93),2))</f>
        <v>0.55 - 0.57</v>
      </c>
      <c r="K93" s="9"/>
      <c r="L93" s="16"/>
      <c r="M93" s="20" t="str">
        <f>CONCATENATE(FIXED(MIN(EGSnrc!M93,Geant4!M93,Penelope!M93,MCNP!M93),2)," - ", FIXED(MAX(EGSnrc!M93,Geant4!M93,Penelope!M93,MCNP!M93),2))</f>
        <v>0.53 - 0.53</v>
      </c>
      <c r="N93" s="18"/>
    </row>
    <row r="94" spans="2:14" s="3" customFormat="1" x14ac:dyDescent="0.25">
      <c r="B94" s="4">
        <v>190</v>
      </c>
      <c r="C94" s="20" t="str">
        <f>CONCATENATE(FIXED(MIN(EGSnrc!C94,Geant4!C94,Penelope!C94,MCNP!C94),2)," - ", FIXED(MAX(EGSnrc!C94,Geant4!C94,Penelope!C94,MCNP!C94),2))</f>
        <v>0.54 - 0.55</v>
      </c>
      <c r="D94" s="15"/>
      <c r="E94" s="16"/>
      <c r="F94" s="20" t="str">
        <f>CONCATENATE(FIXED(MIN(EGSnrc!F94,Geant4!F94,Penelope!F94,MCNP!F94),2)," - ", FIXED(MAX(EGSnrc!F94,Geant4!F94,Penelope!F94,MCNP!F94),2))</f>
        <v>0.52 - 0.53</v>
      </c>
      <c r="G94" s="9"/>
      <c r="I94" s="4">
        <v>190</v>
      </c>
      <c r="J94" s="20" t="str">
        <f>CONCATENATE(FIXED(MIN(EGSnrc!J94,Geant4!J94,Penelope!J94,MCNP!J94),2)," - ", FIXED(MAX(EGSnrc!J94,Geant4!J94,Penelope!J94,MCNP!J94),2))</f>
        <v>0.57 - 0.58</v>
      </c>
      <c r="K94" s="9"/>
      <c r="L94" s="16"/>
      <c r="M94" s="20" t="str">
        <f>CONCATENATE(FIXED(MIN(EGSnrc!M94,Geant4!M94,Penelope!M94,MCNP!M94),2)," - ", FIXED(MAX(EGSnrc!M94,Geant4!M94,Penelope!M94,MCNP!M94),2))</f>
        <v>0.55 - 0.56</v>
      </c>
      <c r="N94" s="18"/>
    </row>
    <row r="95" spans="2:14" s="3" customFormat="1" x14ac:dyDescent="0.25">
      <c r="B95" s="4">
        <v>200</v>
      </c>
      <c r="C95" s="20" t="str">
        <f>CONCATENATE(FIXED(MIN(EGSnrc!C95,Geant4!C95,Penelope!C95,MCNP!C95),2)," - ", FIXED(MAX(EGSnrc!C95,Geant4!C95,Penelope!C95,MCNP!C95),2))</f>
        <v>0.61 - 0.63</v>
      </c>
      <c r="D95" s="15"/>
      <c r="E95" s="16"/>
      <c r="F95" s="20" t="str">
        <f>CONCATENATE(FIXED(MIN(EGSnrc!F95,Geant4!F95,Penelope!F95,MCNP!F95),2)," - ", FIXED(MAX(EGSnrc!F95,Geant4!F95,Penelope!F95,MCNP!F95),2))</f>
        <v>0.58 - 0.59</v>
      </c>
      <c r="G95" s="9"/>
      <c r="I95" s="4">
        <v>200</v>
      </c>
      <c r="J95" s="20" t="str">
        <f>CONCATENATE(FIXED(MIN(EGSnrc!J95,Geant4!J95,Penelope!J95,MCNP!J95),2)," - ", FIXED(MAX(EGSnrc!J95,Geant4!J95,Penelope!J95,MCNP!J95),2))</f>
        <v>0.64 - 0.66</v>
      </c>
      <c r="K95" s="9"/>
      <c r="L95" s="16"/>
      <c r="M95" s="20" t="str">
        <f>CONCATENATE(FIXED(MIN(EGSnrc!M95,Geant4!M95,Penelope!M95,MCNP!M95),2)," - ", FIXED(MAX(EGSnrc!M95,Geant4!M95,Penelope!M95,MCNP!M95),2))</f>
        <v>0.61 - 0.63</v>
      </c>
      <c r="N95" s="18"/>
    </row>
    <row r="96" spans="2:14" s="3" customFormat="1" x14ac:dyDescent="0.25">
      <c r="B96" s="4">
        <v>210</v>
      </c>
      <c r="C96" s="20" t="str">
        <f>CONCATENATE(FIXED(MIN(EGSnrc!C96,Geant4!C96,Penelope!C96,MCNP!C96),2)," - ", FIXED(MAX(EGSnrc!C96,Geant4!C96,Penelope!C96,MCNP!C96),2))</f>
        <v>0.74 - 0.76</v>
      </c>
      <c r="D96" s="15"/>
      <c r="E96" s="16"/>
      <c r="F96" s="20" t="str">
        <f>CONCATENATE(FIXED(MIN(EGSnrc!F96,Geant4!F96,Penelope!F96,MCNP!F96),2)," - ", FIXED(MAX(EGSnrc!F96,Geant4!F96,Penelope!F96,MCNP!F96),2))</f>
        <v>0.71 - 0.73</v>
      </c>
      <c r="G96" s="9"/>
      <c r="I96" s="4">
        <v>210</v>
      </c>
      <c r="J96" s="20" t="str">
        <f>CONCATENATE(FIXED(MIN(EGSnrc!J96,Geant4!J96,Penelope!J96,MCNP!J96),2)," - ", FIXED(MAX(EGSnrc!J96,Geant4!J96,Penelope!J96,MCNP!J96),2))</f>
        <v>0.77 - 0.79</v>
      </c>
      <c r="K96" s="9"/>
      <c r="L96" s="16"/>
      <c r="M96" s="20" t="str">
        <f>CONCATENATE(FIXED(MIN(EGSnrc!M96,Geant4!M96,Penelope!M96,MCNP!M96),2)," - ", FIXED(MAX(EGSnrc!M96,Geant4!M96,Penelope!M96,MCNP!M96),2))</f>
        <v>0.73 - 0.75</v>
      </c>
      <c r="N96" s="18"/>
    </row>
    <row r="97" spans="2:14" s="3" customFormat="1" x14ac:dyDescent="0.25">
      <c r="B97" s="4">
        <v>220</v>
      </c>
      <c r="C97" s="20" t="str">
        <f>CONCATENATE(FIXED(MIN(EGSnrc!C97,Geant4!C97,Penelope!C97,MCNP!C97),2)," - ", FIXED(MAX(EGSnrc!C97,Geant4!C97,Penelope!C97,MCNP!C97),2))</f>
        <v>0.98 - 1.01</v>
      </c>
      <c r="D97" s="15"/>
      <c r="E97" s="16"/>
      <c r="F97" s="20" t="str">
        <f>CONCATENATE(FIXED(MIN(EGSnrc!F97,Geant4!F97,Penelope!F97,MCNP!F97),2)," - ", FIXED(MAX(EGSnrc!F97,Geant4!F97,Penelope!F97,MCNP!F97),2))</f>
        <v>0.93 - 0.95</v>
      </c>
      <c r="G97" s="9"/>
      <c r="I97" s="4">
        <v>220</v>
      </c>
      <c r="J97" s="20" t="str">
        <f>CONCATENATE(FIXED(MIN(EGSnrc!J97,Geant4!J97,Penelope!J97,MCNP!J97),2)," - ", FIXED(MAX(EGSnrc!J97,Geant4!J97,Penelope!J97,MCNP!J97),2))</f>
        <v>1.00 - 1.02</v>
      </c>
      <c r="K97" s="9"/>
      <c r="L97" s="16"/>
      <c r="M97" s="20" t="str">
        <f>CONCATENATE(FIXED(MIN(EGSnrc!M97,Geant4!M97,Penelope!M97,MCNP!M97),2)," - ", FIXED(MAX(EGSnrc!M97,Geant4!M97,Penelope!M97,MCNP!M97),2))</f>
        <v>0.96 - 0.97</v>
      </c>
      <c r="N97" s="18"/>
    </row>
    <row r="98" spans="2:14" s="3" customFormat="1" x14ac:dyDescent="0.25">
      <c r="B98" s="4">
        <v>230</v>
      </c>
      <c r="C98" s="20" t="str">
        <f>CONCATENATE(FIXED(MIN(EGSnrc!C98,Geant4!C98,Penelope!C98,MCNP!C98),2)," - ", FIXED(MAX(EGSnrc!C98,Geant4!C98,Penelope!C98,MCNP!C98),2))</f>
        <v>1.40 - 1.43</v>
      </c>
      <c r="D98" s="15"/>
      <c r="E98" s="16"/>
      <c r="F98" s="20" t="str">
        <f>CONCATENATE(FIXED(MIN(EGSnrc!F98,Geant4!F98,Penelope!F98,MCNP!F98),2)," - ", FIXED(MAX(EGSnrc!F98,Geant4!F98,Penelope!F98,MCNP!F98),2))</f>
        <v>1.33 - 1.36</v>
      </c>
      <c r="G98" s="9"/>
      <c r="I98" s="4">
        <v>230</v>
      </c>
      <c r="J98" s="20" t="str">
        <f>CONCATENATE(FIXED(MIN(EGSnrc!J98,Geant4!J98,Penelope!J98,MCNP!J98),2)," - ", FIXED(MAX(EGSnrc!J98,Geant4!J98,Penelope!J98,MCNP!J98),2))</f>
        <v>1.39 - 1.42</v>
      </c>
      <c r="K98" s="9"/>
      <c r="L98" s="16"/>
      <c r="M98" s="20" t="str">
        <f>CONCATENATE(FIXED(MIN(EGSnrc!M98,Geant4!M98,Penelope!M98,MCNP!M98),2)," - ", FIXED(MAX(EGSnrc!M98,Geant4!M98,Penelope!M98,MCNP!M98),2))</f>
        <v>1.34 - 1.37</v>
      </c>
      <c r="N98" s="18"/>
    </row>
    <row r="99" spans="2:14" s="3" customFormat="1" x14ac:dyDescent="0.25">
      <c r="B99" s="4">
        <v>240</v>
      </c>
      <c r="C99" s="20" t="str">
        <f>CONCATENATE(FIXED(MIN(EGSnrc!C99,Geant4!C99,Penelope!C99,MCNP!C99),2)," - ", FIXED(MAX(EGSnrc!C99,Geant4!C99,Penelope!C99,MCNP!C99),2))</f>
        <v>2.16 - 2.19</v>
      </c>
      <c r="D99" s="15"/>
      <c r="E99" s="16"/>
      <c r="F99" s="20" t="str">
        <f>CONCATENATE(FIXED(MIN(EGSnrc!F99,Geant4!F99,Penelope!F99,MCNP!F99),2)," - ", FIXED(MAX(EGSnrc!F99,Geant4!F99,Penelope!F99,MCNP!F99),2))</f>
        <v>2.06 - 2.09</v>
      </c>
      <c r="G99" s="9"/>
      <c r="I99" s="4">
        <v>240</v>
      </c>
      <c r="J99" s="20" t="str">
        <f>CONCATENATE(FIXED(MIN(EGSnrc!J99,Geant4!J99,Penelope!J99,MCNP!J99),2)," - ", FIXED(MAX(EGSnrc!J99,Geant4!J99,Penelope!J99,MCNP!J99),2))</f>
        <v>2.14 - 2.17</v>
      </c>
      <c r="K99" s="9"/>
      <c r="L99" s="16"/>
      <c r="M99" s="20" t="str">
        <f>CONCATENATE(FIXED(MIN(EGSnrc!M99,Geant4!M99,Penelope!M99,MCNP!M99),2)," - ", FIXED(MAX(EGSnrc!M99,Geant4!M99,Penelope!M99,MCNP!M99),2))</f>
        <v>2.04 - 2.08</v>
      </c>
      <c r="N99" s="18"/>
    </row>
    <row r="100" spans="2:14" s="3" customFormat="1" x14ac:dyDescent="0.25">
      <c r="B100" s="4">
        <v>250</v>
      </c>
      <c r="C100" s="20" t="str">
        <f>CONCATENATE(FIXED(MIN(EGSnrc!C100,Geant4!C100,Penelope!C100,MCNP!C100),2)," - ", FIXED(MAX(EGSnrc!C100,Geant4!C100,Penelope!C100,MCNP!C100),2))</f>
        <v>3.62 - 3.66</v>
      </c>
      <c r="D100" s="15"/>
      <c r="E100" s="16"/>
      <c r="F100" s="20" t="str">
        <f>CONCATENATE(FIXED(MIN(EGSnrc!F100,Geant4!F100,Penelope!F100,MCNP!F100),2)," - ", FIXED(MAX(EGSnrc!F100,Geant4!F100,Penelope!F100,MCNP!F100),2))</f>
        <v>3.46 - 3.49</v>
      </c>
      <c r="G100" s="9"/>
      <c r="I100" s="4">
        <v>250</v>
      </c>
      <c r="J100" s="20" t="str">
        <f>CONCATENATE(FIXED(MIN(EGSnrc!J100,Geant4!J100,Penelope!J100,MCNP!J100),2)," - ", FIXED(MAX(EGSnrc!J100,Geant4!J100,Penelope!J100,MCNP!J100),2))</f>
        <v>3.56 - 3.61</v>
      </c>
      <c r="K100" s="9"/>
      <c r="L100" s="16"/>
      <c r="M100" s="20" t="str">
        <f>CONCATENATE(FIXED(MIN(EGSnrc!M100,Geant4!M100,Penelope!M100,MCNP!M100),2)," - ", FIXED(MAX(EGSnrc!M100,Geant4!M100,Penelope!M100,MCNP!M100),2))</f>
        <v>3.40 - 3.44</v>
      </c>
      <c r="N100" s="18"/>
    </row>
    <row r="101" spans="2:14" s="3" customFormat="1" x14ac:dyDescent="0.25">
      <c r="B101" s="4">
        <v>260</v>
      </c>
      <c r="C101" s="20" t="str">
        <f>CONCATENATE(FIXED(MIN(EGSnrc!C101,Geant4!C101,Penelope!C101,MCNP!C101),2)," - ", FIXED(MAX(EGSnrc!C101,Geant4!C101,Penelope!C101,MCNP!C101),2))</f>
        <v>6.49 - 6.54</v>
      </c>
      <c r="D101" s="15"/>
      <c r="E101" s="16"/>
      <c r="F101" s="20" t="str">
        <f>CONCATENATE(FIXED(MIN(EGSnrc!F101,Geant4!F101,Penelope!F101,MCNP!F101),2)," - ", FIXED(MAX(EGSnrc!F101,Geant4!F101,Penelope!F101,MCNP!F101),2))</f>
        <v>6.21 - 6.26</v>
      </c>
      <c r="G101" s="9"/>
      <c r="I101" s="4">
        <v>260</v>
      </c>
      <c r="J101" s="20" t="str">
        <f>CONCATENATE(FIXED(MIN(EGSnrc!J101,Geant4!J101,Penelope!J101,MCNP!J101),2)," - ", FIXED(MAX(EGSnrc!J101,Geant4!J101,Penelope!J101,MCNP!J101),2))</f>
        <v>6.42 - 6.46</v>
      </c>
      <c r="K101" s="9"/>
      <c r="L101" s="16"/>
      <c r="M101" s="20" t="str">
        <f>CONCATENATE(FIXED(MIN(EGSnrc!M101,Geant4!M101,Penelope!M101,MCNP!M101),2)," - ", FIXED(MAX(EGSnrc!M101,Geant4!M101,Penelope!M101,MCNP!M101),2))</f>
        <v>6.14 - 6.17</v>
      </c>
      <c r="N101" s="18"/>
    </row>
    <row r="102" spans="2:14" s="3" customFormat="1" x14ac:dyDescent="0.25">
      <c r="B102" s="4">
        <v>270</v>
      </c>
      <c r="C102" s="20" t="str">
        <f>CONCATENATE(FIXED(MIN(EGSnrc!C102,Geant4!C102,Penelope!C102,MCNP!C102),2)," - ", FIXED(MAX(EGSnrc!C102,Geant4!C102,Penelope!C102,MCNP!C102),2))</f>
        <v>12.17 - 12.25</v>
      </c>
      <c r="D102" s="15"/>
      <c r="E102" s="16"/>
      <c r="F102" s="20" t="str">
        <f>CONCATENATE(FIXED(MIN(EGSnrc!F102,Geant4!F102,Penelope!F102,MCNP!F102),2)," - ", FIXED(MAX(EGSnrc!F102,Geant4!F102,Penelope!F102,MCNP!F102),2))</f>
        <v>11.75 - 11.83</v>
      </c>
      <c r="G102" s="9"/>
      <c r="I102" s="4">
        <v>270</v>
      </c>
      <c r="J102" s="20" t="str">
        <f>CONCATENATE(FIXED(MIN(EGSnrc!J102,Geant4!J102,Penelope!J102,MCNP!J102),2)," - ", FIXED(MAX(EGSnrc!J102,Geant4!J102,Penelope!J102,MCNP!J102),2))</f>
        <v>12.07 - 12.26</v>
      </c>
      <c r="K102" s="9"/>
      <c r="L102" s="16"/>
      <c r="M102" s="20" t="str">
        <f>CONCATENATE(FIXED(MIN(EGSnrc!M102,Geant4!M102,Penelope!M102,MCNP!M102),2)," - ", FIXED(MAX(EGSnrc!M102,Geant4!M102,Penelope!M102,MCNP!M102),2))</f>
        <v>11.73 - 11.86</v>
      </c>
      <c r="N102" s="18"/>
    </row>
    <row r="103" spans="2:14" s="3" customFormat="1" x14ac:dyDescent="0.25">
      <c r="B103" s="4">
        <v>280</v>
      </c>
      <c r="C103" s="20" t="str">
        <f>CONCATENATE(FIXED(MIN(EGSnrc!C103,Geant4!C103,Penelope!C103,MCNP!C103),2)," - ", FIXED(MAX(EGSnrc!C103,Geant4!C103,Penelope!C103,MCNP!C103),2))</f>
        <v>22.09 - 22.41</v>
      </c>
      <c r="D103" s="15"/>
      <c r="E103" s="16"/>
      <c r="F103" s="20" t="str">
        <f>CONCATENATE(FIXED(MIN(EGSnrc!F103,Geant4!F103,Penelope!F103,MCNP!F103),2)," - ", FIXED(MAX(EGSnrc!F103,Geant4!F103,Penelope!F103,MCNP!F103),2))</f>
        <v>21.66 - 21.79</v>
      </c>
      <c r="G103" s="9"/>
      <c r="I103" s="4">
        <v>280</v>
      </c>
      <c r="J103" s="20" t="str">
        <f>CONCATENATE(FIXED(MIN(EGSnrc!J103,Geant4!J103,Penelope!J103,MCNP!J103),2)," - ", FIXED(MAX(EGSnrc!J103,Geant4!J103,Penelope!J103,MCNP!J103),2))</f>
        <v>22.90 - 23.13</v>
      </c>
      <c r="K103" s="9"/>
      <c r="L103" s="16"/>
      <c r="M103" s="20" t="str">
        <f>CONCATENATE(FIXED(MIN(EGSnrc!M103,Geant4!M103,Penelope!M103,MCNP!M103),2)," - ", FIXED(MAX(EGSnrc!M103,Geant4!M103,Penelope!M103,MCNP!M103),2))</f>
        <v>22.36 - 22.56</v>
      </c>
      <c r="N103" s="18"/>
    </row>
    <row r="104" spans="2:14" s="3" customFormat="1" x14ac:dyDescent="0.25">
      <c r="B104" s="4">
        <v>290</v>
      </c>
      <c r="C104" s="20" t="str">
        <f>CONCATENATE(FIXED(MIN(EGSnrc!C104,Geant4!C104,Penelope!C104,MCNP!C104),2)," - ", FIXED(MAX(EGSnrc!C104,Geant4!C104,Penelope!C104,MCNP!C104),2))</f>
        <v>38.11 - 38.17</v>
      </c>
      <c r="D104" s="15"/>
      <c r="E104" s="16"/>
      <c r="F104" s="20" t="str">
        <f>CONCATENATE(FIXED(MIN(EGSnrc!F104,Geant4!F104,Penelope!F104,MCNP!F104),2)," - ", FIXED(MAX(EGSnrc!F104,Geant4!F104,Penelope!F104,MCNP!F104),2))</f>
        <v>37.25 - 37.30</v>
      </c>
      <c r="G104" s="9"/>
      <c r="I104" s="4">
        <v>290</v>
      </c>
      <c r="J104" s="20" t="str">
        <f>CONCATENATE(FIXED(MIN(EGSnrc!J104,Geant4!J104,Penelope!J104,MCNP!J104),2)," - ", FIXED(MAX(EGSnrc!J104,Geant4!J104,Penelope!J104,MCNP!J104),2))</f>
        <v>40.69 - 41.04</v>
      </c>
      <c r="K104" s="9"/>
      <c r="L104" s="16"/>
      <c r="M104" s="20" t="str">
        <f>CONCATENATE(FIXED(MIN(EGSnrc!M104,Geant4!M104,Penelope!M104,MCNP!M104),2)," - ", FIXED(MAX(EGSnrc!M104,Geant4!M104,Penelope!M104,MCNP!M104),2))</f>
        <v>40.08 - 40.18</v>
      </c>
      <c r="N104" s="18"/>
    </row>
    <row r="105" spans="2:14" s="3" customFormat="1" x14ac:dyDescent="0.25">
      <c r="B105" s="4">
        <v>300</v>
      </c>
      <c r="C105" s="20" t="str">
        <f>CONCATENATE(FIXED(MIN(EGSnrc!C105,Geant4!C105,Penelope!C105,MCNP!C105),2)," - ", FIXED(MAX(EGSnrc!C105,Geant4!C105,Penelope!C105,MCNP!C105),2))</f>
        <v>56.11 - 56.40</v>
      </c>
      <c r="D105" s="15"/>
      <c r="E105" s="16"/>
      <c r="F105" s="20" t="str">
        <f>CONCATENATE(FIXED(MIN(EGSnrc!F105,Geant4!F105,Penelope!F105,MCNP!F105),2)," - ", FIXED(MAX(EGSnrc!F105,Geant4!F105,Penelope!F105,MCNP!F105),2))</f>
        <v>55.14 - 55.24</v>
      </c>
      <c r="G105" s="9"/>
      <c r="I105" s="4">
        <v>300</v>
      </c>
      <c r="J105" s="20" t="str">
        <f>CONCATENATE(FIXED(MIN(EGSnrc!J105,Geant4!J105,Penelope!J105,MCNP!J105),2)," - ", FIXED(MAX(EGSnrc!J105,Geant4!J105,Penelope!J105,MCNP!J105),2))</f>
        <v>62.35 - 62.55</v>
      </c>
      <c r="K105" s="9"/>
      <c r="L105" s="16"/>
      <c r="M105" s="20" t="str">
        <f>CONCATENATE(FIXED(MIN(EGSnrc!M105,Geant4!M105,Penelope!M105,MCNP!M105),2)," - ", FIXED(MAX(EGSnrc!M105,Geant4!M105,Penelope!M105,MCNP!M105),2))</f>
        <v>61.36 - 61.58</v>
      </c>
      <c r="N105" s="18"/>
    </row>
    <row r="106" spans="2:14" s="3" customFormat="1" x14ac:dyDescent="0.25">
      <c r="B106" s="4">
        <v>310</v>
      </c>
      <c r="C106" s="20" t="str">
        <f>CONCATENATE(FIXED(MIN(EGSnrc!C106,Geant4!C106,Penelope!C106,MCNP!C106),2)," - ", FIXED(MAX(EGSnrc!C106,Geant4!C106,Penelope!C106,MCNP!C106),2))</f>
        <v>70.60 - 70.70</v>
      </c>
      <c r="D106" s="15"/>
      <c r="E106" s="16"/>
      <c r="F106" s="20" t="str">
        <f>CONCATENATE(FIXED(MIN(EGSnrc!F106,Geant4!F106,Penelope!F106,MCNP!F106),2)," - ", FIXED(MAX(EGSnrc!F106,Geant4!F106,Penelope!F106,MCNP!F106),2))</f>
        <v>69.19 - 69.33</v>
      </c>
      <c r="G106" s="9"/>
      <c r="I106" s="4">
        <v>310</v>
      </c>
      <c r="J106" s="20" t="str">
        <f>CONCATENATE(FIXED(MIN(EGSnrc!J106,Geant4!J106,Penelope!J106,MCNP!J106),2)," - ", FIXED(MAX(EGSnrc!J106,Geant4!J106,Penelope!J106,MCNP!J106),2))</f>
        <v>79.65 - 79.85</v>
      </c>
      <c r="K106" s="9"/>
      <c r="L106" s="16"/>
      <c r="M106" s="20" t="str">
        <f>CONCATENATE(FIXED(MIN(EGSnrc!M106,Geant4!M106,Penelope!M106,MCNP!M106),2)," - ", FIXED(MAX(EGSnrc!M106,Geant4!M106,Penelope!M106,MCNP!M106),2))</f>
        <v>78.13 - 78.41</v>
      </c>
      <c r="N106" s="18"/>
    </row>
    <row r="107" spans="2:14" s="3" customFormat="1" x14ac:dyDescent="0.25">
      <c r="B107" s="4">
        <v>320</v>
      </c>
      <c r="C107" s="20" t="str">
        <f>CONCATENATE(FIXED(MIN(EGSnrc!C107,Geant4!C107,Penelope!C107,MCNP!C107),2)," - ", FIXED(MAX(EGSnrc!C107,Geant4!C107,Penelope!C107,MCNP!C107),2))</f>
        <v>81.08 - 81.68</v>
      </c>
      <c r="D107" s="15"/>
      <c r="E107" s="16"/>
      <c r="F107" s="20" t="str">
        <f>CONCATENATE(FIXED(MIN(EGSnrc!F107,Geant4!F107,Penelope!F107,MCNP!F107),2)," - ", FIXED(MAX(EGSnrc!F107,Geant4!F107,Penelope!F107,MCNP!F107),2))</f>
        <v>79.95 - 80.09</v>
      </c>
      <c r="G107" s="9"/>
      <c r="I107" s="4">
        <v>320</v>
      </c>
      <c r="J107" s="20" t="str">
        <f>CONCATENATE(FIXED(MIN(EGSnrc!J107,Geant4!J107,Penelope!J107,MCNP!J107),2)," - ", FIXED(MAX(EGSnrc!J107,Geant4!J107,Penelope!J107,MCNP!J107),2))</f>
        <v>92.78 - 93.45</v>
      </c>
      <c r="K107" s="9"/>
      <c r="L107" s="16"/>
      <c r="M107" s="20" t="str">
        <f>CONCATENATE(FIXED(MIN(EGSnrc!M107,Geant4!M107,Penelope!M107,MCNP!M107),2)," - ", FIXED(MAX(EGSnrc!M107,Geant4!M107,Penelope!M107,MCNP!M107),2))</f>
        <v>91.40 - 91.59</v>
      </c>
      <c r="N107" s="18"/>
    </row>
    <row r="108" spans="2:14" s="3" customFormat="1" x14ac:dyDescent="0.25">
      <c r="B108" s="4">
        <v>330</v>
      </c>
      <c r="C108" s="20" t="str">
        <f>CONCATENATE(FIXED(MIN(EGSnrc!C108,Geant4!C108,Penelope!C108,MCNP!C108),2)," - ", FIXED(MAX(EGSnrc!C108,Geant4!C108,Penelope!C108,MCNP!C108),2))</f>
        <v>89.64 - 89.97</v>
      </c>
      <c r="D108" s="15"/>
      <c r="E108" s="16"/>
      <c r="F108" s="20" t="str">
        <f>CONCATENATE(FIXED(MIN(EGSnrc!F108,Geant4!F108,Penelope!F108,MCNP!F108),2)," - ", FIXED(MAX(EGSnrc!F108,Geant4!F108,Penelope!F108,MCNP!F108),2))</f>
        <v>88.36 - 88.47</v>
      </c>
      <c r="G108" s="9"/>
      <c r="I108" s="4">
        <v>330</v>
      </c>
      <c r="J108" s="20" t="str">
        <f>CONCATENATE(FIXED(MIN(EGSnrc!J108,Geant4!J108,Penelope!J108,MCNP!J108),2)," - ", FIXED(MAX(EGSnrc!J108,Geant4!J108,Penelope!J108,MCNP!J108),2))</f>
        <v>103.00 - 103.60</v>
      </c>
      <c r="K108" s="9"/>
      <c r="L108" s="16"/>
      <c r="M108" s="20" t="str">
        <f>CONCATENATE(FIXED(MIN(EGSnrc!M108,Geant4!M108,Penelope!M108,MCNP!M108),2)," - ", FIXED(MAX(EGSnrc!M108,Geant4!M108,Penelope!M108,MCNP!M108),2))</f>
        <v>101.54 - 101.66</v>
      </c>
      <c r="N108" s="18"/>
    </row>
    <row r="109" spans="2:14" s="3" customFormat="1" x14ac:dyDescent="0.25">
      <c r="B109" s="4">
        <v>340</v>
      </c>
      <c r="C109" s="20" t="str">
        <f>CONCATENATE(FIXED(MIN(EGSnrc!C109,Geant4!C109,Penelope!C109,MCNP!C109),2)," - ", FIXED(MAX(EGSnrc!C109,Geant4!C109,Penelope!C109,MCNP!C109),2))</f>
        <v>96.05 - 96.43</v>
      </c>
      <c r="D109" s="15"/>
      <c r="E109" s="16"/>
      <c r="F109" s="20" t="str">
        <f>CONCATENATE(FIXED(MIN(EGSnrc!F109,Geant4!F109,Penelope!F109,MCNP!F109),2)," - ", FIXED(MAX(EGSnrc!F109,Geant4!F109,Penelope!F109,MCNP!F109),2))</f>
        <v>94.51 - 94.79</v>
      </c>
      <c r="G109" s="9"/>
      <c r="I109" s="4">
        <v>340</v>
      </c>
      <c r="J109" s="20" t="str">
        <f>CONCATENATE(FIXED(MIN(EGSnrc!J109,Geant4!J109,Penelope!J109,MCNP!J109),2)," - ", FIXED(MAX(EGSnrc!J109,Geant4!J109,Penelope!J109,MCNP!J109),2))</f>
        <v>110.31 - 110.98</v>
      </c>
      <c r="K109" s="9"/>
      <c r="L109" s="16"/>
      <c r="M109" s="20" t="str">
        <f>CONCATENATE(FIXED(MIN(EGSnrc!M109,Geant4!M109,Penelope!M109,MCNP!M109),2)," - ", FIXED(MAX(EGSnrc!M109,Geant4!M109,Penelope!M109,MCNP!M109),2))</f>
        <v>108.92 - 109.23</v>
      </c>
      <c r="N109" s="18"/>
    </row>
    <row r="110" spans="2:14" s="3" customFormat="1" x14ac:dyDescent="0.25">
      <c r="B110" s="4">
        <v>350</v>
      </c>
      <c r="C110" s="20" t="str">
        <f>CONCATENATE(FIXED(MIN(EGSnrc!C110,Geant4!C110,Penelope!C110,MCNP!C110),2)," - ", FIXED(MAX(EGSnrc!C110,Geant4!C110,Penelope!C110,MCNP!C110),2))</f>
        <v>99.79 - 99.99</v>
      </c>
      <c r="D110" s="15"/>
      <c r="E110" s="16"/>
      <c r="F110" s="20" t="str">
        <f>CONCATENATE(FIXED(MIN(EGSnrc!F110,Geant4!F110,Penelope!F110,MCNP!F110),2)," - ", FIXED(MAX(EGSnrc!F110,Geant4!F110,Penelope!F110,MCNP!F110),2))</f>
        <v>98.28 - 98.41</v>
      </c>
      <c r="G110" s="9"/>
      <c r="I110" s="4">
        <v>350</v>
      </c>
      <c r="J110" s="20" t="str">
        <f>CONCATENATE(FIXED(MIN(EGSnrc!J110,Geant4!J110,Penelope!J110,MCNP!J110),2)," - ", FIXED(MAX(EGSnrc!J110,Geant4!J110,Penelope!J110,MCNP!J110),2))</f>
        <v>115.14 - 115.42</v>
      </c>
      <c r="K110" s="9"/>
      <c r="L110" s="16"/>
      <c r="M110" s="20" t="str">
        <f>CONCATENATE(FIXED(MIN(EGSnrc!M110,Geant4!M110,Penelope!M110,MCNP!M110),2)," - ", FIXED(MAX(EGSnrc!M110,Geant4!M110,Penelope!M110,MCNP!M110),2))</f>
        <v>113.64 - 114.13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20" t="str">
        <f>CONCATENATE(FIXED(MIN(EGSnrc_over_Mean!C7,Geant4_over_Mean!C7,Penelope_over_Mean!C7,MCNP_over_Mean!C7),2)," - ", FIXED(MAX(EGSnrc_over_Mean!C7,Geant4_over_Mean!C7,Penelope_over_Mean!C7,MCNP_over_Mean!C7),2))</f>
        <v>0.14 - 2.46</v>
      </c>
      <c r="D7" s="4" t="s">
        <v>30</v>
      </c>
      <c r="F7" s="20" t="str">
        <f>CONCATENATE(FIXED(MIN(EGSnrc_over_Mean!F7,Geant4_over_Mean!F7,Penelope_over_Mean!F7,MCNP_over_Mean!F7),2)," - ", FIXED(MAX(EGSnrc_over_Mean!F7,Geant4_over_Mean!F7,Penelope_over_Mean!F7,MCNP_over_Mean!F7),2))</f>
        <v>0.30 - 2.34</v>
      </c>
      <c r="G7" s="4" t="s">
        <v>30</v>
      </c>
      <c r="I7" s="4" t="s">
        <v>1</v>
      </c>
      <c r="J7" s="20" t="str">
        <f>CONCATENATE(FIXED(MIN(EGSnrc_over_Mean!J7,Geant4_over_Mean!J7,Penelope_over_Mean!J7,MCNP_over_Mean!J7),2)," - ", FIXED(MAX(EGSnrc_over_Mean!J7,Geant4_over_Mean!J7,Penelope_over_Mean!J7,MCNP_over_Mean!J7),2))</f>
        <v>0.19 - 2.50</v>
      </c>
      <c r="K7" s="4" t="s">
        <v>30</v>
      </c>
      <c r="M7" s="20" t="str">
        <f>CONCATENATE(FIXED(MIN(EGSnrc_over_Mean!M7,Geant4_over_Mean!M7,Penelope_over_Mean!M7,MCNP_over_Mean!M7),2)," - ", FIXED(MAX(EGSnrc_over_Mean!M7,Geant4_over_Mean!M7,Penelope_over_Mean!M7,MCNP_over_Mean!M7),2))</f>
        <v>0.34 - 2.37</v>
      </c>
      <c r="N7" s="4" t="s">
        <v>30</v>
      </c>
    </row>
    <row r="8" spans="2:14" s="3" customFormat="1" x14ac:dyDescent="0.25">
      <c r="B8" s="4" t="s">
        <v>27</v>
      </c>
      <c r="C8" s="20" t="str">
        <f>CONCATENATE(FIXED(MIN(EGSnrc_over_Mean!C8,Geant4_over_Mean!C8,Penelope_over_Mean!C8,MCNP_over_Mean!C8),2)," - ", FIXED(MAX(EGSnrc_over_Mean!C8,Geant4_over_Mean!C8,Penelope_over_Mean!C8,MCNP_over_Mean!C8),2))</f>
        <v>0.12 - 1.56</v>
      </c>
      <c r="D8" s="4" t="s">
        <v>30</v>
      </c>
      <c r="F8" s="20" t="str">
        <f>CONCATENATE(FIXED(MIN(EGSnrc_over_Mean!F8,Geant4_over_Mean!F8,Penelope_over_Mean!F8,MCNP_over_Mean!F8),2)," - ", FIXED(MAX(EGSnrc_over_Mean!F8,Geant4_over_Mean!F8,Penelope_over_Mean!F8,MCNP_over_Mean!F8),2))</f>
        <v>0.16 - 2.11</v>
      </c>
      <c r="G8" s="4" t="s">
        <v>30</v>
      </c>
      <c r="I8" s="4" t="s">
        <v>27</v>
      </c>
      <c r="J8" s="20" t="str">
        <f>CONCATENATE(FIXED(MIN(EGSnrc_over_Mean!J8,Geant4_over_Mean!J8,Penelope_over_Mean!J8,MCNP_over_Mean!J8),2)," - ", FIXED(MAX(EGSnrc_over_Mean!J8,Geant4_over_Mean!J8,Penelope_over_Mean!J8,MCNP_over_Mean!J8),2))</f>
        <v>0.11 - 1.70</v>
      </c>
      <c r="K8" s="4" t="s">
        <v>30</v>
      </c>
      <c r="M8" s="20" t="str">
        <f>CONCATENATE(FIXED(MIN(EGSnrc_over_Mean!M8,Geant4_over_Mean!M8,Penelope_over_Mean!M8,MCNP_over_Mean!M8),2)," - ", FIXED(MAX(EGSnrc_over_Mean!M8,Geant4_over_Mean!M8,Penelope_over_Mean!M8,MCNP_over_Mean!M8),2))</f>
        <v>0.16 - 1.98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20" t="str">
        <f>CONCATENATE(FIXED(MIN(EGSnrc_over_Mean!C12,Geant4_over_Mean!C12,Penelope_over_Mean!C12,MCNP_over_Mean!C12),3)," - ", FIXED(MAX(EGSnrc_over_Mean!C12,Geant4_over_Mean!C12,Penelope_over_Mean!C12,MCNP_over_Mean!C12),3))</f>
        <v>0.999 - 1.002</v>
      </c>
      <c r="D12" s="9"/>
      <c r="F12" s="20" t="str">
        <f>CONCATENATE(FIXED(MIN(EGSnrc_over_Mean!F12,Geant4_over_Mean!F12,Penelope_over_Mean!F12,MCNP_over_Mean!F12),3)," - ", FIXED(MAX(EGSnrc_over_Mean!F12,Geant4_over_Mean!F12,Penelope_over_Mean!F12,MCNP_over_Mean!F12),3))</f>
        <v>0.997 - 1.002</v>
      </c>
      <c r="G12" s="9"/>
      <c r="I12" s="4">
        <v>1</v>
      </c>
      <c r="J12" s="20" t="str">
        <f>CONCATENATE(FIXED(MIN(EGSnrc_over_Mean!J12,Geant4_over_Mean!J12,Penelope_over_Mean!J12,MCNP_over_Mean!J12),3)," - ", FIXED(MAX(EGSnrc_over_Mean!J12,Geant4_over_Mean!J12,Penelope_over_Mean!J12,MCNP_over_Mean!J12),3))</f>
        <v>0.998 - 1.002</v>
      </c>
      <c r="K12" s="10"/>
      <c r="M12" s="20" t="str">
        <f>CONCATENATE(FIXED(MIN(EGSnrc_over_Mean!M12,Geant4_over_Mean!M12,Penelope_over_Mean!M12,MCNP_over_Mean!M12),3)," - ", FIXED(MAX(EGSnrc_over_Mean!M12,Geant4_over_Mean!M12,Penelope_over_Mean!M12,MCNP_over_Mean!M12),3))</f>
        <v>0.997 - 1.003</v>
      </c>
      <c r="N12" s="10"/>
    </row>
    <row r="13" spans="2:14" s="3" customFormat="1" x14ac:dyDescent="0.25">
      <c r="B13" s="4">
        <v>2</v>
      </c>
      <c r="C13" s="20" t="str">
        <f>CONCATENATE(FIXED(MIN(EGSnrc_over_Mean!C13,Geant4_over_Mean!C13,Penelope_over_Mean!C13,MCNP_over_Mean!C13),3)," - ", FIXED(MAX(EGSnrc_over_Mean!C13,Geant4_over_Mean!C13,Penelope_over_Mean!C13,MCNP_over_Mean!C13),3))</f>
        <v>0.995 - 1.002</v>
      </c>
      <c r="D13" s="9"/>
      <c r="F13" s="20" t="str">
        <f>CONCATENATE(FIXED(MIN(EGSnrc_over_Mean!F13,Geant4_over_Mean!F13,Penelope_over_Mean!F13,MCNP_over_Mean!F13),3)," - ", FIXED(MAX(EGSnrc_over_Mean!F13,Geant4_over_Mean!F13,Penelope_over_Mean!F13,MCNP_over_Mean!F13),3))</f>
        <v>0.998 - 1.001</v>
      </c>
      <c r="G13" s="9"/>
      <c r="I13" s="4">
        <v>2</v>
      </c>
      <c r="J13" s="20" t="str">
        <f>CONCATENATE(FIXED(MIN(EGSnrc_over_Mean!J13,Geant4_over_Mean!J13,Penelope_over_Mean!J13,MCNP_over_Mean!J13),3)," - ", FIXED(MAX(EGSnrc_over_Mean!J13,Geant4_over_Mean!J13,Penelope_over_Mean!J13,MCNP_over_Mean!J13),3))</f>
        <v>0.994 - 1.003</v>
      </c>
      <c r="K13" s="10"/>
      <c r="M13" s="20" t="str">
        <f>CONCATENATE(FIXED(MIN(EGSnrc_over_Mean!M13,Geant4_over_Mean!M13,Penelope_over_Mean!M13,MCNP_over_Mean!M13),3)," - ", FIXED(MAX(EGSnrc_over_Mean!M13,Geant4_over_Mean!M13,Penelope_over_Mean!M13,MCNP_over_Mean!M13),3))</f>
        <v>0.995 - 1.005</v>
      </c>
      <c r="N13" s="10"/>
    </row>
    <row r="14" spans="2:14" s="3" customFormat="1" x14ac:dyDescent="0.25">
      <c r="B14" s="4">
        <v>3</v>
      </c>
      <c r="C14" s="20" t="str">
        <f>CONCATENATE(FIXED(MIN(EGSnrc_over_Mean!C14,Geant4_over_Mean!C14,Penelope_over_Mean!C14,MCNP_over_Mean!C14),3)," - ", FIXED(MAX(EGSnrc_over_Mean!C14,Geant4_over_Mean!C14,Penelope_over_Mean!C14,MCNP_over_Mean!C14),3))</f>
        <v>0.996 - 1.004</v>
      </c>
      <c r="D14" s="9"/>
      <c r="F14" s="20" t="str">
        <f>CONCATENATE(FIXED(MIN(EGSnrc_over_Mean!F14,Geant4_over_Mean!F14,Penelope_over_Mean!F14,MCNP_over_Mean!F14),3)," - ", FIXED(MAX(EGSnrc_over_Mean!F14,Geant4_over_Mean!F14,Penelope_over_Mean!F14,MCNP_over_Mean!F14),3))</f>
        <v>0.995 - 1.003</v>
      </c>
      <c r="G14" s="9"/>
      <c r="I14" s="4">
        <v>3</v>
      </c>
      <c r="J14" s="20" t="str">
        <f>CONCATENATE(FIXED(MIN(EGSnrc_over_Mean!J14,Geant4_over_Mean!J14,Penelope_over_Mean!J14,MCNP_over_Mean!J14),3)," - ", FIXED(MAX(EGSnrc_over_Mean!J14,Geant4_over_Mean!J14,Penelope_over_Mean!J14,MCNP_over_Mean!J14),3))</f>
        <v>0.997 - 1.003</v>
      </c>
      <c r="K14" s="10"/>
      <c r="M14" s="20" t="str">
        <f>CONCATENATE(FIXED(MIN(EGSnrc_over_Mean!M14,Geant4_over_Mean!M14,Penelope_over_Mean!M14,MCNP_over_Mean!M14),3)," - ", FIXED(MAX(EGSnrc_over_Mean!M14,Geant4_over_Mean!M14,Penelope_over_Mean!M14,MCNP_over_Mean!M14),3))</f>
        <v>0.994 - 1.005</v>
      </c>
      <c r="N14" s="10"/>
    </row>
    <row r="15" spans="2:14" s="3" customFormat="1" x14ac:dyDescent="0.25">
      <c r="B15" s="4">
        <v>4</v>
      </c>
      <c r="C15" s="20" t="str">
        <f>CONCATENATE(FIXED(MIN(EGSnrc_over_Mean!C15,Geant4_over_Mean!C15,Penelope_over_Mean!C15,MCNP_over_Mean!C15),3)," - ", FIXED(MAX(EGSnrc_over_Mean!C15,Geant4_over_Mean!C15,Penelope_over_Mean!C15,MCNP_over_Mean!C15),3))</f>
        <v>0.999 - 1.001</v>
      </c>
      <c r="D15" s="9"/>
      <c r="F15" s="20" t="str">
        <f>CONCATENATE(FIXED(MIN(EGSnrc_over_Mean!F15,Geant4_over_Mean!F15,Penelope_over_Mean!F15,MCNP_over_Mean!F15),3)," - ", FIXED(MAX(EGSnrc_over_Mean!F15,Geant4_over_Mean!F15,Penelope_over_Mean!F15,MCNP_over_Mean!F15),3))</f>
        <v>0.989 - 1.006</v>
      </c>
      <c r="G15" s="9"/>
      <c r="I15" s="4">
        <v>4</v>
      </c>
      <c r="J15" s="20" t="str">
        <f>CONCATENATE(FIXED(MIN(EGSnrc_over_Mean!J15,Geant4_over_Mean!J15,Penelope_over_Mean!J15,MCNP_over_Mean!J15),3)," - ", FIXED(MAX(EGSnrc_over_Mean!J15,Geant4_over_Mean!J15,Penelope_over_Mean!J15,MCNP_over_Mean!J15),3))</f>
        <v>0.995 - 1.004</v>
      </c>
      <c r="K15" s="10"/>
      <c r="M15" s="20" t="str">
        <f>CONCATENATE(FIXED(MIN(EGSnrc_over_Mean!M15,Geant4_over_Mean!M15,Penelope_over_Mean!M15,MCNP_over_Mean!M15),3)," - ", FIXED(MAX(EGSnrc_over_Mean!M15,Geant4_over_Mean!M15,Penelope_over_Mean!M15,MCNP_over_Mean!M15),3))</f>
        <v>0.988 - 1.006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20" t="str">
        <f>CONCATENATE(FIXED(MIN(EGSnrc_over_Mean!C21,Geant4_over_Mean!C21,Penelope_over_Mean!C21,MCNP_over_Mean!C21),2)," - ", FIXED(MAX(EGSnrc_over_Mean!C21,Geant4_over_Mean!C21,Penelope_over_Mean!C21,MCNP_over_Mean!C21),2))</f>
        <v>0.90 - 1.10</v>
      </c>
      <c r="D21" s="4" t="s">
        <v>30</v>
      </c>
      <c r="F21" s="20" t="str">
        <f>CONCATENATE(FIXED(MIN(EGSnrc_over_Mean!F21,Geant4_over_Mean!F21,Penelope_over_Mean!F21,MCNP_over_Mean!F21),2)," - ", FIXED(MAX(EGSnrc_over_Mean!F21,Geant4_over_Mean!F21,Penelope_over_Mean!F21,MCNP_over_Mean!F21),2))</f>
        <v>0.94 - 1.06</v>
      </c>
      <c r="G21" s="4" t="s">
        <v>30</v>
      </c>
      <c r="I21" s="4" t="s">
        <v>1</v>
      </c>
      <c r="J21" s="20" t="str">
        <f>CONCATENATE(FIXED(MIN(EGSnrc_over_Mean!J21,Geant4_over_Mean!J21,Penelope_over_Mean!J21,MCNP_over_Mean!J21),2)," - ", FIXED(MAX(EGSnrc_over_Mean!J21,Geant4_over_Mean!J21,Penelope_over_Mean!J21,MCNP_over_Mean!J21),2))</f>
        <v>0.90 - 1.10</v>
      </c>
      <c r="K21" s="4" t="s">
        <v>30</v>
      </c>
      <c r="M21" s="20" t="str">
        <f>CONCATENATE(FIXED(MIN(EGSnrc_over_Mean!M21,Geant4_over_Mean!M21,Penelope_over_Mean!M21,MCNP_over_Mean!M21),2)," - ", FIXED(MAX(EGSnrc_over_Mean!M21,Geant4_over_Mean!M21,Penelope_over_Mean!M21,MCNP_over_Mean!M21),2))</f>
        <v>0.94 - 1.06</v>
      </c>
      <c r="N21" s="4" t="s">
        <v>30</v>
      </c>
    </row>
    <row r="22" spans="2:14" s="3" customFormat="1" x14ac:dyDescent="0.25">
      <c r="B22" s="4" t="s">
        <v>28</v>
      </c>
      <c r="C22" s="20" t="str">
        <f>CONCATENATE(FIXED(MIN(EGSnrc_over_Mean!C22,Geant4_over_Mean!C22,Penelope_over_Mean!C22,MCNP_over_Mean!C22),2)," - ", FIXED(MAX(EGSnrc_over_Mean!C22,Geant4_over_Mean!C22,Penelope_over_Mean!C22,MCNP_over_Mean!C22),2))</f>
        <v>0.91 - 1.09</v>
      </c>
      <c r="D22" s="4" t="s">
        <v>30</v>
      </c>
      <c r="F22" s="20" t="str">
        <f>CONCATENATE(FIXED(MIN(EGSnrc_over_Mean!F22,Geant4_over_Mean!F22,Penelope_over_Mean!F22,MCNP_over_Mean!F22),2)," - ", FIXED(MAX(EGSnrc_over_Mean!F22,Geant4_over_Mean!F22,Penelope_over_Mean!F22,MCNP_over_Mean!F22),2))</f>
        <v>0.95 - 1.05</v>
      </c>
      <c r="G22" s="4" t="s">
        <v>30</v>
      </c>
      <c r="I22" s="4" t="s">
        <v>28</v>
      </c>
      <c r="J22" s="20" t="str">
        <f>CONCATENATE(FIXED(MIN(EGSnrc_over_Mean!J22,Geant4_over_Mean!J22,Penelope_over_Mean!J22,MCNP_over_Mean!J22),2)," - ", FIXED(MAX(EGSnrc_over_Mean!J22,Geant4_over_Mean!J22,Penelope_over_Mean!J22,MCNP_over_Mean!J22),2))</f>
        <v>0.90 - 1.10</v>
      </c>
      <c r="K22" s="4" t="s">
        <v>30</v>
      </c>
      <c r="M22" s="20" t="str">
        <f>CONCATENATE(FIXED(MIN(EGSnrc_over_Mean!M22,Geant4_over_Mean!M22,Penelope_over_Mean!M22,MCNP_over_Mean!M22),2)," - ", FIXED(MAX(EGSnrc_over_Mean!M22,Geant4_over_Mean!M22,Penelope_over_Mean!M22,MCNP_over_Mean!M22),2))</f>
        <v>0.95 - 1.05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20" t="str">
        <f>CONCATENATE(FIXED(MIN(EGSnrc_over_Mean!C26,Geant4_over_Mean!C26,Penelope_over_Mean!C26,MCNP_over_Mean!C26),3)," - ", FIXED(MAX(EGSnrc_over_Mean!C26,Geant4_over_Mean!C26,Penelope_over_Mean!C26,MCNP_over_Mean!C26),3))</f>
        <v>0.986 - 1.014</v>
      </c>
      <c r="D26" s="13"/>
      <c r="F26" s="20" t="str">
        <f>CONCATENATE(FIXED(MIN(EGSnrc_over_Mean!F26,Geant4_over_Mean!F26,Penelope_over_Mean!F26,MCNP_over_Mean!F26),3)," - ", FIXED(MAX(EGSnrc_over_Mean!F26,Geant4_over_Mean!F26,Penelope_over_Mean!F26,MCNP_over_Mean!F26),3))</f>
        <v>0.983 - 1.017</v>
      </c>
      <c r="G26" s="13"/>
      <c r="I26" s="11" t="s">
        <v>9</v>
      </c>
      <c r="J26" s="20" t="str">
        <f>CONCATENATE(FIXED(MIN(EGSnrc_over_Mean!J26,Geant4_over_Mean!J26,Penelope_over_Mean!J26,MCNP_over_Mean!J26),3)," - ", FIXED(MAX(EGSnrc_over_Mean!J26,Geant4_over_Mean!J26,Penelope_over_Mean!J26,MCNP_over_Mean!J26),3))</f>
        <v>0.997 - 1.003</v>
      </c>
      <c r="K26" s="13"/>
      <c r="M26" s="20" t="str">
        <f>CONCATENATE(FIXED(MIN(EGSnrc_over_Mean!M26,Geant4_over_Mean!M26,Penelope_over_Mean!M26,MCNP_over_Mean!M26),3)," - ", FIXED(MAX(EGSnrc_over_Mean!M26,Geant4_over_Mean!M26,Penelope_over_Mean!M26,MCNP_over_Mean!M26),3))</f>
        <v>0.983 - 1.017</v>
      </c>
      <c r="N26" s="13"/>
    </row>
    <row r="27" spans="2:14" s="3" customFormat="1" x14ac:dyDescent="0.25">
      <c r="B27" s="11" t="s">
        <v>10</v>
      </c>
      <c r="C27" s="20" t="str">
        <f>CONCATENATE(FIXED(MIN(EGSnrc_over_Mean!C27,Geant4_over_Mean!C27,Penelope_over_Mean!C27,MCNP_over_Mean!C27),3)," - ", FIXED(MAX(EGSnrc_over_Mean!C27,Geant4_over_Mean!C27,Penelope_over_Mean!C27,MCNP_over_Mean!C27),3))</f>
        <v>0.986 - 1.014</v>
      </c>
      <c r="D27" s="13"/>
      <c r="F27" s="20" t="str">
        <f>CONCATENATE(FIXED(MIN(EGSnrc_over_Mean!F27,Geant4_over_Mean!F27,Penelope_over_Mean!F27,MCNP_over_Mean!F27),3)," - ", FIXED(MAX(EGSnrc_over_Mean!F27,Geant4_over_Mean!F27,Penelope_over_Mean!F27,MCNP_over_Mean!F27),3))</f>
        <v>0.987 - 1.013</v>
      </c>
      <c r="G27" s="13"/>
      <c r="I27" s="11" t="s">
        <v>10</v>
      </c>
      <c r="J27" s="20" t="str">
        <f>CONCATENATE(FIXED(MIN(EGSnrc_over_Mean!J27,Geant4_over_Mean!J27,Penelope_over_Mean!J27,MCNP_over_Mean!J27),3)," - ", FIXED(MAX(EGSnrc_over_Mean!J27,Geant4_over_Mean!J27,Penelope_over_Mean!J27,MCNP_over_Mean!J27),3))</f>
        <v>0.984 - 1.016</v>
      </c>
      <c r="K27" s="13"/>
      <c r="M27" s="20" t="str">
        <f>CONCATENATE(FIXED(MIN(EGSnrc_over_Mean!M27,Geant4_over_Mean!M27,Penelope_over_Mean!M27,MCNP_over_Mean!M27),3)," - ", FIXED(MAX(EGSnrc_over_Mean!M27,Geant4_over_Mean!M27,Penelope_over_Mean!M27,MCNP_over_Mean!M27),3))</f>
        <v>0.979 - 1.021</v>
      </c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20" t="str">
        <f>CONCATENATE(FIXED(MIN(EGSnrc_over_Mean!C31,Geant4_over_Mean!C31,Penelope_over_Mean!C31,MCNP_over_Mean!C31),2)," - ", FIXED(MAX(EGSnrc_over_Mean!C31,Geant4_over_Mean!C31,Penelope_over_Mean!C31,MCNP_over_Mean!C31),2))</f>
        <v>0.39 - 2.00</v>
      </c>
      <c r="D31" s="4" t="s">
        <v>30</v>
      </c>
      <c r="F31" s="20" t="str">
        <f>CONCATENATE(FIXED(MIN(EGSnrc_over_Mean!F31,Geant4_over_Mean!F31,Penelope_over_Mean!F31,MCNP_over_Mean!F31),2)," - ", FIXED(MAX(EGSnrc_over_Mean!F31,Geant4_over_Mean!F31,Penelope_over_Mean!F31,MCNP_over_Mean!F31),2))</f>
        <v>0.40 - 1.94</v>
      </c>
      <c r="G31" s="4" t="s">
        <v>30</v>
      </c>
      <c r="I31" s="4" t="s">
        <v>1</v>
      </c>
      <c r="J31" s="20" t="str">
        <f>CONCATENATE(FIXED(MIN(EGSnrc_over_Mean!J31,Geant4_over_Mean!J31,Penelope_over_Mean!J31,MCNP_over_Mean!J31),2)," - ", FIXED(MAX(EGSnrc_over_Mean!J31,Geant4_over_Mean!J31,Penelope_over_Mean!J31,MCNP_over_Mean!J31),2))</f>
        <v>0.42 - 2.20</v>
      </c>
      <c r="K31" s="4" t="s">
        <v>30</v>
      </c>
      <c r="M31" s="20" t="str">
        <f>CONCATENATE(FIXED(MIN(EGSnrc_over_Mean!M31,Geant4_over_Mean!M31,Penelope_over_Mean!M31,MCNP_over_Mean!M31),2)," - ", FIXED(MAX(EGSnrc_over_Mean!M31,Geant4_over_Mean!M31,Penelope_over_Mean!M31,MCNP_over_Mean!M31),2))</f>
        <v>0.43 - 2.14</v>
      </c>
      <c r="N31" s="4" t="s">
        <v>30</v>
      </c>
    </row>
    <row r="32" spans="2:14" s="3" customFormat="1" x14ac:dyDescent="0.25">
      <c r="B32" s="4" t="s">
        <v>29</v>
      </c>
      <c r="C32" s="20" t="str">
        <f>CONCATENATE(FIXED(MIN(EGSnrc_over_Mean!C32,Geant4_over_Mean!C32,Penelope_over_Mean!C32,MCNP_over_Mean!C32),2)," - ", FIXED(MAX(EGSnrc_over_Mean!C32,Geant4_over_Mean!C32,Penelope_over_Mean!C32,MCNP_over_Mean!C32),2))</f>
        <v>0.30 - 1.58</v>
      </c>
      <c r="D32" s="4" t="s">
        <v>30</v>
      </c>
      <c r="F32" s="20" t="str">
        <f>CONCATENATE(FIXED(MIN(EGSnrc_over_Mean!F32,Geant4_over_Mean!F32,Penelope_over_Mean!F32,MCNP_over_Mean!F32),2)," - ", FIXED(MAX(EGSnrc_over_Mean!F32,Geant4_over_Mean!F32,Penelope_over_Mean!F32,MCNP_over_Mean!F32),2))</f>
        <v>0.41 - 1.96</v>
      </c>
      <c r="G32" s="4" t="s">
        <v>30</v>
      </c>
      <c r="I32" s="4" t="s">
        <v>29</v>
      </c>
      <c r="J32" s="20" t="str">
        <f>CONCATENATE(FIXED(MIN(EGSnrc_over_Mean!J32,Geant4_over_Mean!J32,Penelope_over_Mean!J32,MCNP_over_Mean!J32),2)," - ", FIXED(MAX(EGSnrc_over_Mean!J32,Geant4_over_Mean!J32,Penelope_over_Mean!J32,MCNP_over_Mean!J32),2))</f>
        <v>0.36 - 1.80</v>
      </c>
      <c r="K32" s="4" t="s">
        <v>30</v>
      </c>
      <c r="M32" s="20" t="str">
        <f>CONCATENATE(FIXED(MIN(EGSnrc_over_Mean!M32,Geant4_over_Mean!M32,Penelope_over_Mean!M32,MCNP_over_Mean!M32),2)," - ", FIXED(MAX(EGSnrc_over_Mean!M32,Geant4_over_Mean!M32,Penelope_over_Mean!M32,MCNP_over_Mean!M32),2))</f>
        <v>0.47 - 2.15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20" t="str">
        <f>CONCATENATE(FIXED(MIN(EGSnrc_over_Mean!C36,Geant4_over_Mean!C36,Penelope_over_Mean!C36,MCNP_over_Mean!C36),3)," - ", FIXED(MAX(EGSnrc_over_Mean!C36,Geant4_over_Mean!C36,Penelope_over_Mean!C36,MCNP_over_Mean!C36),3))</f>
        <v>0.996 - 1.006</v>
      </c>
      <c r="D36" s="15"/>
      <c r="E36" s="16"/>
      <c r="F36" s="20" t="str">
        <f>CONCATENATE(FIXED(MIN(EGSnrc_over_Mean!F36,Geant4_over_Mean!F36,Penelope_over_Mean!F36,MCNP_over_Mean!F36),3)," - ", FIXED(MAX(EGSnrc_over_Mean!F36,Geant4_over_Mean!F36,Penelope_over_Mean!F36,MCNP_over_Mean!F36),3))</f>
        <v>0.998 - 1.001</v>
      </c>
      <c r="G36" s="9"/>
      <c r="I36" s="4">
        <v>0</v>
      </c>
      <c r="J36" s="20" t="str">
        <f>CONCATENATE(FIXED(MIN(EGSnrc_over_Mean!J36,Geant4_over_Mean!J36,Penelope_over_Mean!J36,MCNP_over_Mean!J36),3)," - ", FIXED(MAX(EGSnrc_over_Mean!J36,Geant4_over_Mean!J36,Penelope_over_Mean!J36,MCNP_over_Mean!J36),3))</f>
        <v>0.992 - 1.007</v>
      </c>
      <c r="K36" s="9"/>
      <c r="L36" s="16"/>
      <c r="M36" s="20" t="str">
        <f>CONCATENATE(FIXED(MIN(EGSnrc_over_Mean!M36,Geant4_over_Mean!M36,Penelope_over_Mean!M36,MCNP_over_Mean!M36),3)," - ", FIXED(MAX(EGSnrc_over_Mean!M36,Geant4_over_Mean!M36,Penelope_over_Mean!M36,MCNP_over_Mean!M36),3))</f>
        <v>0.992 - 1.006</v>
      </c>
      <c r="N36" s="9"/>
    </row>
    <row r="37" spans="2:14" s="3" customFormat="1" x14ac:dyDescent="0.25">
      <c r="B37" s="4">
        <v>10</v>
      </c>
      <c r="C37" s="20" t="str">
        <f>CONCATENATE(FIXED(MIN(EGSnrc_over_Mean!C37,Geant4_over_Mean!C37,Penelope_over_Mean!C37,MCNP_over_Mean!C37),3)," - ", FIXED(MAX(EGSnrc_over_Mean!C37,Geant4_over_Mean!C37,Penelope_over_Mean!C37,MCNP_over_Mean!C37),3))</f>
        <v>0.998 - 1.003</v>
      </c>
      <c r="D37" s="15"/>
      <c r="E37" s="16"/>
      <c r="F37" s="20" t="str">
        <f>CONCATENATE(FIXED(MIN(EGSnrc_over_Mean!F37,Geant4_over_Mean!F37,Penelope_over_Mean!F37,MCNP_over_Mean!F37),3)," - ", FIXED(MAX(EGSnrc_over_Mean!F37,Geant4_over_Mean!F37,Penelope_over_Mean!F37,MCNP_over_Mean!F37),3))</f>
        <v>0.998 - 1.004</v>
      </c>
      <c r="G37" s="9"/>
      <c r="I37" s="4">
        <v>10</v>
      </c>
      <c r="J37" s="20" t="str">
        <f>CONCATENATE(FIXED(MIN(EGSnrc_over_Mean!J37,Geant4_over_Mean!J37,Penelope_over_Mean!J37,MCNP_over_Mean!J37),3)," - ", FIXED(MAX(EGSnrc_over_Mean!J37,Geant4_over_Mean!J37,Penelope_over_Mean!J37,MCNP_over_Mean!J37),3))</f>
        <v>0.996 - 1.004</v>
      </c>
      <c r="K37" s="9"/>
      <c r="L37" s="16"/>
      <c r="M37" s="20" t="str">
        <f>CONCATENATE(FIXED(MIN(EGSnrc_over_Mean!M37,Geant4_over_Mean!M37,Penelope_over_Mean!M37,MCNP_over_Mean!M37),3)," - ", FIXED(MAX(EGSnrc_over_Mean!M37,Geant4_over_Mean!M37,Penelope_over_Mean!M37,MCNP_over_Mean!M37),3))</f>
        <v>0.995 - 1.003</v>
      </c>
      <c r="N37" s="9"/>
    </row>
    <row r="38" spans="2:14" s="3" customFormat="1" x14ac:dyDescent="0.25">
      <c r="B38" s="4">
        <v>20</v>
      </c>
      <c r="C38" s="20" t="str">
        <f>CONCATENATE(FIXED(MIN(EGSnrc_over_Mean!C38,Geant4_over_Mean!C38,Penelope_over_Mean!C38,MCNP_over_Mean!C38),3)," - ", FIXED(MAX(EGSnrc_over_Mean!C38,Geant4_over_Mean!C38,Penelope_over_Mean!C38,MCNP_over_Mean!C38),3))</f>
        <v>0.996 - 1.003</v>
      </c>
      <c r="D38" s="15"/>
      <c r="E38" s="16"/>
      <c r="F38" s="20" t="str">
        <f>CONCATENATE(FIXED(MIN(EGSnrc_over_Mean!F38,Geant4_over_Mean!F38,Penelope_over_Mean!F38,MCNP_over_Mean!F38),3)," - ", FIXED(MAX(EGSnrc_over_Mean!F38,Geant4_over_Mean!F38,Penelope_over_Mean!F38,MCNP_over_Mean!F38),3))</f>
        <v>0.995 - 1.004</v>
      </c>
      <c r="G38" s="9"/>
      <c r="I38" s="4">
        <v>20</v>
      </c>
      <c r="J38" s="20" t="str">
        <f>CONCATENATE(FIXED(MIN(EGSnrc_over_Mean!J38,Geant4_over_Mean!J38,Penelope_over_Mean!J38,MCNP_over_Mean!J38),3)," - ", FIXED(MAX(EGSnrc_over_Mean!J38,Geant4_over_Mean!J38,Penelope_over_Mean!J38,MCNP_over_Mean!J38),3))</f>
        <v>0.992 - 1.005</v>
      </c>
      <c r="K38" s="9"/>
      <c r="L38" s="16"/>
      <c r="M38" s="20" t="str">
        <f>CONCATENATE(FIXED(MIN(EGSnrc_over_Mean!M38,Geant4_over_Mean!M38,Penelope_over_Mean!M38,MCNP_over_Mean!M38),3)," - ", FIXED(MAX(EGSnrc_over_Mean!M38,Geant4_over_Mean!M38,Penelope_over_Mean!M38,MCNP_over_Mean!M38),3))</f>
        <v>0.990 - 1.009</v>
      </c>
      <c r="N38" s="9"/>
    </row>
    <row r="39" spans="2:14" s="3" customFormat="1" x14ac:dyDescent="0.25">
      <c r="B39" s="4">
        <v>30</v>
      </c>
      <c r="C39" s="20" t="str">
        <f>CONCATENATE(FIXED(MIN(EGSnrc_over_Mean!C39,Geant4_over_Mean!C39,Penelope_over_Mean!C39,MCNP_over_Mean!C39),3)," - ", FIXED(MAX(EGSnrc_over_Mean!C39,Geant4_over_Mean!C39,Penelope_over_Mean!C39,MCNP_over_Mean!C39),3))</f>
        <v>0.998 - 1.001</v>
      </c>
      <c r="D39" s="15"/>
      <c r="E39" s="16"/>
      <c r="F39" s="20" t="str">
        <f>CONCATENATE(FIXED(MIN(EGSnrc_over_Mean!F39,Geant4_over_Mean!F39,Penelope_over_Mean!F39,MCNP_over_Mean!F39),3)," - ", FIXED(MAX(EGSnrc_over_Mean!F39,Geant4_over_Mean!F39,Penelope_over_Mean!F39,MCNP_over_Mean!F39),3))</f>
        <v>0.998 - 1.002</v>
      </c>
      <c r="G39" s="9"/>
      <c r="I39" s="4">
        <v>30</v>
      </c>
      <c r="J39" s="20" t="str">
        <f>CONCATENATE(FIXED(MIN(EGSnrc_over_Mean!J39,Geant4_over_Mean!J39,Penelope_over_Mean!J39,MCNP_over_Mean!J39),3)," - ", FIXED(MAX(EGSnrc_over_Mean!J39,Geant4_over_Mean!J39,Penelope_over_Mean!J39,MCNP_over_Mean!J39),3))</f>
        <v>0.995 - 1.004</v>
      </c>
      <c r="K39" s="9"/>
      <c r="L39" s="16"/>
      <c r="M39" s="20" t="str">
        <f>CONCATENATE(FIXED(MIN(EGSnrc_over_Mean!M39,Geant4_over_Mean!M39,Penelope_over_Mean!M39,MCNP_over_Mean!M39),3)," - ", FIXED(MAX(EGSnrc_over_Mean!M39,Geant4_over_Mean!M39,Penelope_over_Mean!M39,MCNP_over_Mean!M39),3))</f>
        <v>0.995 - 1.006</v>
      </c>
      <c r="N39" s="9"/>
    </row>
    <row r="40" spans="2:14" s="3" customFormat="1" x14ac:dyDescent="0.25">
      <c r="B40" s="4">
        <v>40</v>
      </c>
      <c r="C40" s="20" t="str">
        <f>CONCATENATE(FIXED(MIN(EGSnrc_over_Mean!C40,Geant4_over_Mean!C40,Penelope_over_Mean!C40,MCNP_over_Mean!C40),3)," - ", FIXED(MAX(EGSnrc_over_Mean!C40,Geant4_over_Mean!C40,Penelope_over_Mean!C40,MCNP_over_Mean!C40),3))</f>
        <v>0.993 - 1.005</v>
      </c>
      <c r="D40" s="15"/>
      <c r="E40" s="16"/>
      <c r="F40" s="20" t="str">
        <f>CONCATENATE(FIXED(MIN(EGSnrc_over_Mean!F40,Geant4_over_Mean!F40,Penelope_over_Mean!F40,MCNP_over_Mean!F40),3)," - ", FIXED(MAX(EGSnrc_over_Mean!F40,Geant4_over_Mean!F40,Penelope_over_Mean!F40,MCNP_over_Mean!F40),3))</f>
        <v>0.998 - 1.002</v>
      </c>
      <c r="G40" s="9"/>
      <c r="I40" s="4">
        <v>40</v>
      </c>
      <c r="J40" s="20" t="str">
        <f>CONCATENATE(FIXED(MIN(EGSnrc_over_Mean!J40,Geant4_over_Mean!J40,Penelope_over_Mean!J40,MCNP_over_Mean!J40),3)," - ", FIXED(MAX(EGSnrc_over_Mean!J40,Geant4_over_Mean!J40,Penelope_over_Mean!J40,MCNP_over_Mean!J40),3))</f>
        <v>0.997 - 1.005</v>
      </c>
      <c r="K40" s="9"/>
      <c r="L40" s="16"/>
      <c r="M40" s="20" t="str">
        <f>CONCATENATE(FIXED(MIN(EGSnrc_over_Mean!M40,Geant4_over_Mean!M40,Penelope_over_Mean!M40,MCNP_over_Mean!M40),3)," - ", FIXED(MAX(EGSnrc_over_Mean!M40,Geant4_over_Mean!M40,Penelope_over_Mean!M40,MCNP_over_Mean!M40),3))</f>
        <v>0.990 - 1.006</v>
      </c>
      <c r="N40" s="9"/>
    </row>
    <row r="41" spans="2:14" s="3" customFormat="1" x14ac:dyDescent="0.25">
      <c r="B41" s="4">
        <v>50</v>
      </c>
      <c r="C41" s="20" t="str">
        <f>CONCATENATE(FIXED(MIN(EGSnrc_over_Mean!C41,Geant4_over_Mean!C41,Penelope_over_Mean!C41,MCNP_over_Mean!C41),3)," - ", FIXED(MAX(EGSnrc_over_Mean!C41,Geant4_over_Mean!C41,Penelope_over_Mean!C41,MCNP_over_Mean!C41),3))</f>
        <v>0.993 - 1.004</v>
      </c>
      <c r="D41" s="15"/>
      <c r="E41" s="16"/>
      <c r="F41" s="20" t="str">
        <f>CONCATENATE(FIXED(MIN(EGSnrc_over_Mean!F41,Geant4_over_Mean!F41,Penelope_over_Mean!F41,MCNP_over_Mean!F41),3)," - ", FIXED(MAX(EGSnrc_over_Mean!F41,Geant4_over_Mean!F41,Penelope_over_Mean!F41,MCNP_over_Mean!F41),3))</f>
        <v>0.996 - 1.003</v>
      </c>
      <c r="G41" s="9"/>
      <c r="I41" s="4">
        <v>50</v>
      </c>
      <c r="J41" s="20" t="str">
        <f>CONCATENATE(FIXED(MIN(EGSnrc_over_Mean!J41,Geant4_over_Mean!J41,Penelope_over_Mean!J41,MCNP_over_Mean!J41),3)," - ", FIXED(MAX(EGSnrc_over_Mean!J41,Geant4_over_Mean!J41,Penelope_over_Mean!J41,MCNP_over_Mean!J41),3))</f>
        <v>0.992 - 1.005</v>
      </c>
      <c r="K41" s="9"/>
      <c r="L41" s="16"/>
      <c r="M41" s="20" t="str">
        <f>CONCATENATE(FIXED(MIN(EGSnrc_over_Mean!M41,Geant4_over_Mean!M41,Penelope_over_Mean!M41,MCNP_over_Mean!M41),3)," - ", FIXED(MAX(EGSnrc_over_Mean!M41,Geant4_over_Mean!M41,Penelope_over_Mean!M41,MCNP_over_Mean!M41),3))</f>
        <v>0.997 - 1.004</v>
      </c>
      <c r="N41" s="9"/>
    </row>
    <row r="42" spans="2:14" s="3" customFormat="1" x14ac:dyDescent="0.25">
      <c r="B42" s="4">
        <v>60</v>
      </c>
      <c r="C42" s="20" t="str">
        <f>CONCATENATE(FIXED(MIN(EGSnrc_over_Mean!C42,Geant4_over_Mean!C42,Penelope_over_Mean!C42,MCNP_over_Mean!C42),3)," - ", FIXED(MAX(EGSnrc_over_Mean!C42,Geant4_over_Mean!C42,Penelope_over_Mean!C42,MCNP_over_Mean!C42),3))</f>
        <v>0.998 - 1.005</v>
      </c>
      <c r="D42" s="15"/>
      <c r="E42" s="16"/>
      <c r="F42" s="20" t="str">
        <f>CONCATENATE(FIXED(MIN(EGSnrc_over_Mean!F42,Geant4_over_Mean!F42,Penelope_over_Mean!F42,MCNP_over_Mean!F42),3)," - ", FIXED(MAX(EGSnrc_over_Mean!F42,Geant4_over_Mean!F42,Penelope_over_Mean!F42,MCNP_over_Mean!F42),3))</f>
        <v>0.996 - 1.004</v>
      </c>
      <c r="G42" s="9"/>
      <c r="I42" s="4">
        <v>60</v>
      </c>
      <c r="J42" s="20" t="str">
        <f>CONCATENATE(FIXED(MIN(EGSnrc_over_Mean!J42,Geant4_over_Mean!J42,Penelope_over_Mean!J42,MCNP_over_Mean!J42),3)," - ", FIXED(MAX(EGSnrc_over_Mean!J42,Geant4_over_Mean!J42,Penelope_over_Mean!J42,MCNP_over_Mean!J42),3))</f>
        <v>0.997 - 1.002</v>
      </c>
      <c r="K42" s="9"/>
      <c r="L42" s="16"/>
      <c r="M42" s="20" t="str">
        <f>CONCATENATE(FIXED(MIN(EGSnrc_over_Mean!M42,Geant4_over_Mean!M42,Penelope_over_Mean!M42,MCNP_over_Mean!M42),3)," - ", FIXED(MAX(EGSnrc_over_Mean!M42,Geant4_over_Mean!M42,Penelope_over_Mean!M42,MCNP_over_Mean!M42),3))</f>
        <v>0.995 - 1.006</v>
      </c>
      <c r="N42" s="9"/>
    </row>
    <row r="43" spans="2:14" s="3" customFormat="1" x14ac:dyDescent="0.25">
      <c r="B43" s="4">
        <v>70</v>
      </c>
      <c r="C43" s="20" t="str">
        <f>CONCATENATE(FIXED(MIN(EGSnrc_over_Mean!C43,Geant4_over_Mean!C43,Penelope_over_Mean!C43,MCNP_over_Mean!C43),3)," - ", FIXED(MAX(EGSnrc_over_Mean!C43,Geant4_over_Mean!C43,Penelope_over_Mean!C43,MCNP_over_Mean!C43),3))</f>
        <v>0.999 - 1.001</v>
      </c>
      <c r="D43" s="15"/>
      <c r="E43" s="16"/>
      <c r="F43" s="20" t="str">
        <f>CONCATENATE(FIXED(MIN(EGSnrc_over_Mean!F43,Geant4_over_Mean!F43,Penelope_over_Mean!F43,MCNP_over_Mean!F43),3)," - ", FIXED(MAX(EGSnrc_over_Mean!F43,Geant4_over_Mean!F43,Penelope_over_Mean!F43,MCNP_over_Mean!F43),3))</f>
        <v>0.997 - 1.002</v>
      </c>
      <c r="G43" s="9"/>
      <c r="I43" s="4">
        <v>70</v>
      </c>
      <c r="J43" s="20" t="str">
        <f>CONCATENATE(FIXED(MIN(EGSnrc_over_Mean!J43,Geant4_over_Mean!J43,Penelope_over_Mean!J43,MCNP_over_Mean!J43),3)," - ", FIXED(MAX(EGSnrc_over_Mean!J43,Geant4_over_Mean!J43,Penelope_over_Mean!J43,MCNP_over_Mean!J43),3))</f>
        <v>0.992 - 1.003</v>
      </c>
      <c r="K43" s="9"/>
      <c r="L43" s="16"/>
      <c r="M43" s="20" t="str">
        <f>CONCATENATE(FIXED(MIN(EGSnrc_over_Mean!M43,Geant4_over_Mean!M43,Penelope_over_Mean!M43,MCNP_over_Mean!M43),3)," - ", FIXED(MAX(EGSnrc_over_Mean!M43,Geant4_over_Mean!M43,Penelope_over_Mean!M43,MCNP_over_Mean!M43),3))</f>
        <v>0.993 - 1.005</v>
      </c>
      <c r="N43" s="9"/>
    </row>
    <row r="44" spans="2:14" s="3" customFormat="1" x14ac:dyDescent="0.25">
      <c r="B44" s="4">
        <v>80</v>
      </c>
      <c r="C44" s="20" t="str">
        <f>CONCATENATE(FIXED(MIN(EGSnrc_over_Mean!C44,Geant4_over_Mean!C44,Penelope_over_Mean!C44,MCNP_over_Mean!C44),3)," - ", FIXED(MAX(EGSnrc_over_Mean!C44,Geant4_over_Mean!C44,Penelope_over_Mean!C44,MCNP_over_Mean!C44),3))</f>
        <v>0.997 - 1.005</v>
      </c>
      <c r="D44" s="15"/>
      <c r="E44" s="16"/>
      <c r="F44" s="20" t="str">
        <f>CONCATENATE(FIXED(MIN(EGSnrc_over_Mean!F44,Geant4_over_Mean!F44,Penelope_over_Mean!F44,MCNP_over_Mean!F44),3)," - ", FIXED(MAX(EGSnrc_over_Mean!F44,Geant4_over_Mean!F44,Penelope_over_Mean!F44,MCNP_over_Mean!F44),3))</f>
        <v>0.993 - 1.005</v>
      </c>
      <c r="G44" s="9"/>
      <c r="I44" s="4">
        <v>80</v>
      </c>
      <c r="J44" s="20" t="str">
        <f>CONCATENATE(FIXED(MIN(EGSnrc_over_Mean!J44,Geant4_over_Mean!J44,Penelope_over_Mean!J44,MCNP_over_Mean!J44),3)," - ", FIXED(MAX(EGSnrc_over_Mean!J44,Geant4_over_Mean!J44,Penelope_over_Mean!J44,MCNP_over_Mean!J44),3))</f>
        <v>0.995 - 1.003</v>
      </c>
      <c r="K44" s="9"/>
      <c r="L44" s="16"/>
      <c r="M44" s="20" t="str">
        <f>CONCATENATE(FIXED(MIN(EGSnrc_over_Mean!M44,Geant4_over_Mean!M44,Penelope_over_Mean!M44,MCNP_over_Mean!M44),3)," - ", FIXED(MAX(EGSnrc_over_Mean!M44,Geant4_over_Mean!M44,Penelope_over_Mean!M44,MCNP_over_Mean!M44),3))</f>
        <v>0.994 - 1.006</v>
      </c>
      <c r="N44" s="9"/>
    </row>
    <row r="45" spans="2:14" s="3" customFormat="1" x14ac:dyDescent="0.25">
      <c r="B45" s="4">
        <v>90</v>
      </c>
      <c r="C45" s="20" t="str">
        <f>CONCATENATE(FIXED(MIN(EGSnrc_over_Mean!C45,Geant4_over_Mean!C45,Penelope_over_Mean!C45,MCNP_over_Mean!C45),3)," - ", FIXED(MAX(EGSnrc_over_Mean!C45,Geant4_over_Mean!C45,Penelope_over_Mean!C45,MCNP_over_Mean!C45),3))</f>
        <v>0.997 - 1.003</v>
      </c>
      <c r="D45" s="15"/>
      <c r="E45" s="16"/>
      <c r="F45" s="20" t="str">
        <f>CONCATENATE(FIXED(MIN(EGSnrc_over_Mean!F45,Geant4_over_Mean!F45,Penelope_over_Mean!F45,MCNP_over_Mean!F45),3)," - ", FIXED(MAX(EGSnrc_over_Mean!F45,Geant4_over_Mean!F45,Penelope_over_Mean!F45,MCNP_over_Mean!F45),3))</f>
        <v>0.996 - 1.004</v>
      </c>
      <c r="G45" s="9"/>
      <c r="I45" s="4">
        <v>90</v>
      </c>
      <c r="J45" s="20" t="str">
        <f>CONCATENATE(FIXED(MIN(EGSnrc_over_Mean!J45,Geant4_over_Mean!J45,Penelope_over_Mean!J45,MCNP_over_Mean!J45),3)," - ", FIXED(MAX(EGSnrc_over_Mean!J45,Geant4_over_Mean!J45,Penelope_over_Mean!J45,MCNP_over_Mean!J45),3))</f>
        <v>0.998 - 1.003</v>
      </c>
      <c r="K45" s="9"/>
      <c r="L45" s="16"/>
      <c r="M45" s="20" t="str">
        <f>CONCATENATE(FIXED(MIN(EGSnrc_over_Mean!M45,Geant4_over_Mean!M45,Penelope_over_Mean!M45,MCNP_over_Mean!M45),3)," - ", FIXED(MAX(EGSnrc_over_Mean!M45,Geant4_over_Mean!M45,Penelope_over_Mean!M45,MCNP_over_Mean!M45),3))</f>
        <v>0.992 - 1.006</v>
      </c>
      <c r="N45" s="9"/>
    </row>
    <row r="46" spans="2:14" s="3" customFormat="1" x14ac:dyDescent="0.25">
      <c r="B46" s="4">
        <v>100</v>
      </c>
      <c r="C46" s="20" t="str">
        <f>CONCATENATE(FIXED(MIN(EGSnrc_over_Mean!C46,Geant4_over_Mean!C46,Penelope_over_Mean!C46,MCNP_over_Mean!C46),3)," - ", FIXED(MAX(EGSnrc_over_Mean!C46,Geant4_over_Mean!C46,Penelope_over_Mean!C46,MCNP_over_Mean!C46),3))</f>
        <v>0.998 - 1.002</v>
      </c>
      <c r="D46" s="15"/>
      <c r="E46" s="16"/>
      <c r="F46" s="20" t="str">
        <f>CONCATENATE(FIXED(MIN(EGSnrc_over_Mean!F46,Geant4_over_Mean!F46,Penelope_over_Mean!F46,MCNP_over_Mean!F46),3)," - ", FIXED(MAX(EGSnrc_over_Mean!F46,Geant4_over_Mean!F46,Penelope_over_Mean!F46,MCNP_over_Mean!F46),3))</f>
        <v>0.996 - 1.003</v>
      </c>
      <c r="G46" s="9"/>
      <c r="I46" s="4">
        <v>100</v>
      </c>
      <c r="J46" s="20" t="str">
        <f>CONCATENATE(FIXED(MIN(EGSnrc_over_Mean!J46,Geant4_over_Mean!J46,Penelope_over_Mean!J46,MCNP_over_Mean!J46),3)," - ", FIXED(MAX(EGSnrc_over_Mean!J46,Geant4_over_Mean!J46,Penelope_over_Mean!J46,MCNP_over_Mean!J46),3))</f>
        <v>0.998 - 1.001</v>
      </c>
      <c r="K46" s="9"/>
      <c r="L46" s="16"/>
      <c r="M46" s="20" t="str">
        <f>CONCATENATE(FIXED(MIN(EGSnrc_over_Mean!M46,Geant4_over_Mean!M46,Penelope_over_Mean!M46,MCNP_over_Mean!M46),3)," - ", FIXED(MAX(EGSnrc_over_Mean!M46,Geant4_over_Mean!M46,Penelope_over_Mean!M46,MCNP_over_Mean!M46),3))</f>
        <v>0.997 - 1.004</v>
      </c>
      <c r="N46" s="9"/>
    </row>
    <row r="47" spans="2:14" s="3" customFormat="1" x14ac:dyDescent="0.25">
      <c r="B47" s="4">
        <v>110</v>
      </c>
      <c r="C47" s="20" t="str">
        <f>CONCATENATE(FIXED(MIN(EGSnrc_over_Mean!C47,Geant4_over_Mean!C47,Penelope_over_Mean!C47,MCNP_over_Mean!C47),3)," - ", FIXED(MAX(EGSnrc_over_Mean!C47,Geant4_over_Mean!C47,Penelope_over_Mean!C47,MCNP_over_Mean!C47),3))</f>
        <v>0.997 - 1.004</v>
      </c>
      <c r="D47" s="15"/>
      <c r="E47" s="16"/>
      <c r="F47" s="20" t="str">
        <f>CONCATENATE(FIXED(MIN(EGSnrc_over_Mean!F47,Geant4_over_Mean!F47,Penelope_over_Mean!F47,MCNP_over_Mean!F47),3)," - ", FIXED(MAX(EGSnrc_over_Mean!F47,Geant4_over_Mean!F47,Penelope_over_Mean!F47,MCNP_over_Mean!F47),3))</f>
        <v>0.999 - 1.001</v>
      </c>
      <c r="G47" s="9"/>
      <c r="I47" s="4">
        <v>110</v>
      </c>
      <c r="J47" s="20" t="str">
        <f>CONCATENATE(FIXED(MIN(EGSnrc_over_Mean!J47,Geant4_over_Mean!J47,Penelope_over_Mean!J47,MCNP_over_Mean!J47),3)," - ", FIXED(MAX(EGSnrc_over_Mean!J47,Geant4_over_Mean!J47,Penelope_over_Mean!J47,MCNP_over_Mean!J47),3))</f>
        <v>0.994 - 1.006</v>
      </c>
      <c r="K47" s="9"/>
      <c r="L47" s="16"/>
      <c r="M47" s="20" t="str">
        <f>CONCATENATE(FIXED(MIN(EGSnrc_over_Mean!M47,Geant4_over_Mean!M47,Penelope_over_Mean!M47,MCNP_over_Mean!M47),3)," - ", FIXED(MAX(EGSnrc_over_Mean!M47,Geant4_over_Mean!M47,Penelope_over_Mean!M47,MCNP_over_Mean!M47),3))</f>
        <v>0.994 - 1.006</v>
      </c>
      <c r="N47" s="9"/>
    </row>
    <row r="48" spans="2:14" s="3" customFormat="1" x14ac:dyDescent="0.25">
      <c r="B48" s="4">
        <v>120</v>
      </c>
      <c r="C48" s="20" t="str">
        <f>CONCATENATE(FIXED(MIN(EGSnrc_over_Mean!C48,Geant4_over_Mean!C48,Penelope_over_Mean!C48,MCNP_over_Mean!C48),3)," - ", FIXED(MAX(EGSnrc_over_Mean!C48,Geant4_over_Mean!C48,Penelope_over_Mean!C48,MCNP_over_Mean!C48),3))</f>
        <v>0.998 - 1.003</v>
      </c>
      <c r="D48" s="15"/>
      <c r="E48" s="16"/>
      <c r="F48" s="20" t="str">
        <f>CONCATENATE(FIXED(MIN(EGSnrc_over_Mean!F48,Geant4_over_Mean!F48,Penelope_over_Mean!F48,MCNP_over_Mean!F48),3)," - ", FIXED(MAX(EGSnrc_over_Mean!F48,Geant4_over_Mean!F48,Penelope_over_Mean!F48,MCNP_over_Mean!F48),3))</f>
        <v>0.999 - 1.001</v>
      </c>
      <c r="G48" s="9"/>
      <c r="I48" s="4">
        <v>120</v>
      </c>
      <c r="J48" s="20" t="str">
        <f>CONCATENATE(FIXED(MIN(EGSnrc_over_Mean!J48,Geant4_over_Mean!J48,Penelope_over_Mean!J48,MCNP_over_Mean!J48),3)," - ", FIXED(MAX(EGSnrc_over_Mean!J48,Geant4_over_Mean!J48,Penelope_over_Mean!J48,MCNP_over_Mean!J48),3))</f>
        <v>0.994 - 1.003</v>
      </c>
      <c r="K48" s="9"/>
      <c r="L48" s="16"/>
      <c r="M48" s="20" t="str">
        <f>CONCATENATE(FIXED(MIN(EGSnrc_over_Mean!M48,Geant4_over_Mean!M48,Penelope_over_Mean!M48,MCNP_over_Mean!M48),3)," - ", FIXED(MAX(EGSnrc_over_Mean!M48,Geant4_over_Mean!M48,Penelope_over_Mean!M48,MCNP_over_Mean!M48),3))</f>
        <v>0.997 - 1.004</v>
      </c>
      <c r="N48" s="9"/>
    </row>
    <row r="49" spans="2:14" s="3" customFormat="1" x14ac:dyDescent="0.25">
      <c r="B49" s="4">
        <v>130</v>
      </c>
      <c r="C49" s="20" t="str">
        <f>CONCATENATE(FIXED(MIN(EGSnrc_over_Mean!C49,Geant4_over_Mean!C49,Penelope_over_Mean!C49,MCNP_over_Mean!C49),3)," - ", FIXED(MAX(EGSnrc_over_Mean!C49,Geant4_over_Mean!C49,Penelope_over_Mean!C49,MCNP_over_Mean!C49),3))</f>
        <v>0.996 - 1.004</v>
      </c>
      <c r="D49" s="15"/>
      <c r="E49" s="16"/>
      <c r="F49" s="20" t="str">
        <f>CONCATENATE(FIXED(MIN(EGSnrc_over_Mean!F49,Geant4_over_Mean!F49,Penelope_over_Mean!F49,MCNP_over_Mean!F49),3)," - ", FIXED(MAX(EGSnrc_over_Mean!F49,Geant4_over_Mean!F49,Penelope_over_Mean!F49,MCNP_over_Mean!F49),3))</f>
        <v>0.999 - 1.001</v>
      </c>
      <c r="G49" s="9"/>
      <c r="I49" s="4">
        <v>130</v>
      </c>
      <c r="J49" s="20" t="str">
        <f>CONCATENATE(FIXED(MIN(EGSnrc_over_Mean!J49,Geant4_over_Mean!J49,Penelope_over_Mean!J49,MCNP_over_Mean!J49),3)," - ", FIXED(MAX(EGSnrc_over_Mean!J49,Geant4_over_Mean!J49,Penelope_over_Mean!J49,MCNP_over_Mean!J49),3))</f>
        <v>0.991 - 1.004</v>
      </c>
      <c r="K49" s="9"/>
      <c r="L49" s="16"/>
      <c r="M49" s="20" t="str">
        <f>CONCATENATE(FIXED(MIN(EGSnrc_over_Mean!M49,Geant4_over_Mean!M49,Penelope_over_Mean!M49,MCNP_over_Mean!M49),3)," - ", FIXED(MAX(EGSnrc_over_Mean!M49,Geant4_over_Mean!M49,Penelope_over_Mean!M49,MCNP_over_Mean!M49),3))</f>
        <v>0.994 - 1.007</v>
      </c>
      <c r="N49" s="9"/>
    </row>
    <row r="50" spans="2:14" s="3" customFormat="1" x14ac:dyDescent="0.25">
      <c r="B50" s="4">
        <v>140</v>
      </c>
      <c r="C50" s="20" t="str">
        <f>CONCATENATE(FIXED(MIN(EGSnrc_over_Mean!C50,Geant4_over_Mean!C50,Penelope_over_Mean!C50,MCNP_over_Mean!C50),3)," - ", FIXED(MAX(EGSnrc_over_Mean!C50,Geant4_over_Mean!C50,Penelope_over_Mean!C50,MCNP_over_Mean!C50),3))</f>
        <v>0.997 - 1.003</v>
      </c>
      <c r="D50" s="15"/>
      <c r="E50" s="16"/>
      <c r="F50" s="20" t="str">
        <f>CONCATENATE(FIXED(MIN(EGSnrc_over_Mean!F50,Geant4_over_Mean!F50,Penelope_over_Mean!F50,MCNP_over_Mean!F50),3)," - ", FIXED(MAX(EGSnrc_over_Mean!F50,Geant4_over_Mean!F50,Penelope_over_Mean!F50,MCNP_over_Mean!F50),3))</f>
        <v>0.999 - 1.002</v>
      </c>
      <c r="G50" s="9"/>
      <c r="I50" s="4">
        <v>140</v>
      </c>
      <c r="J50" s="20" t="str">
        <f>CONCATENATE(FIXED(MIN(EGSnrc_over_Mean!J50,Geant4_over_Mean!J50,Penelope_over_Mean!J50,MCNP_over_Mean!J50),3)," - ", FIXED(MAX(EGSnrc_over_Mean!J50,Geant4_over_Mean!J50,Penelope_over_Mean!J50,MCNP_over_Mean!J50),3))</f>
        <v>0.996 - 1.004</v>
      </c>
      <c r="K50" s="9"/>
      <c r="L50" s="16"/>
      <c r="M50" s="20" t="str">
        <f>CONCATENATE(FIXED(MIN(EGSnrc_over_Mean!M50,Geant4_over_Mean!M50,Penelope_over_Mean!M50,MCNP_over_Mean!M50),3)," - ", FIXED(MAX(EGSnrc_over_Mean!M50,Geant4_over_Mean!M50,Penelope_over_Mean!M50,MCNP_over_Mean!M50),3))</f>
        <v>0.996 - 1.005</v>
      </c>
      <c r="N50" s="9"/>
    </row>
    <row r="51" spans="2:14" s="3" customFormat="1" x14ac:dyDescent="0.25">
      <c r="B51" s="4">
        <v>150</v>
      </c>
      <c r="C51" s="20" t="str">
        <f>CONCATENATE(FIXED(MIN(EGSnrc_over_Mean!C51,Geant4_over_Mean!C51,Penelope_over_Mean!C51,MCNP_over_Mean!C51),3)," - ", FIXED(MAX(EGSnrc_over_Mean!C51,Geant4_over_Mean!C51,Penelope_over_Mean!C51,MCNP_over_Mean!C51),3))</f>
        <v>0.998 - 1.003</v>
      </c>
      <c r="D51" s="15"/>
      <c r="E51" s="16"/>
      <c r="F51" s="20" t="str">
        <f>CONCATENATE(FIXED(MIN(EGSnrc_over_Mean!F51,Geant4_over_Mean!F51,Penelope_over_Mean!F51,MCNP_over_Mean!F51),3)," - ", FIXED(MAX(EGSnrc_over_Mean!F51,Geant4_over_Mean!F51,Penelope_over_Mean!F51,MCNP_over_Mean!F51),3))</f>
        <v>0.998 - 1.002</v>
      </c>
      <c r="G51" s="9"/>
      <c r="I51" s="4">
        <v>150</v>
      </c>
      <c r="J51" s="20" t="str">
        <f>CONCATENATE(FIXED(MIN(EGSnrc_over_Mean!J51,Geant4_over_Mean!J51,Penelope_over_Mean!J51,MCNP_over_Mean!J51),3)," - ", FIXED(MAX(EGSnrc_over_Mean!J51,Geant4_over_Mean!J51,Penelope_over_Mean!J51,MCNP_over_Mean!J51),3))</f>
        <v>0.994 - 1.004</v>
      </c>
      <c r="K51" s="9"/>
      <c r="L51" s="16"/>
      <c r="M51" s="20" t="str">
        <f>CONCATENATE(FIXED(MIN(EGSnrc_over_Mean!M51,Geant4_over_Mean!M51,Penelope_over_Mean!M51,MCNP_over_Mean!M51),3)," - ", FIXED(MAX(EGSnrc_over_Mean!M51,Geant4_over_Mean!M51,Penelope_over_Mean!M51,MCNP_over_Mean!M51),3))</f>
        <v>0.994 - 1.006</v>
      </c>
      <c r="N51" s="9"/>
    </row>
    <row r="52" spans="2:14" s="3" customFormat="1" x14ac:dyDescent="0.25">
      <c r="B52" s="4">
        <v>160</v>
      </c>
      <c r="C52" s="20" t="str">
        <f>CONCATENATE(FIXED(MIN(EGSnrc_over_Mean!C52,Geant4_over_Mean!C52,Penelope_over_Mean!C52,MCNP_over_Mean!C52),3)," - ", FIXED(MAX(EGSnrc_over_Mean!C52,Geant4_over_Mean!C52,Penelope_over_Mean!C52,MCNP_over_Mean!C52),3))</f>
        <v>0.997 - 1.004</v>
      </c>
      <c r="D52" s="15"/>
      <c r="E52" s="16"/>
      <c r="F52" s="20" t="str">
        <f>CONCATENATE(FIXED(MIN(EGSnrc_over_Mean!F52,Geant4_over_Mean!F52,Penelope_over_Mean!F52,MCNP_over_Mean!F52),3)," - ", FIXED(MAX(EGSnrc_over_Mean!F52,Geant4_over_Mean!F52,Penelope_over_Mean!F52,MCNP_over_Mean!F52),3))</f>
        <v>0.998 - 1.002</v>
      </c>
      <c r="G52" s="9"/>
      <c r="I52" s="4">
        <v>160</v>
      </c>
      <c r="J52" s="20" t="str">
        <f>CONCATENATE(FIXED(MIN(EGSnrc_over_Mean!J52,Geant4_over_Mean!J52,Penelope_over_Mean!J52,MCNP_over_Mean!J52),3)," - ", FIXED(MAX(EGSnrc_over_Mean!J52,Geant4_over_Mean!J52,Penelope_over_Mean!J52,MCNP_over_Mean!J52),3))</f>
        <v>0.995 - 1.006</v>
      </c>
      <c r="K52" s="9"/>
      <c r="L52" s="16"/>
      <c r="M52" s="20" t="str">
        <f>CONCATENATE(FIXED(MIN(EGSnrc_over_Mean!M52,Geant4_over_Mean!M52,Penelope_over_Mean!M52,MCNP_over_Mean!M52),3)," - ", FIXED(MAX(EGSnrc_over_Mean!M52,Geant4_over_Mean!M52,Penelope_over_Mean!M52,MCNP_over_Mean!M52),3))</f>
        <v>0.994 - 1.006</v>
      </c>
      <c r="N52" s="9"/>
    </row>
    <row r="53" spans="2:14" s="3" customFormat="1" x14ac:dyDescent="0.25">
      <c r="B53" s="4">
        <v>170</v>
      </c>
      <c r="C53" s="20" t="str">
        <f>CONCATENATE(FIXED(MIN(EGSnrc_over_Mean!C53,Geant4_over_Mean!C53,Penelope_over_Mean!C53,MCNP_over_Mean!C53),3)," - ", FIXED(MAX(EGSnrc_over_Mean!C53,Geant4_over_Mean!C53,Penelope_over_Mean!C53,MCNP_over_Mean!C53),3))</f>
        <v>0.998 - 1.003</v>
      </c>
      <c r="D53" s="15"/>
      <c r="E53" s="16"/>
      <c r="F53" s="20" t="str">
        <f>CONCATENATE(FIXED(MIN(EGSnrc_over_Mean!F53,Geant4_over_Mean!F53,Penelope_over_Mean!F53,MCNP_over_Mean!F53),3)," - ", FIXED(MAX(EGSnrc_over_Mean!F53,Geant4_over_Mean!F53,Penelope_over_Mean!F53,MCNP_over_Mean!F53),3))</f>
        <v>0.998 - 1.005</v>
      </c>
      <c r="G53" s="9"/>
      <c r="I53" s="4">
        <v>170</v>
      </c>
      <c r="J53" s="20" t="str">
        <f>CONCATENATE(FIXED(MIN(EGSnrc_over_Mean!J53,Geant4_over_Mean!J53,Penelope_over_Mean!J53,MCNP_over_Mean!J53),3)," - ", FIXED(MAX(EGSnrc_over_Mean!J53,Geant4_over_Mean!J53,Penelope_over_Mean!J53,MCNP_over_Mean!J53),3))</f>
        <v>0.995 - 1.008</v>
      </c>
      <c r="K53" s="9"/>
      <c r="L53" s="16"/>
      <c r="M53" s="20" t="str">
        <f>CONCATENATE(FIXED(MIN(EGSnrc_over_Mean!M53,Geant4_over_Mean!M53,Penelope_over_Mean!M53,MCNP_over_Mean!M53),3)," - ", FIXED(MAX(EGSnrc_over_Mean!M53,Geant4_over_Mean!M53,Penelope_over_Mean!M53,MCNP_over_Mean!M53),3))</f>
        <v>0.996 - 1.004</v>
      </c>
      <c r="N53" s="9"/>
    </row>
    <row r="54" spans="2:14" s="3" customFormat="1" x14ac:dyDescent="0.25">
      <c r="B54" s="4">
        <v>180</v>
      </c>
      <c r="C54" s="20" t="str">
        <f>CONCATENATE(FIXED(MIN(EGSnrc_over_Mean!C54,Geant4_over_Mean!C54,Penelope_over_Mean!C54,MCNP_over_Mean!C54),3)," - ", FIXED(MAX(EGSnrc_over_Mean!C54,Geant4_over_Mean!C54,Penelope_over_Mean!C54,MCNP_over_Mean!C54),3))</f>
        <v>0.997 - 1.002</v>
      </c>
      <c r="D54" s="15"/>
      <c r="E54" s="16"/>
      <c r="F54" s="20" t="str">
        <f>CONCATENATE(FIXED(MIN(EGSnrc_over_Mean!F54,Geant4_over_Mean!F54,Penelope_over_Mean!F54,MCNP_over_Mean!F54),3)," - ", FIXED(MAX(EGSnrc_over_Mean!F54,Geant4_over_Mean!F54,Penelope_over_Mean!F54,MCNP_over_Mean!F54),3))</f>
        <v>0.997 - 1.002</v>
      </c>
      <c r="G54" s="9"/>
      <c r="I54" s="4">
        <v>180</v>
      </c>
      <c r="J54" s="20" t="str">
        <f>CONCATENATE(FIXED(MIN(EGSnrc_over_Mean!J54,Geant4_over_Mean!J54,Penelope_over_Mean!J54,MCNP_over_Mean!J54),3)," - ", FIXED(MAX(EGSnrc_over_Mean!J54,Geant4_over_Mean!J54,Penelope_over_Mean!J54,MCNP_over_Mean!J54),3))</f>
        <v>0.994 - 1.006</v>
      </c>
      <c r="K54" s="9"/>
      <c r="L54" s="16"/>
      <c r="M54" s="20" t="str">
        <f>CONCATENATE(FIXED(MIN(EGSnrc_over_Mean!M54,Geant4_over_Mean!M54,Penelope_over_Mean!M54,MCNP_over_Mean!M54),3)," - ", FIXED(MAX(EGSnrc_over_Mean!M54,Geant4_over_Mean!M54,Penelope_over_Mean!M54,MCNP_over_Mean!M54),3))</f>
        <v>0.995 - 1.005</v>
      </c>
      <c r="N54" s="9"/>
    </row>
    <row r="55" spans="2:14" s="3" customFormat="1" x14ac:dyDescent="0.25">
      <c r="B55" s="4">
        <v>190</v>
      </c>
      <c r="C55" s="20" t="str">
        <f>CONCATENATE(FIXED(MIN(EGSnrc_over_Mean!C55,Geant4_over_Mean!C55,Penelope_over_Mean!C55,MCNP_over_Mean!C55),3)," - ", FIXED(MAX(EGSnrc_over_Mean!C55,Geant4_over_Mean!C55,Penelope_over_Mean!C55,MCNP_over_Mean!C55),3))</f>
        <v>0.997 - 1.003</v>
      </c>
      <c r="D55" s="15"/>
      <c r="E55" s="16"/>
      <c r="F55" s="20" t="str">
        <f>CONCATENATE(FIXED(MIN(EGSnrc_over_Mean!F55,Geant4_over_Mean!F55,Penelope_over_Mean!F55,MCNP_over_Mean!F55),3)," - ", FIXED(MAX(EGSnrc_over_Mean!F55,Geant4_over_Mean!F55,Penelope_over_Mean!F55,MCNP_over_Mean!F55),3))</f>
        <v>0.998 - 1.002</v>
      </c>
      <c r="G55" s="9"/>
      <c r="I55" s="4">
        <v>190</v>
      </c>
      <c r="J55" s="20" t="str">
        <f>CONCATENATE(FIXED(MIN(EGSnrc_over_Mean!J55,Geant4_over_Mean!J55,Penelope_over_Mean!J55,MCNP_over_Mean!J55),3)," - ", FIXED(MAX(EGSnrc_over_Mean!J55,Geant4_over_Mean!J55,Penelope_over_Mean!J55,MCNP_over_Mean!J55),3))</f>
        <v>0.994 - 1.005</v>
      </c>
      <c r="K55" s="9"/>
      <c r="L55" s="16"/>
      <c r="M55" s="20" t="str">
        <f>CONCATENATE(FIXED(MIN(EGSnrc_over_Mean!M55,Geant4_over_Mean!M55,Penelope_over_Mean!M55,MCNP_over_Mean!M55),3)," - ", FIXED(MAX(EGSnrc_over_Mean!M55,Geant4_over_Mean!M55,Penelope_over_Mean!M55,MCNP_over_Mean!M55),3))</f>
        <v>0.995 - 1.007</v>
      </c>
      <c r="N55" s="9"/>
    </row>
    <row r="56" spans="2:14" s="3" customFormat="1" x14ac:dyDescent="0.25">
      <c r="B56" s="4">
        <v>200</v>
      </c>
      <c r="C56" s="20" t="str">
        <f>CONCATENATE(FIXED(MIN(EGSnrc_over_Mean!C56,Geant4_over_Mean!C56,Penelope_over_Mean!C56,MCNP_over_Mean!C56),3)," - ", FIXED(MAX(EGSnrc_over_Mean!C56,Geant4_over_Mean!C56,Penelope_over_Mean!C56,MCNP_over_Mean!C56),3))</f>
        <v>0.997 - 1.003</v>
      </c>
      <c r="D56" s="15"/>
      <c r="E56" s="16"/>
      <c r="F56" s="20" t="str">
        <f>CONCATENATE(FIXED(MIN(EGSnrc_over_Mean!F56,Geant4_over_Mean!F56,Penelope_over_Mean!F56,MCNP_over_Mean!F56),3)," - ", FIXED(MAX(EGSnrc_over_Mean!F56,Geant4_over_Mean!F56,Penelope_over_Mean!F56,MCNP_over_Mean!F56),3))</f>
        <v>0.998 - 1.004</v>
      </c>
      <c r="G56" s="9"/>
      <c r="I56" s="4">
        <v>200</v>
      </c>
      <c r="J56" s="20" t="str">
        <f>CONCATENATE(FIXED(MIN(EGSnrc_over_Mean!J56,Geant4_over_Mean!J56,Penelope_over_Mean!J56,MCNP_over_Mean!J56),3)," - ", FIXED(MAX(EGSnrc_over_Mean!J56,Geant4_over_Mean!J56,Penelope_over_Mean!J56,MCNP_over_Mean!J56),3))</f>
        <v>0.995 - 1.005</v>
      </c>
      <c r="K56" s="9"/>
      <c r="L56" s="16"/>
      <c r="M56" s="20" t="str">
        <f>CONCATENATE(FIXED(MIN(EGSnrc_over_Mean!M56,Geant4_over_Mean!M56,Penelope_over_Mean!M56,MCNP_over_Mean!M56),3)," - ", FIXED(MAX(EGSnrc_over_Mean!M56,Geant4_over_Mean!M56,Penelope_over_Mean!M56,MCNP_over_Mean!M56),3))</f>
        <v>0.994 - 1.006</v>
      </c>
      <c r="N56" s="9"/>
    </row>
    <row r="57" spans="2:14" s="3" customFormat="1" x14ac:dyDescent="0.25">
      <c r="B57" s="4">
        <v>210</v>
      </c>
      <c r="C57" s="20" t="str">
        <f>CONCATENATE(FIXED(MIN(EGSnrc_over_Mean!C57,Geant4_over_Mean!C57,Penelope_over_Mean!C57,MCNP_over_Mean!C57),3)," - ", FIXED(MAX(EGSnrc_over_Mean!C57,Geant4_over_Mean!C57,Penelope_over_Mean!C57,MCNP_over_Mean!C57),3))</f>
        <v>0.998 - 1.002</v>
      </c>
      <c r="D57" s="15"/>
      <c r="E57" s="16"/>
      <c r="F57" s="20" t="str">
        <f>CONCATENATE(FIXED(MIN(EGSnrc_over_Mean!F57,Geant4_over_Mean!F57,Penelope_over_Mean!F57,MCNP_over_Mean!F57),3)," - ", FIXED(MAX(EGSnrc_over_Mean!F57,Geant4_over_Mean!F57,Penelope_over_Mean!F57,MCNP_over_Mean!F57),3))</f>
        <v>0.998 - 1.003</v>
      </c>
      <c r="G57" s="9"/>
      <c r="I57" s="4">
        <v>210</v>
      </c>
      <c r="J57" s="20" t="str">
        <f>CONCATENATE(FIXED(MIN(EGSnrc_over_Mean!J57,Geant4_over_Mean!J57,Penelope_over_Mean!J57,MCNP_over_Mean!J57),3)," - ", FIXED(MAX(EGSnrc_over_Mean!J57,Geant4_over_Mean!J57,Penelope_over_Mean!J57,MCNP_over_Mean!J57),3))</f>
        <v>0.996 - 1.006</v>
      </c>
      <c r="K57" s="9"/>
      <c r="L57" s="16"/>
      <c r="M57" s="20" t="str">
        <f>CONCATENATE(FIXED(MIN(EGSnrc_over_Mean!M57,Geant4_over_Mean!M57,Penelope_over_Mean!M57,MCNP_over_Mean!M57),3)," - ", FIXED(MAX(EGSnrc_over_Mean!M57,Geant4_over_Mean!M57,Penelope_over_Mean!M57,MCNP_over_Mean!M57),3))</f>
        <v>0.995 - 1.008</v>
      </c>
      <c r="N57" s="9"/>
    </row>
    <row r="58" spans="2:14" s="3" customFormat="1" x14ac:dyDescent="0.25">
      <c r="B58" s="4">
        <v>220</v>
      </c>
      <c r="C58" s="20" t="str">
        <f>CONCATENATE(FIXED(MIN(EGSnrc_over_Mean!C58,Geant4_over_Mean!C58,Penelope_over_Mean!C58,MCNP_over_Mean!C58),3)," - ", FIXED(MAX(EGSnrc_over_Mean!C58,Geant4_over_Mean!C58,Penelope_over_Mean!C58,MCNP_over_Mean!C58),3))</f>
        <v>0.998 - 1.002</v>
      </c>
      <c r="D58" s="15"/>
      <c r="E58" s="16"/>
      <c r="F58" s="20" t="str">
        <f>CONCATENATE(FIXED(MIN(EGSnrc_over_Mean!F58,Geant4_over_Mean!F58,Penelope_over_Mean!F58,MCNP_over_Mean!F58),3)," - ", FIXED(MAX(EGSnrc_over_Mean!F58,Geant4_over_Mean!F58,Penelope_over_Mean!F58,MCNP_over_Mean!F58),3))</f>
        <v>0.998 - 1.002</v>
      </c>
      <c r="G58" s="9"/>
      <c r="I58" s="4">
        <v>220</v>
      </c>
      <c r="J58" s="20" t="str">
        <f>CONCATENATE(FIXED(MIN(EGSnrc_over_Mean!J58,Geant4_over_Mean!J58,Penelope_over_Mean!J58,MCNP_over_Mean!J58),3)," - ", FIXED(MAX(EGSnrc_over_Mean!J58,Geant4_over_Mean!J58,Penelope_over_Mean!J58,MCNP_over_Mean!J58),3))</f>
        <v>0.994 - 1.008</v>
      </c>
      <c r="K58" s="9"/>
      <c r="L58" s="16"/>
      <c r="M58" s="20" t="str">
        <f>CONCATENATE(FIXED(MIN(EGSnrc_over_Mean!M58,Geant4_over_Mean!M58,Penelope_over_Mean!M58,MCNP_over_Mean!M58),3)," - ", FIXED(MAX(EGSnrc_over_Mean!M58,Geant4_over_Mean!M58,Penelope_over_Mean!M58,MCNP_over_Mean!M58),3))</f>
        <v>0.995 - 1.005</v>
      </c>
      <c r="N58" s="9"/>
    </row>
    <row r="59" spans="2:14" s="3" customFormat="1" x14ac:dyDescent="0.25">
      <c r="B59" s="4">
        <v>230</v>
      </c>
      <c r="C59" s="20" t="str">
        <f>CONCATENATE(FIXED(MIN(EGSnrc_over_Mean!C59,Geant4_over_Mean!C59,Penelope_over_Mean!C59,MCNP_over_Mean!C59),3)," - ", FIXED(MAX(EGSnrc_over_Mean!C59,Geant4_over_Mean!C59,Penelope_over_Mean!C59,MCNP_over_Mean!C59),3))</f>
        <v>0.997 - 1.003</v>
      </c>
      <c r="D59" s="15"/>
      <c r="E59" s="16"/>
      <c r="F59" s="20" t="str">
        <f>CONCATENATE(FIXED(MIN(EGSnrc_over_Mean!F59,Geant4_over_Mean!F59,Penelope_over_Mean!F59,MCNP_over_Mean!F59),3)," - ", FIXED(MAX(EGSnrc_over_Mean!F59,Geant4_over_Mean!F59,Penelope_over_Mean!F59,MCNP_over_Mean!F59),3))</f>
        <v>0.999 - 1.001</v>
      </c>
      <c r="G59" s="9"/>
      <c r="I59" s="4">
        <v>230</v>
      </c>
      <c r="J59" s="20" t="str">
        <f>CONCATENATE(FIXED(MIN(EGSnrc_over_Mean!J59,Geant4_over_Mean!J59,Penelope_over_Mean!J59,MCNP_over_Mean!J59),3)," - ", FIXED(MAX(EGSnrc_over_Mean!J59,Geant4_over_Mean!J59,Penelope_over_Mean!J59,MCNP_over_Mean!J59),3))</f>
        <v>0.993 - 1.006</v>
      </c>
      <c r="K59" s="9"/>
      <c r="L59" s="16"/>
      <c r="M59" s="20" t="str">
        <f>CONCATENATE(FIXED(MIN(EGSnrc_over_Mean!M59,Geant4_over_Mean!M59,Penelope_over_Mean!M59,MCNP_over_Mean!M59),3)," - ", FIXED(MAX(EGSnrc_over_Mean!M59,Geant4_over_Mean!M59,Penelope_over_Mean!M59,MCNP_over_Mean!M59),3))</f>
        <v>0.994 - 1.006</v>
      </c>
      <c r="N59" s="9"/>
    </row>
    <row r="60" spans="2:14" s="3" customFormat="1" x14ac:dyDescent="0.25">
      <c r="B60" s="4">
        <v>240</v>
      </c>
      <c r="C60" s="20" t="str">
        <f>CONCATENATE(FIXED(MIN(EGSnrc_over_Mean!C60,Geant4_over_Mean!C60,Penelope_over_Mean!C60,MCNP_over_Mean!C60),3)," - ", FIXED(MAX(EGSnrc_over_Mean!C60,Geant4_over_Mean!C60,Penelope_over_Mean!C60,MCNP_over_Mean!C60),3))</f>
        <v>0.997 - 1.004</v>
      </c>
      <c r="D60" s="15"/>
      <c r="E60" s="16"/>
      <c r="F60" s="20" t="str">
        <f>CONCATENATE(FIXED(MIN(EGSnrc_over_Mean!F60,Geant4_over_Mean!F60,Penelope_over_Mean!F60,MCNP_over_Mean!F60),3)," - ", FIXED(MAX(EGSnrc_over_Mean!F60,Geant4_over_Mean!F60,Penelope_over_Mean!F60,MCNP_over_Mean!F60),3))</f>
        <v>0.999 - 1.002</v>
      </c>
      <c r="G60" s="9"/>
      <c r="I60" s="4">
        <v>240</v>
      </c>
      <c r="J60" s="20" t="str">
        <f>CONCATENATE(FIXED(MIN(EGSnrc_over_Mean!J60,Geant4_over_Mean!J60,Penelope_over_Mean!J60,MCNP_over_Mean!J60),3)," - ", FIXED(MAX(EGSnrc_over_Mean!J60,Geant4_over_Mean!J60,Penelope_over_Mean!J60,MCNP_over_Mean!J60),3))</f>
        <v>0.995 - 1.007</v>
      </c>
      <c r="K60" s="9"/>
      <c r="L60" s="16"/>
      <c r="M60" s="20" t="str">
        <f>CONCATENATE(FIXED(MIN(EGSnrc_over_Mean!M60,Geant4_over_Mean!M60,Penelope_over_Mean!M60,MCNP_over_Mean!M60),3)," - ", FIXED(MAX(EGSnrc_over_Mean!M60,Geant4_over_Mean!M60,Penelope_over_Mean!M60,MCNP_over_Mean!M60),3))</f>
        <v>0.995 - 1.003</v>
      </c>
      <c r="N60" s="9"/>
    </row>
    <row r="61" spans="2:14" s="3" customFormat="1" x14ac:dyDescent="0.25">
      <c r="B61" s="4">
        <v>250</v>
      </c>
      <c r="C61" s="20" t="str">
        <f>CONCATENATE(FIXED(MIN(EGSnrc_over_Mean!C61,Geant4_over_Mean!C61,Penelope_over_Mean!C61,MCNP_over_Mean!C61),3)," - ", FIXED(MAX(EGSnrc_over_Mean!C61,Geant4_over_Mean!C61,Penelope_over_Mean!C61,MCNP_over_Mean!C61),3))</f>
        <v>0.997 - 1.002</v>
      </c>
      <c r="D61" s="15"/>
      <c r="E61" s="16"/>
      <c r="F61" s="20" t="str">
        <f>CONCATENATE(FIXED(MIN(EGSnrc_over_Mean!F61,Geant4_over_Mean!F61,Penelope_over_Mean!F61,MCNP_over_Mean!F61),3)," - ", FIXED(MAX(EGSnrc_over_Mean!F61,Geant4_over_Mean!F61,Penelope_over_Mean!F61,MCNP_over_Mean!F61),3))</f>
        <v>0.998 - 1.001</v>
      </c>
      <c r="G61" s="9"/>
      <c r="I61" s="4">
        <v>250</v>
      </c>
      <c r="J61" s="20" t="str">
        <f>CONCATENATE(FIXED(MIN(EGSnrc_over_Mean!J61,Geant4_over_Mean!J61,Penelope_over_Mean!J61,MCNP_over_Mean!J61),3)," - ", FIXED(MAX(EGSnrc_over_Mean!J61,Geant4_over_Mean!J61,Penelope_over_Mean!J61,MCNP_over_Mean!J61),3))</f>
        <v>0.994 - 1.005</v>
      </c>
      <c r="K61" s="9"/>
      <c r="L61" s="16"/>
      <c r="M61" s="20" t="str">
        <f>CONCATENATE(FIXED(MIN(EGSnrc_over_Mean!M61,Geant4_over_Mean!M61,Penelope_over_Mean!M61,MCNP_over_Mean!M61),3)," - ", FIXED(MAX(EGSnrc_over_Mean!M61,Geant4_over_Mean!M61,Penelope_over_Mean!M61,MCNP_over_Mean!M61),3))</f>
        <v>0.997 - 1.007</v>
      </c>
      <c r="N61" s="9"/>
    </row>
    <row r="62" spans="2:14" s="3" customFormat="1" x14ac:dyDescent="0.25">
      <c r="B62" s="4">
        <v>260</v>
      </c>
      <c r="C62" s="20" t="str">
        <f>CONCATENATE(FIXED(MIN(EGSnrc_over_Mean!C62,Geant4_over_Mean!C62,Penelope_over_Mean!C62,MCNP_over_Mean!C62),3)," - ", FIXED(MAX(EGSnrc_over_Mean!C62,Geant4_over_Mean!C62,Penelope_over_Mean!C62,MCNP_over_Mean!C62),3))</f>
        <v>0.997 - 1.003</v>
      </c>
      <c r="D62" s="15"/>
      <c r="E62" s="16"/>
      <c r="F62" s="20" t="str">
        <f>CONCATENATE(FIXED(MIN(EGSnrc_over_Mean!F62,Geant4_over_Mean!F62,Penelope_over_Mean!F62,MCNP_over_Mean!F62),3)," - ", FIXED(MAX(EGSnrc_over_Mean!F62,Geant4_over_Mean!F62,Penelope_over_Mean!F62,MCNP_over_Mean!F62),3))</f>
        <v>0.998 - 1.002</v>
      </c>
      <c r="G62" s="9"/>
      <c r="I62" s="4">
        <v>260</v>
      </c>
      <c r="J62" s="20" t="str">
        <f>CONCATENATE(FIXED(MIN(EGSnrc_over_Mean!J62,Geant4_over_Mean!J62,Penelope_over_Mean!J62,MCNP_over_Mean!J62),3)," - ", FIXED(MAX(EGSnrc_over_Mean!J62,Geant4_over_Mean!J62,Penelope_over_Mean!J62,MCNP_over_Mean!J62),3))</f>
        <v>0.997 - 1.004</v>
      </c>
      <c r="K62" s="9"/>
      <c r="L62" s="16"/>
      <c r="M62" s="20" t="str">
        <f>CONCATENATE(FIXED(MIN(EGSnrc_over_Mean!M62,Geant4_over_Mean!M62,Penelope_over_Mean!M62,MCNP_over_Mean!M62),3)," - ", FIXED(MAX(EGSnrc_over_Mean!M62,Geant4_over_Mean!M62,Penelope_over_Mean!M62,MCNP_over_Mean!M62),3))</f>
        <v>0.994 - 1.005</v>
      </c>
      <c r="N62" s="9"/>
    </row>
    <row r="63" spans="2:14" s="3" customFormat="1" x14ac:dyDescent="0.25">
      <c r="B63" s="4">
        <v>270</v>
      </c>
      <c r="C63" s="20" t="str">
        <f>CONCATENATE(FIXED(MIN(EGSnrc_over_Mean!C63,Geant4_over_Mean!C63,Penelope_over_Mean!C63,MCNP_over_Mean!C63),3)," - ", FIXED(MAX(EGSnrc_over_Mean!C63,Geant4_over_Mean!C63,Penelope_over_Mean!C63,MCNP_over_Mean!C63),3))</f>
        <v>0.998 - 1.003</v>
      </c>
      <c r="D63" s="15"/>
      <c r="E63" s="16"/>
      <c r="F63" s="20" t="str">
        <f>CONCATENATE(FIXED(MIN(EGSnrc_over_Mean!F63,Geant4_over_Mean!F63,Penelope_over_Mean!F63,MCNP_over_Mean!F63),3)," - ", FIXED(MAX(EGSnrc_over_Mean!F63,Geant4_over_Mean!F63,Penelope_over_Mean!F63,MCNP_over_Mean!F63),3))</f>
        <v>0.997 - 1.002</v>
      </c>
      <c r="G63" s="9"/>
      <c r="I63" s="4">
        <v>270</v>
      </c>
      <c r="J63" s="20" t="str">
        <f>CONCATENATE(FIXED(MIN(EGSnrc_over_Mean!J63,Geant4_over_Mean!J63,Penelope_over_Mean!J63,MCNP_over_Mean!J63),3)," - ", FIXED(MAX(EGSnrc_over_Mean!J63,Geant4_over_Mean!J63,Penelope_over_Mean!J63,MCNP_over_Mean!J63),3))</f>
        <v>0.990 - 1.005</v>
      </c>
      <c r="K63" s="9"/>
      <c r="L63" s="16"/>
      <c r="M63" s="20" t="str">
        <f>CONCATENATE(FIXED(MIN(EGSnrc_over_Mean!M63,Geant4_over_Mean!M63,Penelope_over_Mean!M63,MCNP_over_Mean!M63),3)," - ", FIXED(MAX(EGSnrc_over_Mean!M63,Geant4_over_Mean!M63,Penelope_over_Mean!M63,MCNP_over_Mean!M63),3))</f>
        <v>0.998 - 1.004</v>
      </c>
      <c r="N63" s="9"/>
    </row>
    <row r="64" spans="2:14" s="3" customFormat="1" x14ac:dyDescent="0.25">
      <c r="B64" s="4">
        <v>280</v>
      </c>
      <c r="C64" s="20" t="str">
        <f>CONCATENATE(FIXED(MIN(EGSnrc_over_Mean!C64,Geant4_over_Mean!C64,Penelope_over_Mean!C64,MCNP_over_Mean!C64),3)," - ", FIXED(MAX(EGSnrc_over_Mean!C64,Geant4_over_Mean!C64,Penelope_over_Mean!C64,MCNP_over_Mean!C64),3))</f>
        <v>0.997 - 1.003</v>
      </c>
      <c r="D64" s="15"/>
      <c r="E64" s="16"/>
      <c r="F64" s="20" t="str">
        <f>CONCATENATE(FIXED(MIN(EGSnrc_over_Mean!F64,Geant4_over_Mean!F64,Penelope_over_Mean!F64,MCNP_over_Mean!F64),3)," - ", FIXED(MAX(EGSnrc_over_Mean!F64,Geant4_over_Mean!F64,Penelope_over_Mean!F64,MCNP_over_Mean!F64),3))</f>
        <v>0.997 - 1.004</v>
      </c>
      <c r="G64" s="9"/>
      <c r="I64" s="4">
        <v>280</v>
      </c>
      <c r="J64" s="20" t="str">
        <f>CONCATENATE(FIXED(MIN(EGSnrc_over_Mean!J64,Geant4_over_Mean!J64,Penelope_over_Mean!J64,MCNP_over_Mean!J64),3)," - ", FIXED(MAX(EGSnrc_over_Mean!J64,Geant4_over_Mean!J64,Penelope_over_Mean!J64,MCNP_over_Mean!J64),3))</f>
        <v>0.990 - 1.005</v>
      </c>
      <c r="K64" s="9"/>
      <c r="L64" s="16"/>
      <c r="M64" s="20" t="str">
        <f>CONCATENATE(FIXED(MIN(EGSnrc_over_Mean!M64,Geant4_over_Mean!M64,Penelope_over_Mean!M64,MCNP_over_Mean!M64),3)," - ", FIXED(MAX(EGSnrc_over_Mean!M64,Geant4_over_Mean!M64,Penelope_over_Mean!M64,MCNP_over_Mean!M64),3))</f>
        <v>0.996 - 1.004</v>
      </c>
      <c r="N64" s="9"/>
    </row>
    <row r="65" spans="2:14" s="3" customFormat="1" x14ac:dyDescent="0.25">
      <c r="B65" s="4">
        <v>290</v>
      </c>
      <c r="C65" s="20" t="str">
        <f>CONCATENATE(FIXED(MIN(EGSnrc_over_Mean!C65,Geant4_over_Mean!C65,Penelope_over_Mean!C65,MCNP_over_Mean!C65),3)," - ", FIXED(MAX(EGSnrc_over_Mean!C65,Geant4_over_Mean!C65,Penelope_over_Mean!C65,MCNP_over_Mean!C65),3))</f>
        <v>0.993 - 1.004</v>
      </c>
      <c r="D65" s="15"/>
      <c r="E65" s="16"/>
      <c r="F65" s="20" t="str">
        <f>CONCATENATE(FIXED(MIN(EGSnrc_over_Mean!F65,Geant4_over_Mean!F65,Penelope_over_Mean!F65,MCNP_over_Mean!F65),3)," - ", FIXED(MAX(EGSnrc_over_Mean!F65,Geant4_over_Mean!F65,Penelope_over_Mean!F65,MCNP_over_Mean!F65),3))</f>
        <v>0.996 - 1.003</v>
      </c>
      <c r="G65" s="9"/>
      <c r="I65" s="4">
        <v>290</v>
      </c>
      <c r="J65" s="20" t="str">
        <f>CONCATENATE(FIXED(MIN(EGSnrc_over_Mean!J65,Geant4_over_Mean!J65,Penelope_over_Mean!J65,MCNP_over_Mean!J65),3)," - ", FIXED(MAX(EGSnrc_over_Mean!J65,Geant4_over_Mean!J65,Penelope_over_Mean!J65,MCNP_over_Mean!J65),3))</f>
        <v>0.991 - 1.005</v>
      </c>
      <c r="K65" s="9"/>
      <c r="L65" s="16"/>
      <c r="M65" s="20" t="str">
        <f>CONCATENATE(FIXED(MIN(EGSnrc_over_Mean!M65,Geant4_over_Mean!M65,Penelope_over_Mean!M65,MCNP_over_Mean!M65),3)," - ", FIXED(MAX(EGSnrc_over_Mean!M65,Geant4_over_Mean!M65,Penelope_over_Mean!M65,MCNP_over_Mean!M65),3))</f>
        <v>0.993 - 1.008</v>
      </c>
      <c r="N65" s="9"/>
    </row>
    <row r="66" spans="2:14" s="3" customFormat="1" x14ac:dyDescent="0.25">
      <c r="B66" s="4">
        <v>300</v>
      </c>
      <c r="C66" s="20" t="str">
        <f>CONCATENATE(FIXED(MIN(EGSnrc_over_Mean!C66,Geant4_over_Mean!C66,Penelope_over_Mean!C66,MCNP_over_Mean!C66),3)," - ", FIXED(MAX(EGSnrc_over_Mean!C66,Geant4_over_Mean!C66,Penelope_over_Mean!C66,MCNP_over_Mean!C66),3))</f>
        <v>0.999 - 1.003</v>
      </c>
      <c r="D66" s="15"/>
      <c r="E66" s="16"/>
      <c r="F66" s="20" t="str">
        <f>CONCATENATE(FIXED(MIN(EGSnrc_over_Mean!F66,Geant4_over_Mean!F66,Penelope_over_Mean!F66,MCNP_over_Mean!F66),3)," - ", FIXED(MAX(EGSnrc_over_Mean!F66,Geant4_over_Mean!F66,Penelope_over_Mean!F66,MCNP_over_Mean!F66),3))</f>
        <v>0.998 - 1.001</v>
      </c>
      <c r="G66" s="9"/>
      <c r="I66" s="4">
        <v>300</v>
      </c>
      <c r="J66" s="20" t="str">
        <f>CONCATENATE(FIXED(MIN(EGSnrc_over_Mean!J66,Geant4_over_Mean!J66,Penelope_over_Mean!J66,MCNP_over_Mean!J66),3)," - ", FIXED(MAX(EGSnrc_over_Mean!J66,Geant4_over_Mean!J66,Penelope_over_Mean!J66,MCNP_over_Mean!J66),3))</f>
        <v>0.992 - 1.004</v>
      </c>
      <c r="K66" s="9"/>
      <c r="L66" s="16"/>
      <c r="M66" s="20" t="str">
        <f>CONCATENATE(FIXED(MIN(EGSnrc_over_Mean!M66,Geant4_over_Mean!M66,Penelope_over_Mean!M66,MCNP_over_Mean!M66),3)," - ", FIXED(MAX(EGSnrc_over_Mean!M66,Geant4_over_Mean!M66,Penelope_over_Mean!M66,MCNP_over_Mean!M66),3))</f>
        <v>0.996 - 1.005</v>
      </c>
      <c r="N66" s="9"/>
    </row>
    <row r="67" spans="2:14" s="3" customFormat="1" x14ac:dyDescent="0.25">
      <c r="B67" s="4">
        <v>310</v>
      </c>
      <c r="C67" s="20" t="str">
        <f>CONCATENATE(FIXED(MIN(EGSnrc_over_Mean!C67,Geant4_over_Mean!C67,Penelope_over_Mean!C67,MCNP_over_Mean!C67),3)," - ", FIXED(MAX(EGSnrc_over_Mean!C67,Geant4_over_Mean!C67,Penelope_over_Mean!C67,MCNP_over_Mean!C67),3))</f>
        <v>0.998 - 1.002</v>
      </c>
      <c r="D67" s="15"/>
      <c r="E67" s="16"/>
      <c r="F67" s="20" t="str">
        <f>CONCATENATE(FIXED(MIN(EGSnrc_over_Mean!F67,Geant4_over_Mean!F67,Penelope_over_Mean!F67,MCNP_over_Mean!F67),3)," - ", FIXED(MAX(EGSnrc_over_Mean!F67,Geant4_over_Mean!F67,Penelope_over_Mean!F67,MCNP_over_Mean!F67),3))</f>
        <v>0.999 - 1.002</v>
      </c>
      <c r="G67" s="9"/>
      <c r="I67" s="4">
        <v>310</v>
      </c>
      <c r="J67" s="20" t="str">
        <f>CONCATENATE(FIXED(MIN(EGSnrc_over_Mean!J67,Geant4_over_Mean!J67,Penelope_over_Mean!J67,MCNP_over_Mean!J67),3)," - ", FIXED(MAX(EGSnrc_over_Mean!J67,Geant4_over_Mean!J67,Penelope_over_Mean!J67,MCNP_over_Mean!J67),3))</f>
        <v>0.996 - 1.002</v>
      </c>
      <c r="K67" s="9"/>
      <c r="L67" s="16"/>
      <c r="M67" s="20" t="str">
        <f>CONCATENATE(FIXED(MIN(EGSnrc_over_Mean!M67,Geant4_over_Mean!M67,Penelope_over_Mean!M67,MCNP_over_Mean!M67),3)," - ", FIXED(MAX(EGSnrc_over_Mean!M67,Geant4_over_Mean!M67,Penelope_over_Mean!M67,MCNP_over_Mean!M67),3))</f>
        <v>0.995 - 1.006</v>
      </c>
      <c r="N67" s="9"/>
    </row>
    <row r="68" spans="2:14" s="3" customFormat="1" x14ac:dyDescent="0.25">
      <c r="B68" s="4">
        <v>320</v>
      </c>
      <c r="C68" s="20" t="str">
        <f>CONCATENATE(FIXED(MIN(EGSnrc_over_Mean!C68,Geant4_over_Mean!C68,Penelope_over_Mean!C68,MCNP_over_Mean!C68),3)," - ", FIXED(MAX(EGSnrc_over_Mean!C68,Geant4_over_Mean!C68,Penelope_over_Mean!C68,MCNP_over_Mean!C68),3))</f>
        <v>0.997 - 1.004</v>
      </c>
      <c r="D68" s="15"/>
      <c r="E68" s="16"/>
      <c r="F68" s="20" t="str">
        <f>CONCATENATE(FIXED(MIN(EGSnrc_over_Mean!F68,Geant4_over_Mean!F68,Penelope_over_Mean!F68,MCNP_over_Mean!F68),3)," - ", FIXED(MAX(EGSnrc_over_Mean!F68,Geant4_over_Mean!F68,Penelope_over_Mean!F68,MCNP_over_Mean!F68),3))</f>
        <v>0.999 - 1.001</v>
      </c>
      <c r="G68" s="9"/>
      <c r="I68" s="4">
        <v>320</v>
      </c>
      <c r="J68" s="20" t="str">
        <f>CONCATENATE(FIXED(MIN(EGSnrc_over_Mean!J68,Geant4_over_Mean!J68,Penelope_over_Mean!J68,MCNP_over_Mean!J68),3)," - ", FIXED(MAX(EGSnrc_over_Mean!J68,Geant4_over_Mean!J68,Penelope_over_Mean!J68,MCNP_over_Mean!J68),3))</f>
        <v>0.995 - 1.002</v>
      </c>
      <c r="K68" s="9"/>
      <c r="L68" s="16"/>
      <c r="M68" s="20" t="str">
        <f>CONCATENATE(FIXED(MIN(EGSnrc_over_Mean!M68,Geant4_over_Mean!M68,Penelope_over_Mean!M68,MCNP_over_Mean!M68),3)," - ", FIXED(MAX(EGSnrc_over_Mean!M68,Geant4_over_Mean!M68,Penelope_over_Mean!M68,MCNP_over_Mean!M68),3))</f>
        <v>0.994 - 1.006</v>
      </c>
      <c r="N68" s="9"/>
    </row>
    <row r="69" spans="2:14" s="3" customFormat="1" x14ac:dyDescent="0.25">
      <c r="B69" s="4">
        <v>330</v>
      </c>
      <c r="C69" s="20" t="str">
        <f>CONCATENATE(FIXED(MIN(EGSnrc_over_Mean!C69,Geant4_over_Mean!C69,Penelope_over_Mean!C69,MCNP_over_Mean!C69),3)," - ", FIXED(MAX(EGSnrc_over_Mean!C69,Geant4_over_Mean!C69,Penelope_over_Mean!C69,MCNP_over_Mean!C69),3))</f>
        <v>0.997 - 1.004</v>
      </c>
      <c r="D69" s="15"/>
      <c r="E69" s="16"/>
      <c r="F69" s="20" t="str">
        <f>CONCATENATE(FIXED(MIN(EGSnrc_over_Mean!F69,Geant4_over_Mean!F69,Penelope_over_Mean!F69,MCNP_over_Mean!F69),3)," - ", FIXED(MAX(EGSnrc_over_Mean!F69,Geant4_over_Mean!F69,Penelope_over_Mean!F69,MCNP_over_Mean!F69),3))</f>
        <v>0.999 - 1.001</v>
      </c>
      <c r="G69" s="9"/>
      <c r="I69" s="4">
        <v>330</v>
      </c>
      <c r="J69" s="20" t="str">
        <f>CONCATENATE(FIXED(MIN(EGSnrc_over_Mean!J69,Geant4_over_Mean!J69,Penelope_over_Mean!J69,MCNP_over_Mean!J69),3)," - ", FIXED(MAX(EGSnrc_over_Mean!J69,Geant4_over_Mean!J69,Penelope_over_Mean!J69,MCNP_over_Mean!J69),3))</f>
        <v>0.990 - 1.004</v>
      </c>
      <c r="K69" s="9"/>
      <c r="L69" s="16"/>
      <c r="M69" s="20" t="str">
        <f>CONCATENATE(FIXED(MIN(EGSnrc_over_Mean!M69,Geant4_over_Mean!M69,Penelope_over_Mean!M69,MCNP_over_Mean!M69),3)," - ", FIXED(MAX(EGSnrc_over_Mean!M69,Geant4_over_Mean!M69,Penelope_over_Mean!M69,MCNP_over_Mean!M69),3))</f>
        <v>0.991 - 1.008</v>
      </c>
      <c r="N69" s="9"/>
    </row>
    <row r="70" spans="2:14" s="3" customFormat="1" x14ac:dyDescent="0.25">
      <c r="B70" s="4">
        <v>340</v>
      </c>
      <c r="C70" s="20" t="str">
        <f>CONCATENATE(FIXED(MIN(EGSnrc_over_Mean!C70,Geant4_over_Mean!C70,Penelope_over_Mean!C70,MCNP_over_Mean!C70),3)," - ", FIXED(MAX(EGSnrc_over_Mean!C70,Geant4_over_Mean!C70,Penelope_over_Mean!C70,MCNP_over_Mean!C70),3))</f>
        <v>0.998 - 1.002</v>
      </c>
      <c r="D70" s="15"/>
      <c r="E70" s="16"/>
      <c r="F70" s="20" t="str">
        <f>CONCATENATE(FIXED(MIN(EGSnrc_over_Mean!F70,Geant4_over_Mean!F70,Penelope_over_Mean!F70,MCNP_over_Mean!F70),3)," - ", FIXED(MAX(EGSnrc_over_Mean!F70,Geant4_over_Mean!F70,Penelope_over_Mean!F70,MCNP_over_Mean!F70),3))</f>
        <v>0.996 - 1.002</v>
      </c>
      <c r="G70" s="9"/>
      <c r="I70" s="4">
        <v>340</v>
      </c>
      <c r="J70" s="20" t="str">
        <f>CONCATENATE(FIXED(MIN(EGSnrc_over_Mean!J70,Geant4_over_Mean!J70,Penelope_over_Mean!J70,MCNP_over_Mean!J70),3)," - ", FIXED(MAX(EGSnrc_over_Mean!J70,Geant4_over_Mean!J70,Penelope_over_Mean!J70,MCNP_over_Mean!J70),3))</f>
        <v>0.996 - 1.004</v>
      </c>
      <c r="K70" s="9"/>
      <c r="L70" s="16"/>
      <c r="M70" s="20" t="str">
        <f>CONCATENATE(FIXED(MIN(EGSnrc_over_Mean!M70,Geant4_over_Mean!M70,Penelope_over_Mean!M70,MCNP_over_Mean!M70),3)," - ", FIXED(MAX(EGSnrc_over_Mean!M70,Geant4_over_Mean!M70,Penelope_over_Mean!M70,MCNP_over_Mean!M70),3))</f>
        <v>0.995 - 1.005</v>
      </c>
      <c r="N70" s="9"/>
    </row>
    <row r="71" spans="2:14" s="3" customFormat="1" x14ac:dyDescent="0.25">
      <c r="B71" s="4">
        <v>350</v>
      </c>
      <c r="C71" s="20" t="str">
        <f>CONCATENATE(FIXED(MIN(EGSnrc_over_Mean!C71,Geant4_over_Mean!C71,Penelope_over_Mean!C71,MCNP_over_Mean!C71),3)," - ", FIXED(MAX(EGSnrc_over_Mean!C71,Geant4_over_Mean!C71,Penelope_over_Mean!C71,MCNP_over_Mean!C71),3))</f>
        <v>0.998 - 1.003</v>
      </c>
      <c r="D71" s="15"/>
      <c r="E71" s="16"/>
      <c r="F71" s="20" t="str">
        <f>CONCATENATE(FIXED(MIN(EGSnrc_over_Mean!F71,Geant4_over_Mean!F71,Penelope_over_Mean!F71,MCNP_over_Mean!F71),3)," - ", FIXED(MAX(EGSnrc_over_Mean!F71,Geant4_over_Mean!F71,Penelope_over_Mean!F71,MCNP_over_Mean!F71),3))</f>
        <v>0.994 - 1.003</v>
      </c>
      <c r="G71" s="9"/>
      <c r="I71" s="4">
        <v>350</v>
      </c>
      <c r="J71" s="20" t="str">
        <f>CONCATENATE(FIXED(MIN(EGSnrc_over_Mean!J71,Geant4_over_Mean!J71,Penelope_over_Mean!J71,MCNP_over_Mean!J71),3)," - ", FIXED(MAX(EGSnrc_over_Mean!J71,Geant4_over_Mean!J71,Penelope_over_Mean!J71,MCNP_over_Mean!J71),3))</f>
        <v>0.994 - 1.005</v>
      </c>
      <c r="K71" s="9"/>
      <c r="L71" s="16"/>
      <c r="M71" s="20" t="str">
        <f>CONCATENATE(FIXED(MIN(EGSnrc_over_Mean!M71,Geant4_over_Mean!M71,Penelope_over_Mean!M71,MCNP_over_Mean!M71),3)," - ", FIXED(MAX(EGSnrc_over_Mean!M71,Geant4_over_Mean!M71,Penelope_over_Mean!M71,MCNP_over_Mean!M71),3))</f>
        <v>0.993 - 1.005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20" t="str">
        <f>CONCATENATE(FIXED(MIN(EGSnrc_over_Mean!C75,Geant4_over_Mean!C75,Penelope_over_Mean!C75,MCNP_over_Mean!C75),3)," - ", FIXED(MAX(EGSnrc_over_Mean!C75,Geant4_over_Mean!C75,Penelope_over_Mean!C75,MCNP_over_Mean!C75),3))</f>
        <v>0.999 - 1.001</v>
      </c>
      <c r="D75" s="15"/>
      <c r="E75" s="16"/>
      <c r="F75" s="20" t="str">
        <f>CONCATENATE(FIXED(MIN(EGSnrc_over_Mean!F75,Geant4_over_Mean!F75,Penelope_over_Mean!F75,MCNP_over_Mean!F75),3)," - ", FIXED(MAX(EGSnrc_over_Mean!F75,Geant4_over_Mean!F75,Penelope_over_Mean!F75,MCNP_over_Mean!F75),3))</f>
        <v>0.999 - 1.001</v>
      </c>
      <c r="G75" s="9"/>
      <c r="I75" s="4">
        <v>0</v>
      </c>
      <c r="J75" s="20" t="str">
        <f>CONCATENATE(FIXED(MIN(EGSnrc_over_Mean!J75,Geant4_over_Mean!J75,Penelope_over_Mean!J75,MCNP_over_Mean!J75),3)," - ", FIXED(MAX(EGSnrc_over_Mean!J75,Geant4_over_Mean!J75,Penelope_over_Mean!J75,MCNP_over_Mean!J75),3))</f>
        <v>0.999 - 1.001</v>
      </c>
      <c r="K75" s="9"/>
      <c r="L75" s="16"/>
      <c r="M75" s="20" t="str">
        <f>CONCATENATE(FIXED(MIN(EGSnrc_over_Mean!M75,Geant4_over_Mean!M75,Penelope_over_Mean!M75,MCNP_over_Mean!M75),3)," - ", FIXED(MAX(EGSnrc_over_Mean!M75,Geant4_over_Mean!M75,Penelope_over_Mean!M75,MCNP_over_Mean!M75),3))</f>
        <v>0.999 - 1.002</v>
      </c>
      <c r="N75" s="18"/>
    </row>
    <row r="76" spans="2:14" s="3" customFormat="1" x14ac:dyDescent="0.25">
      <c r="B76" s="4">
        <v>10</v>
      </c>
      <c r="C76" s="20" t="str">
        <f>CONCATENATE(FIXED(MIN(EGSnrc_over_Mean!C76,Geant4_over_Mean!C76,Penelope_over_Mean!C76,MCNP_over_Mean!C76),3)," - ", FIXED(MAX(EGSnrc_over_Mean!C76,Geant4_over_Mean!C76,Penelope_over_Mean!C76,MCNP_over_Mean!C76),3))</f>
        <v>0.999 - 1.002</v>
      </c>
      <c r="D76" s="15"/>
      <c r="E76" s="16"/>
      <c r="F76" s="20" t="str">
        <f>CONCATENATE(FIXED(MIN(EGSnrc_over_Mean!F76,Geant4_over_Mean!F76,Penelope_over_Mean!F76,MCNP_over_Mean!F76),3)," - ", FIXED(MAX(EGSnrc_over_Mean!F76,Geant4_over_Mean!F76,Penelope_over_Mean!F76,MCNP_over_Mean!F76),3))</f>
        <v>0.998 - 1.001</v>
      </c>
      <c r="G76" s="9"/>
      <c r="I76" s="4">
        <v>10</v>
      </c>
      <c r="J76" s="20" t="str">
        <f>CONCATENATE(FIXED(MIN(EGSnrc_over_Mean!J76,Geant4_over_Mean!J76,Penelope_over_Mean!J76,MCNP_over_Mean!J76),3)," - ", FIXED(MAX(EGSnrc_over_Mean!J76,Geant4_over_Mean!J76,Penelope_over_Mean!J76,MCNP_over_Mean!J76),3))</f>
        <v>0.999 - 1.001</v>
      </c>
      <c r="K76" s="9"/>
      <c r="L76" s="16"/>
      <c r="M76" s="20" t="str">
        <f>CONCATENATE(FIXED(MIN(EGSnrc_over_Mean!M76,Geant4_over_Mean!M76,Penelope_over_Mean!M76,MCNP_over_Mean!M76),3)," - ", FIXED(MAX(EGSnrc_over_Mean!M76,Geant4_over_Mean!M76,Penelope_over_Mean!M76,MCNP_over_Mean!M76),3))</f>
        <v>0.999 - 1.002</v>
      </c>
      <c r="N76" s="18"/>
    </row>
    <row r="77" spans="2:14" s="3" customFormat="1" x14ac:dyDescent="0.25">
      <c r="B77" s="4">
        <v>20</v>
      </c>
      <c r="C77" s="20" t="str">
        <f>CONCATENATE(FIXED(MIN(EGSnrc_over_Mean!C77,Geant4_over_Mean!C77,Penelope_over_Mean!C77,MCNP_over_Mean!C77),3)," - ", FIXED(MAX(EGSnrc_over_Mean!C77,Geant4_over_Mean!C77,Penelope_over_Mean!C77,MCNP_over_Mean!C77),3))</f>
        <v>0.999 - 1.002</v>
      </c>
      <c r="D77" s="15"/>
      <c r="E77" s="16"/>
      <c r="F77" s="20" t="str">
        <f>CONCATENATE(FIXED(MIN(EGSnrc_over_Mean!F77,Geant4_over_Mean!F77,Penelope_over_Mean!F77,MCNP_over_Mean!F77),3)," - ", FIXED(MAX(EGSnrc_over_Mean!F77,Geant4_over_Mean!F77,Penelope_over_Mean!F77,MCNP_over_Mean!F77),3))</f>
        <v>0.999 - 1.001</v>
      </c>
      <c r="G77" s="9"/>
      <c r="I77" s="4">
        <v>20</v>
      </c>
      <c r="J77" s="20" t="str">
        <f>CONCATENATE(FIXED(MIN(EGSnrc_over_Mean!J77,Geant4_over_Mean!J77,Penelope_over_Mean!J77,MCNP_over_Mean!J77),3)," - ", FIXED(MAX(EGSnrc_over_Mean!J77,Geant4_over_Mean!J77,Penelope_over_Mean!J77,MCNP_over_Mean!J77),3))</f>
        <v>0.998 - 1.001</v>
      </c>
      <c r="K77" s="9"/>
      <c r="L77" s="16"/>
      <c r="M77" s="20" t="str">
        <f>CONCATENATE(FIXED(MIN(EGSnrc_over_Mean!M77,Geant4_over_Mean!M77,Penelope_over_Mean!M77,MCNP_over_Mean!M77),3)," - ", FIXED(MAX(EGSnrc_over_Mean!M77,Geant4_over_Mean!M77,Penelope_over_Mean!M77,MCNP_over_Mean!M77),3))</f>
        <v>0.998 - 1.002</v>
      </c>
      <c r="N77" s="18"/>
    </row>
    <row r="78" spans="2:14" s="3" customFormat="1" x14ac:dyDescent="0.25">
      <c r="B78" s="4">
        <v>30</v>
      </c>
      <c r="C78" s="20" t="str">
        <f>CONCATENATE(FIXED(MIN(EGSnrc_over_Mean!C78,Geant4_over_Mean!C78,Penelope_over_Mean!C78,MCNP_over_Mean!C78),3)," - ", FIXED(MAX(EGSnrc_over_Mean!C78,Geant4_over_Mean!C78,Penelope_over_Mean!C78,MCNP_over_Mean!C78),3))</f>
        <v>0.999 - 1.001</v>
      </c>
      <c r="D78" s="15"/>
      <c r="E78" s="16"/>
      <c r="F78" s="20" t="str">
        <f>CONCATENATE(FIXED(MIN(EGSnrc_over_Mean!F78,Geant4_over_Mean!F78,Penelope_over_Mean!F78,MCNP_over_Mean!F78),3)," - ", FIXED(MAX(EGSnrc_over_Mean!F78,Geant4_over_Mean!F78,Penelope_over_Mean!F78,MCNP_over_Mean!F78),3))</f>
        <v>0.998 - 1.003</v>
      </c>
      <c r="G78" s="9"/>
      <c r="I78" s="4">
        <v>30</v>
      </c>
      <c r="J78" s="20" t="str">
        <f>CONCATENATE(FIXED(MIN(EGSnrc_over_Mean!J78,Geant4_over_Mean!J78,Penelope_over_Mean!J78,MCNP_over_Mean!J78),3)," - ", FIXED(MAX(EGSnrc_over_Mean!J78,Geant4_over_Mean!J78,Penelope_over_Mean!J78,MCNP_over_Mean!J78),3))</f>
        <v>0.998 - 1.003</v>
      </c>
      <c r="K78" s="9"/>
      <c r="L78" s="16"/>
      <c r="M78" s="20" t="str">
        <f>CONCATENATE(FIXED(MIN(EGSnrc_over_Mean!M78,Geant4_over_Mean!M78,Penelope_over_Mean!M78,MCNP_over_Mean!M78),3)," - ", FIXED(MAX(EGSnrc_over_Mean!M78,Geant4_over_Mean!M78,Penelope_over_Mean!M78,MCNP_over_Mean!M78),3))</f>
        <v>0.999 - 1.002</v>
      </c>
      <c r="N78" s="18"/>
    </row>
    <row r="79" spans="2:14" s="3" customFormat="1" x14ac:dyDescent="0.25">
      <c r="B79" s="4">
        <v>40</v>
      </c>
      <c r="C79" s="20" t="str">
        <f>CONCATENATE(FIXED(MIN(EGSnrc_over_Mean!C79,Geant4_over_Mean!C79,Penelope_over_Mean!C79,MCNP_over_Mean!C79),3)," - ", FIXED(MAX(EGSnrc_over_Mean!C79,Geant4_over_Mean!C79,Penelope_over_Mean!C79,MCNP_over_Mean!C79),3))</f>
        <v>0.998 - 1.002</v>
      </c>
      <c r="D79" s="15"/>
      <c r="E79" s="16"/>
      <c r="F79" s="20" t="str">
        <f>CONCATENATE(FIXED(MIN(EGSnrc_over_Mean!F79,Geant4_over_Mean!F79,Penelope_over_Mean!F79,MCNP_over_Mean!F79),3)," - ", FIXED(MAX(EGSnrc_over_Mean!F79,Geant4_over_Mean!F79,Penelope_over_Mean!F79,MCNP_over_Mean!F79),3))</f>
        <v>0.998 - 1.003</v>
      </c>
      <c r="G79" s="9"/>
      <c r="I79" s="4">
        <v>40</v>
      </c>
      <c r="J79" s="20" t="str">
        <f>CONCATENATE(FIXED(MIN(EGSnrc_over_Mean!J79,Geant4_over_Mean!J79,Penelope_over_Mean!J79,MCNP_over_Mean!J79),3)," - ", FIXED(MAX(EGSnrc_over_Mean!J79,Geant4_over_Mean!J79,Penelope_over_Mean!J79,MCNP_over_Mean!J79),3))</f>
        <v>0.999 - 1.002</v>
      </c>
      <c r="K79" s="9"/>
      <c r="L79" s="16"/>
      <c r="M79" s="20" t="str">
        <f>CONCATENATE(FIXED(MIN(EGSnrc_over_Mean!M79,Geant4_over_Mean!M79,Penelope_over_Mean!M79,MCNP_over_Mean!M79),3)," - ", FIXED(MAX(EGSnrc_over_Mean!M79,Geant4_over_Mean!M79,Penelope_over_Mean!M79,MCNP_over_Mean!M79),3))</f>
        <v>0.998 - 1.004</v>
      </c>
      <c r="N79" s="18"/>
    </row>
    <row r="80" spans="2:14" s="3" customFormat="1" x14ac:dyDescent="0.25">
      <c r="B80" s="4">
        <v>50</v>
      </c>
      <c r="C80" s="20" t="str">
        <f>CONCATENATE(FIXED(MIN(EGSnrc_over_Mean!C80,Geant4_over_Mean!C80,Penelope_over_Mean!C80,MCNP_over_Mean!C80),3)," - ", FIXED(MAX(EGSnrc_over_Mean!C80,Geant4_over_Mean!C80,Penelope_over_Mean!C80,MCNP_over_Mean!C80),3))</f>
        <v>0.998 - 1.002</v>
      </c>
      <c r="D80" s="15"/>
      <c r="E80" s="16"/>
      <c r="F80" s="20" t="str">
        <f>CONCATENATE(FIXED(MIN(EGSnrc_over_Mean!F80,Geant4_over_Mean!F80,Penelope_over_Mean!F80,MCNP_over_Mean!F80),3)," - ", FIXED(MAX(EGSnrc_over_Mean!F80,Geant4_over_Mean!F80,Penelope_over_Mean!F80,MCNP_over_Mean!F80),3))</f>
        <v>0.999 - 1.001</v>
      </c>
      <c r="G80" s="9"/>
      <c r="I80" s="4">
        <v>50</v>
      </c>
      <c r="J80" s="20" t="str">
        <f>CONCATENATE(FIXED(MIN(EGSnrc_over_Mean!J80,Geant4_over_Mean!J80,Penelope_over_Mean!J80,MCNP_over_Mean!J80),3)," - ", FIXED(MAX(EGSnrc_over_Mean!J80,Geant4_over_Mean!J80,Penelope_over_Mean!J80,MCNP_over_Mean!J80),3))</f>
        <v>0.997 - 1.004</v>
      </c>
      <c r="K80" s="9"/>
      <c r="L80" s="16"/>
      <c r="M80" s="20" t="str">
        <f>CONCATENATE(FIXED(MIN(EGSnrc_over_Mean!M80,Geant4_over_Mean!M80,Penelope_over_Mean!M80,MCNP_over_Mean!M80),3)," - ", FIXED(MAX(EGSnrc_over_Mean!M80,Geant4_over_Mean!M80,Penelope_over_Mean!M80,MCNP_over_Mean!M80),3))</f>
        <v>0.999 - 1.001</v>
      </c>
      <c r="N80" s="18"/>
    </row>
    <row r="81" spans="2:14" s="3" customFormat="1" x14ac:dyDescent="0.25">
      <c r="B81" s="4">
        <v>60</v>
      </c>
      <c r="C81" s="20" t="str">
        <f>CONCATENATE(FIXED(MIN(EGSnrc_over_Mean!C81,Geant4_over_Mean!C81,Penelope_over_Mean!C81,MCNP_over_Mean!C81),3)," - ", FIXED(MAX(EGSnrc_over_Mean!C81,Geant4_over_Mean!C81,Penelope_over_Mean!C81,MCNP_over_Mean!C81),3))</f>
        <v>0.996 - 1.002</v>
      </c>
      <c r="D81" s="15"/>
      <c r="E81" s="16"/>
      <c r="F81" s="20" t="str">
        <f>CONCATENATE(FIXED(MIN(EGSnrc_over_Mean!F81,Geant4_over_Mean!F81,Penelope_over_Mean!F81,MCNP_over_Mean!F81),3)," - ", FIXED(MAX(EGSnrc_over_Mean!F81,Geant4_over_Mean!F81,Penelope_over_Mean!F81,MCNP_over_Mean!F81),3))</f>
        <v>0.998 - 1.001</v>
      </c>
      <c r="G81" s="9"/>
      <c r="I81" s="4">
        <v>60</v>
      </c>
      <c r="J81" s="20" t="str">
        <f>CONCATENATE(FIXED(MIN(EGSnrc_over_Mean!J81,Geant4_over_Mean!J81,Penelope_over_Mean!J81,MCNP_over_Mean!J81),3)," - ", FIXED(MAX(EGSnrc_over_Mean!J81,Geant4_over_Mean!J81,Penelope_over_Mean!J81,MCNP_over_Mean!J81),3))</f>
        <v>0.999 - 1.001</v>
      </c>
      <c r="K81" s="9"/>
      <c r="L81" s="16"/>
      <c r="M81" s="20" t="str">
        <f>CONCATENATE(FIXED(MIN(EGSnrc_over_Mean!M81,Geant4_over_Mean!M81,Penelope_over_Mean!M81,MCNP_over_Mean!M81),3)," - ", FIXED(MAX(EGSnrc_over_Mean!M81,Geant4_over_Mean!M81,Penelope_over_Mean!M81,MCNP_over_Mean!M81),3))</f>
        <v>0.999 - 1.001</v>
      </c>
      <c r="N81" s="18"/>
    </row>
    <row r="82" spans="2:14" s="3" customFormat="1" x14ac:dyDescent="0.25">
      <c r="B82" s="4">
        <v>70</v>
      </c>
      <c r="C82" s="20" t="str">
        <f>CONCATENATE(FIXED(MIN(EGSnrc_over_Mean!C82,Geant4_over_Mean!C82,Penelope_over_Mean!C82,MCNP_over_Mean!C82),3)," - ", FIXED(MAX(EGSnrc_over_Mean!C82,Geant4_over_Mean!C82,Penelope_over_Mean!C82,MCNP_over_Mean!C82),3))</f>
        <v>0.996 - 1.003</v>
      </c>
      <c r="D82" s="15"/>
      <c r="E82" s="16"/>
      <c r="F82" s="20" t="str">
        <f>CONCATENATE(FIXED(MIN(EGSnrc_over_Mean!F82,Geant4_over_Mean!F82,Penelope_over_Mean!F82,MCNP_over_Mean!F82),3)," - ", FIXED(MAX(EGSnrc_over_Mean!F82,Geant4_over_Mean!F82,Penelope_over_Mean!F82,MCNP_over_Mean!F82),3))</f>
        <v>0.999 - 1.002</v>
      </c>
      <c r="G82" s="9"/>
      <c r="I82" s="4">
        <v>70</v>
      </c>
      <c r="J82" s="20" t="str">
        <f>CONCATENATE(FIXED(MIN(EGSnrc_over_Mean!J82,Geant4_over_Mean!J82,Penelope_over_Mean!J82,MCNP_over_Mean!J82),3)," - ", FIXED(MAX(EGSnrc_over_Mean!J82,Geant4_over_Mean!J82,Penelope_over_Mean!J82,MCNP_over_Mean!J82),3))</f>
        <v>0.994 - 1.003</v>
      </c>
      <c r="K82" s="9"/>
      <c r="L82" s="16"/>
      <c r="M82" s="20" t="str">
        <f>CONCATENATE(FIXED(MIN(EGSnrc_over_Mean!M82,Geant4_over_Mean!M82,Penelope_over_Mean!M82,MCNP_over_Mean!M82),3)," - ", FIXED(MAX(EGSnrc_over_Mean!M82,Geant4_over_Mean!M82,Penelope_over_Mean!M82,MCNP_over_Mean!M82),3))</f>
        <v>0.997 - 1.002</v>
      </c>
      <c r="N82" s="18"/>
    </row>
    <row r="83" spans="2:14" s="3" customFormat="1" x14ac:dyDescent="0.25">
      <c r="B83" s="4">
        <v>80</v>
      </c>
      <c r="C83" s="20" t="str">
        <f>CONCATENATE(FIXED(MIN(EGSnrc_over_Mean!C83,Geant4_over_Mean!C83,Penelope_over_Mean!C83,MCNP_over_Mean!C83),3)," - ", FIXED(MAX(EGSnrc_over_Mean!C83,Geant4_over_Mean!C83,Penelope_over_Mean!C83,MCNP_over_Mean!C83),3))</f>
        <v>0.998 - 1.003</v>
      </c>
      <c r="D83" s="15"/>
      <c r="E83" s="16"/>
      <c r="F83" s="20" t="str">
        <f>CONCATENATE(FIXED(MIN(EGSnrc_over_Mean!F83,Geant4_over_Mean!F83,Penelope_over_Mean!F83,MCNP_over_Mean!F83),3)," - ", FIXED(MAX(EGSnrc_over_Mean!F83,Geant4_over_Mean!F83,Penelope_over_Mean!F83,MCNP_over_Mean!F83),3))</f>
        <v>0.998 - 1.002</v>
      </c>
      <c r="G83" s="9"/>
      <c r="I83" s="4">
        <v>80</v>
      </c>
      <c r="J83" s="20" t="str">
        <f>CONCATENATE(FIXED(MIN(EGSnrc_over_Mean!J83,Geant4_over_Mean!J83,Penelope_over_Mean!J83,MCNP_over_Mean!J83),3)," - ", FIXED(MAX(EGSnrc_over_Mean!J83,Geant4_over_Mean!J83,Penelope_over_Mean!J83,MCNP_over_Mean!J83),3))</f>
        <v>0.991 - 1.007</v>
      </c>
      <c r="K83" s="9"/>
      <c r="L83" s="16"/>
      <c r="M83" s="20" t="str">
        <f>CONCATENATE(FIXED(MIN(EGSnrc_over_Mean!M83,Geant4_over_Mean!M83,Penelope_over_Mean!M83,MCNP_over_Mean!M83),3)," - ", FIXED(MAX(EGSnrc_over_Mean!M83,Geant4_over_Mean!M83,Penelope_over_Mean!M83,MCNP_over_Mean!M83),3))</f>
        <v>0.998 - 1.002</v>
      </c>
      <c r="N83" s="18"/>
    </row>
    <row r="84" spans="2:14" s="3" customFormat="1" x14ac:dyDescent="0.25">
      <c r="B84" s="4">
        <v>90</v>
      </c>
      <c r="C84" s="20" t="str">
        <f>CONCATENATE(FIXED(MIN(EGSnrc_over_Mean!C84,Geant4_over_Mean!C84,Penelope_over_Mean!C84,MCNP_over_Mean!C84),3)," - ", FIXED(MAX(EGSnrc_over_Mean!C84,Geant4_over_Mean!C84,Penelope_over_Mean!C84,MCNP_over_Mean!C84),3))</f>
        <v>0.991 - 1.009</v>
      </c>
      <c r="D84" s="15"/>
      <c r="E84" s="16"/>
      <c r="F84" s="20" t="str">
        <f>CONCATENATE(FIXED(MIN(EGSnrc_over_Mean!F84,Geant4_over_Mean!F84,Penelope_over_Mean!F84,MCNP_over_Mean!F84),3)," - ", FIXED(MAX(EGSnrc_over_Mean!F84,Geant4_over_Mean!F84,Penelope_over_Mean!F84,MCNP_over_Mean!F84),3))</f>
        <v>0.992 - 1.005</v>
      </c>
      <c r="G84" s="9"/>
      <c r="I84" s="4">
        <v>90</v>
      </c>
      <c r="J84" s="20" t="str">
        <f>CONCATENATE(FIXED(MIN(EGSnrc_over_Mean!J84,Geant4_over_Mean!J84,Penelope_over_Mean!J84,MCNP_over_Mean!J84),3)," - ", FIXED(MAX(EGSnrc_over_Mean!J84,Geant4_over_Mean!J84,Penelope_over_Mean!J84,MCNP_over_Mean!J84),3))</f>
        <v>0.994 - 1.009</v>
      </c>
      <c r="K84" s="9"/>
      <c r="L84" s="16"/>
      <c r="M84" s="20" t="str">
        <f>CONCATENATE(FIXED(MIN(EGSnrc_over_Mean!M84,Geant4_over_Mean!M84,Penelope_over_Mean!M84,MCNP_over_Mean!M84),3)," - ", FIXED(MAX(EGSnrc_over_Mean!M84,Geant4_over_Mean!M84,Penelope_over_Mean!M84,MCNP_over_Mean!M84),3))</f>
        <v>0.993 - 1.007</v>
      </c>
      <c r="N84" s="18"/>
    </row>
    <row r="85" spans="2:14" s="3" customFormat="1" x14ac:dyDescent="0.25">
      <c r="B85" s="4">
        <v>100</v>
      </c>
      <c r="C85" s="20" t="str">
        <f>CONCATENATE(FIXED(MIN(EGSnrc_over_Mean!C85,Geant4_over_Mean!C85,Penelope_over_Mean!C85,MCNP_over_Mean!C85),3)," - ", FIXED(MAX(EGSnrc_over_Mean!C85,Geant4_over_Mean!C85,Penelope_over_Mean!C85,MCNP_over_Mean!C85),3))</f>
        <v>0.996 - 1.004</v>
      </c>
      <c r="D85" s="15"/>
      <c r="E85" s="16"/>
      <c r="F85" s="20" t="str">
        <f>CONCATENATE(FIXED(MIN(EGSnrc_over_Mean!F85,Geant4_over_Mean!F85,Penelope_over_Mean!F85,MCNP_over_Mean!F85),3)," - ", FIXED(MAX(EGSnrc_over_Mean!F85,Geant4_over_Mean!F85,Penelope_over_Mean!F85,MCNP_over_Mean!F85),3))</f>
        <v>0.994 - 1.002</v>
      </c>
      <c r="G85" s="9"/>
      <c r="I85" s="4">
        <v>100</v>
      </c>
      <c r="J85" s="20" t="str">
        <f>CONCATENATE(FIXED(MIN(EGSnrc_over_Mean!J85,Geant4_over_Mean!J85,Penelope_over_Mean!J85,MCNP_over_Mean!J85),3)," - ", FIXED(MAX(EGSnrc_over_Mean!J85,Geant4_over_Mean!J85,Penelope_over_Mean!J85,MCNP_over_Mean!J85),3))</f>
        <v>0.996 - 1.005</v>
      </c>
      <c r="K85" s="9"/>
      <c r="L85" s="16"/>
      <c r="M85" s="20" t="str">
        <f>CONCATENATE(FIXED(MIN(EGSnrc_over_Mean!M85,Geant4_over_Mean!M85,Penelope_over_Mean!M85,MCNP_over_Mean!M85),3)," - ", FIXED(MAX(EGSnrc_over_Mean!M85,Geant4_over_Mean!M85,Penelope_over_Mean!M85,MCNP_over_Mean!M85),3))</f>
        <v>0.996 - 1.003</v>
      </c>
      <c r="N85" s="18"/>
    </row>
    <row r="86" spans="2:14" s="3" customFormat="1" x14ac:dyDescent="0.25">
      <c r="B86" s="4">
        <v>110</v>
      </c>
      <c r="C86" s="20" t="str">
        <f>CONCATENATE(FIXED(MIN(EGSnrc_over_Mean!C86,Geant4_over_Mean!C86,Penelope_over_Mean!C86,MCNP_over_Mean!C86),3)," - ", FIXED(MAX(EGSnrc_over_Mean!C86,Geant4_over_Mean!C86,Penelope_over_Mean!C86,MCNP_over_Mean!C86),3))</f>
        <v>0.996 - 1.004</v>
      </c>
      <c r="D86" s="15"/>
      <c r="E86" s="16"/>
      <c r="F86" s="20" t="str">
        <f>CONCATENATE(FIXED(MIN(EGSnrc_over_Mean!F86,Geant4_over_Mean!F86,Penelope_over_Mean!F86,MCNP_over_Mean!F86),3)," - ", FIXED(MAX(EGSnrc_over_Mean!F86,Geant4_over_Mean!F86,Penelope_over_Mean!F86,MCNP_over_Mean!F86),3))</f>
        <v>0.987 - 1.009</v>
      </c>
      <c r="G86" s="9"/>
      <c r="I86" s="4">
        <v>110</v>
      </c>
      <c r="J86" s="20" t="str">
        <f>CONCATENATE(FIXED(MIN(EGSnrc_over_Mean!J86,Geant4_over_Mean!J86,Penelope_over_Mean!J86,MCNP_over_Mean!J86),3)," - ", FIXED(MAX(EGSnrc_over_Mean!J86,Geant4_over_Mean!J86,Penelope_over_Mean!J86,MCNP_over_Mean!J86),3))</f>
        <v>0.995 - 1.007</v>
      </c>
      <c r="K86" s="9"/>
      <c r="L86" s="16"/>
      <c r="M86" s="20" t="str">
        <f>CONCATENATE(FIXED(MIN(EGSnrc_over_Mean!M86,Geant4_over_Mean!M86,Penelope_over_Mean!M86,MCNP_over_Mean!M86),3)," - ", FIXED(MAX(EGSnrc_over_Mean!M86,Geant4_over_Mean!M86,Penelope_over_Mean!M86,MCNP_over_Mean!M86),3))</f>
        <v>0.997 - 1.003</v>
      </c>
      <c r="N86" s="18"/>
    </row>
    <row r="87" spans="2:14" s="3" customFormat="1" x14ac:dyDescent="0.25">
      <c r="B87" s="4">
        <v>120</v>
      </c>
      <c r="C87" s="20" t="str">
        <f>CONCATENATE(FIXED(MIN(EGSnrc_over_Mean!C87,Geant4_over_Mean!C87,Penelope_over_Mean!C87,MCNP_over_Mean!C87),3)," - ", FIXED(MAX(EGSnrc_over_Mean!C87,Geant4_over_Mean!C87,Penelope_over_Mean!C87,MCNP_over_Mean!C87),3))</f>
        <v>0.994 - 1.008</v>
      </c>
      <c r="D87" s="15"/>
      <c r="E87" s="16"/>
      <c r="F87" s="20" t="str">
        <f>CONCATENATE(FIXED(MIN(EGSnrc_over_Mean!F87,Geant4_over_Mean!F87,Penelope_over_Mean!F87,MCNP_over_Mean!F87),3)," - ", FIXED(MAX(EGSnrc_over_Mean!F87,Geant4_over_Mean!F87,Penelope_over_Mean!F87,MCNP_over_Mean!F87),3))</f>
        <v>0.993 - 1.009</v>
      </c>
      <c r="G87" s="9"/>
      <c r="I87" s="4">
        <v>120</v>
      </c>
      <c r="J87" s="20" t="str">
        <f>CONCATENATE(FIXED(MIN(EGSnrc_over_Mean!J87,Geant4_over_Mean!J87,Penelope_over_Mean!J87,MCNP_over_Mean!J87),3)," - ", FIXED(MAX(EGSnrc_over_Mean!J87,Geant4_over_Mean!J87,Penelope_over_Mean!J87,MCNP_over_Mean!J87),3))</f>
        <v>0.985 - 1.009</v>
      </c>
      <c r="K87" s="9"/>
      <c r="L87" s="16"/>
      <c r="M87" s="20" t="str">
        <f>CONCATENATE(FIXED(MIN(EGSnrc_over_Mean!M87,Geant4_over_Mean!M87,Penelope_over_Mean!M87,MCNP_over_Mean!M87),3)," - ", FIXED(MAX(EGSnrc_over_Mean!M87,Geant4_over_Mean!M87,Penelope_over_Mean!M87,MCNP_over_Mean!M87),3))</f>
        <v>0.991 - 1.004</v>
      </c>
      <c r="N87" s="18"/>
    </row>
    <row r="88" spans="2:14" s="3" customFormat="1" x14ac:dyDescent="0.25">
      <c r="B88" s="4">
        <v>130</v>
      </c>
      <c r="C88" s="20" t="str">
        <f>CONCATENATE(FIXED(MIN(EGSnrc_over_Mean!C88,Geant4_over_Mean!C88,Penelope_over_Mean!C88,MCNP_over_Mean!C88),3)," - ", FIXED(MAX(EGSnrc_over_Mean!C88,Geant4_over_Mean!C88,Penelope_over_Mean!C88,MCNP_over_Mean!C88),3))</f>
        <v>0.994 - 1.008</v>
      </c>
      <c r="D88" s="15"/>
      <c r="E88" s="16"/>
      <c r="F88" s="20" t="str">
        <f>CONCATENATE(FIXED(MIN(EGSnrc_over_Mean!F88,Geant4_over_Mean!F88,Penelope_over_Mean!F88,MCNP_over_Mean!F88),3)," - ", FIXED(MAX(EGSnrc_over_Mean!F88,Geant4_over_Mean!F88,Penelope_over_Mean!F88,MCNP_over_Mean!F88),3))</f>
        <v>0.993 - 1.006</v>
      </c>
      <c r="G88" s="9"/>
      <c r="I88" s="4">
        <v>130</v>
      </c>
      <c r="J88" s="20" t="str">
        <f>CONCATENATE(FIXED(MIN(EGSnrc_over_Mean!J88,Geant4_over_Mean!J88,Penelope_over_Mean!J88,MCNP_over_Mean!J88),3)," - ", FIXED(MAX(EGSnrc_over_Mean!J88,Geant4_over_Mean!J88,Penelope_over_Mean!J88,MCNP_over_Mean!J88),3))</f>
        <v>0.995 - 1.004</v>
      </c>
      <c r="K88" s="9"/>
      <c r="L88" s="16"/>
      <c r="M88" s="20" t="str">
        <f>CONCATENATE(FIXED(MIN(EGSnrc_over_Mean!M88,Geant4_over_Mean!M88,Penelope_over_Mean!M88,MCNP_over_Mean!M88),3)," - ", FIXED(MAX(EGSnrc_over_Mean!M88,Geant4_over_Mean!M88,Penelope_over_Mean!M88,MCNP_over_Mean!M88),3))</f>
        <v>0.998 - 1.004</v>
      </c>
      <c r="N88" s="18"/>
    </row>
    <row r="89" spans="2:14" s="3" customFormat="1" x14ac:dyDescent="0.25">
      <c r="B89" s="4">
        <v>140</v>
      </c>
      <c r="C89" s="20" t="str">
        <f>CONCATENATE(FIXED(MIN(EGSnrc_over_Mean!C89,Geant4_over_Mean!C89,Penelope_over_Mean!C89,MCNP_over_Mean!C89),3)," - ", FIXED(MAX(EGSnrc_over_Mean!C89,Geant4_over_Mean!C89,Penelope_over_Mean!C89,MCNP_over_Mean!C89),3))</f>
        <v>0.995 - 1.003</v>
      </c>
      <c r="D89" s="15"/>
      <c r="E89" s="16"/>
      <c r="F89" s="20" t="str">
        <f>CONCATENATE(FIXED(MIN(EGSnrc_over_Mean!F89,Geant4_over_Mean!F89,Penelope_over_Mean!F89,MCNP_over_Mean!F89),3)," - ", FIXED(MAX(EGSnrc_over_Mean!F89,Geant4_over_Mean!F89,Penelope_over_Mean!F89,MCNP_over_Mean!F89),3))</f>
        <v>0.986 - 1.013</v>
      </c>
      <c r="G89" s="9"/>
      <c r="I89" s="4">
        <v>140</v>
      </c>
      <c r="J89" s="20" t="str">
        <f>CONCATENATE(FIXED(MIN(EGSnrc_over_Mean!J89,Geant4_over_Mean!J89,Penelope_over_Mean!J89,MCNP_over_Mean!J89),3)," - ", FIXED(MAX(EGSnrc_over_Mean!J89,Geant4_over_Mean!J89,Penelope_over_Mean!J89,MCNP_over_Mean!J89),3))</f>
        <v>0.996 - 1.003</v>
      </c>
      <c r="K89" s="9"/>
      <c r="L89" s="16"/>
      <c r="M89" s="20" t="str">
        <f>CONCATENATE(FIXED(MIN(EGSnrc_over_Mean!M89,Geant4_over_Mean!M89,Penelope_over_Mean!M89,MCNP_over_Mean!M89),3)," - ", FIXED(MAX(EGSnrc_over_Mean!M89,Geant4_over_Mean!M89,Penelope_over_Mean!M89,MCNP_over_Mean!M89),3))</f>
        <v>0.990 - 1.006</v>
      </c>
      <c r="N89" s="18"/>
    </row>
    <row r="90" spans="2:14" s="3" customFormat="1" x14ac:dyDescent="0.25">
      <c r="B90" s="4">
        <v>150</v>
      </c>
      <c r="C90" s="20" t="str">
        <f>CONCATENATE(FIXED(MIN(EGSnrc_over_Mean!C90,Geant4_over_Mean!C90,Penelope_over_Mean!C90,MCNP_over_Mean!C90),3)," - ", FIXED(MAX(EGSnrc_over_Mean!C90,Geant4_over_Mean!C90,Penelope_over_Mean!C90,MCNP_over_Mean!C90),3))</f>
        <v>0.992 - 1.012</v>
      </c>
      <c r="D90" s="15"/>
      <c r="E90" s="16"/>
      <c r="F90" s="20" t="str">
        <f>CONCATENATE(FIXED(MIN(EGSnrc_over_Mean!F90,Geant4_over_Mean!F90,Penelope_over_Mean!F90,MCNP_over_Mean!F90),3)," - ", FIXED(MAX(EGSnrc_over_Mean!F90,Geant4_over_Mean!F90,Penelope_over_Mean!F90,MCNP_over_Mean!F90),3))</f>
        <v>0.992 - 1.007</v>
      </c>
      <c r="G90" s="9"/>
      <c r="I90" s="4">
        <v>150</v>
      </c>
      <c r="J90" s="20" t="str">
        <f>CONCATENATE(FIXED(MIN(EGSnrc_over_Mean!J90,Geant4_over_Mean!J90,Penelope_over_Mean!J90,MCNP_over_Mean!J90),3)," - ", FIXED(MAX(EGSnrc_over_Mean!J90,Geant4_over_Mean!J90,Penelope_over_Mean!J90,MCNP_over_Mean!J90),3))</f>
        <v>0.990 - 1.007</v>
      </c>
      <c r="K90" s="9"/>
      <c r="L90" s="16"/>
      <c r="M90" s="20" t="str">
        <f>CONCATENATE(FIXED(MIN(EGSnrc_over_Mean!M90,Geant4_over_Mean!M90,Penelope_over_Mean!M90,MCNP_over_Mean!M90),3)," - ", FIXED(MAX(EGSnrc_over_Mean!M90,Geant4_over_Mean!M90,Penelope_over_Mean!M90,MCNP_over_Mean!M90),3))</f>
        <v>0.992 - 1.007</v>
      </c>
      <c r="N90" s="18"/>
    </row>
    <row r="91" spans="2:14" s="3" customFormat="1" x14ac:dyDescent="0.25">
      <c r="B91" s="4">
        <v>160</v>
      </c>
      <c r="C91" s="20" t="str">
        <f>CONCATENATE(FIXED(MIN(EGSnrc_over_Mean!C91,Geant4_over_Mean!C91,Penelope_over_Mean!C91,MCNP_over_Mean!C91),3)," - ", FIXED(MAX(EGSnrc_over_Mean!C91,Geant4_over_Mean!C91,Penelope_over_Mean!C91,MCNP_over_Mean!C91),3))</f>
        <v>0.986 - 1.020</v>
      </c>
      <c r="D91" s="15"/>
      <c r="E91" s="16"/>
      <c r="F91" s="20" t="str">
        <f>CONCATENATE(FIXED(MIN(EGSnrc_over_Mean!F91,Geant4_over_Mean!F91,Penelope_over_Mean!F91,MCNP_over_Mean!F91),3)," - ", FIXED(MAX(EGSnrc_over_Mean!F91,Geant4_over_Mean!F91,Penelope_over_Mean!F91,MCNP_over_Mean!F91),3))</f>
        <v>0.985 - 1.011</v>
      </c>
      <c r="G91" s="9"/>
      <c r="I91" s="4">
        <v>160</v>
      </c>
      <c r="J91" s="20" t="str">
        <f>CONCATENATE(FIXED(MIN(EGSnrc_over_Mean!J91,Geant4_over_Mean!J91,Penelope_over_Mean!J91,MCNP_over_Mean!J91),3)," - ", FIXED(MAX(EGSnrc_over_Mean!J91,Geant4_over_Mean!J91,Penelope_over_Mean!J91,MCNP_over_Mean!J91),3))</f>
        <v>0.996 - 1.004</v>
      </c>
      <c r="K91" s="9"/>
      <c r="L91" s="16"/>
      <c r="M91" s="20" t="str">
        <f>CONCATENATE(FIXED(MIN(EGSnrc_over_Mean!M91,Geant4_over_Mean!M91,Penelope_over_Mean!M91,MCNP_over_Mean!M91),3)," - ", FIXED(MAX(EGSnrc_over_Mean!M91,Geant4_over_Mean!M91,Penelope_over_Mean!M91,MCNP_over_Mean!M91),3))</f>
        <v>0.986 - 1.012</v>
      </c>
      <c r="N91" s="18"/>
    </row>
    <row r="92" spans="2:14" s="3" customFormat="1" x14ac:dyDescent="0.25">
      <c r="B92" s="4">
        <v>170</v>
      </c>
      <c r="C92" s="20" t="str">
        <f>CONCATENATE(FIXED(MIN(EGSnrc_over_Mean!C92,Geant4_over_Mean!C92,Penelope_over_Mean!C92,MCNP_over_Mean!C92),3)," - ", FIXED(MAX(EGSnrc_over_Mean!C92,Geant4_over_Mean!C92,Penelope_over_Mean!C92,MCNP_over_Mean!C92),3))</f>
        <v>0.992 - 1.006</v>
      </c>
      <c r="D92" s="15"/>
      <c r="E92" s="16"/>
      <c r="F92" s="20" t="str">
        <f>CONCATENATE(FIXED(MIN(EGSnrc_over_Mean!F92,Geant4_over_Mean!F92,Penelope_over_Mean!F92,MCNP_over_Mean!F92),3)," - ", FIXED(MAX(EGSnrc_over_Mean!F92,Geant4_over_Mean!F92,Penelope_over_Mean!F92,MCNP_over_Mean!F92),3))</f>
        <v>0.992 - 1.008</v>
      </c>
      <c r="G92" s="9"/>
      <c r="I92" s="4">
        <v>170</v>
      </c>
      <c r="J92" s="20" t="str">
        <f>CONCATENATE(FIXED(MIN(EGSnrc_over_Mean!J92,Geant4_over_Mean!J92,Penelope_over_Mean!J92,MCNP_over_Mean!J92),3)," - ", FIXED(MAX(EGSnrc_over_Mean!J92,Geant4_over_Mean!J92,Penelope_over_Mean!J92,MCNP_over_Mean!J92),3))</f>
        <v>0.992 - 1.005</v>
      </c>
      <c r="K92" s="9"/>
      <c r="L92" s="16"/>
      <c r="M92" s="20" t="str">
        <f>CONCATENATE(FIXED(MIN(EGSnrc_over_Mean!M92,Geant4_over_Mean!M92,Penelope_over_Mean!M92,MCNP_over_Mean!M92),3)," - ", FIXED(MAX(EGSnrc_over_Mean!M92,Geant4_over_Mean!M92,Penelope_over_Mean!M92,MCNP_over_Mean!M92),3))</f>
        <v>0.988 - 1.012</v>
      </c>
      <c r="N92" s="18"/>
    </row>
    <row r="93" spans="2:14" s="3" customFormat="1" x14ac:dyDescent="0.25">
      <c r="B93" s="4">
        <v>180</v>
      </c>
      <c r="C93" s="20" t="str">
        <f>CONCATENATE(FIXED(MIN(EGSnrc_over_Mean!C93,Geant4_over_Mean!C93,Penelope_over_Mean!C93,MCNP_over_Mean!C93),3)," - ", FIXED(MAX(EGSnrc_over_Mean!C93,Geant4_over_Mean!C93,Penelope_over_Mean!C93,MCNP_over_Mean!C93),3))</f>
        <v>0.988 - 1.005</v>
      </c>
      <c r="D93" s="15"/>
      <c r="E93" s="16"/>
      <c r="F93" s="20" t="str">
        <f>CONCATENATE(FIXED(MIN(EGSnrc_over_Mean!F93,Geant4_over_Mean!F93,Penelope_over_Mean!F93,MCNP_over_Mean!F93),3)," - ", FIXED(MAX(EGSnrc_over_Mean!F93,Geant4_over_Mean!F93,Penelope_over_Mean!F93,MCNP_over_Mean!F93),3))</f>
        <v>0.995 - 1.005</v>
      </c>
      <c r="G93" s="9"/>
      <c r="I93" s="4">
        <v>180</v>
      </c>
      <c r="J93" s="20" t="str">
        <f>CONCATENATE(FIXED(MIN(EGSnrc_over_Mean!J93,Geant4_over_Mean!J93,Penelope_over_Mean!J93,MCNP_over_Mean!J93),3)," - ", FIXED(MAX(EGSnrc_over_Mean!J93,Geant4_over_Mean!J93,Penelope_over_Mean!J93,MCNP_over_Mean!J93),3))</f>
        <v>0.991 - 1.011</v>
      </c>
      <c r="K93" s="9"/>
      <c r="L93" s="16"/>
      <c r="M93" s="20" t="str">
        <f>CONCATENATE(FIXED(MIN(EGSnrc_over_Mean!M93,Geant4_over_Mean!M93,Penelope_over_Mean!M93,MCNP_over_Mean!M93),3)," - ", FIXED(MAX(EGSnrc_over_Mean!M93,Geant4_over_Mean!M93,Penelope_over_Mean!M93,MCNP_over_Mean!M93),3))</f>
        <v>0.993 - 1.006</v>
      </c>
      <c r="N93" s="18"/>
    </row>
    <row r="94" spans="2:14" s="3" customFormat="1" x14ac:dyDescent="0.25">
      <c r="B94" s="4">
        <v>190</v>
      </c>
      <c r="C94" s="20" t="str">
        <f>CONCATENATE(FIXED(MIN(EGSnrc_over_Mean!C94,Geant4_over_Mean!C94,Penelope_over_Mean!C94,MCNP_over_Mean!C94),3)," - ", FIXED(MAX(EGSnrc_over_Mean!C94,Geant4_over_Mean!C94,Penelope_over_Mean!C94,MCNP_over_Mean!C94),3))</f>
        <v>0.990 - 1.013</v>
      </c>
      <c r="D94" s="15"/>
      <c r="E94" s="16"/>
      <c r="F94" s="20" t="str">
        <f>CONCATENATE(FIXED(MIN(EGSnrc_over_Mean!F94,Geant4_over_Mean!F94,Penelope_over_Mean!F94,MCNP_over_Mean!F94),3)," - ", FIXED(MAX(EGSnrc_over_Mean!F94,Geant4_over_Mean!F94,Penelope_over_Mean!F94,MCNP_over_Mean!F94),3))</f>
        <v>0.993 - 1.015</v>
      </c>
      <c r="G94" s="9"/>
      <c r="I94" s="4">
        <v>190</v>
      </c>
      <c r="J94" s="20" t="str">
        <f>CONCATENATE(FIXED(MIN(EGSnrc_over_Mean!J94,Geant4_over_Mean!J94,Penelope_over_Mean!J94,MCNP_over_Mean!J94),3)," - ", FIXED(MAX(EGSnrc_over_Mean!J94,Geant4_over_Mean!J94,Penelope_over_Mean!J94,MCNP_over_Mean!J94),3))</f>
        <v>0.992 - 1.012</v>
      </c>
      <c r="K94" s="9"/>
      <c r="L94" s="16"/>
      <c r="M94" s="20" t="str">
        <f>CONCATENATE(FIXED(MIN(EGSnrc_over_Mean!M94,Geant4_over_Mean!M94,Penelope_over_Mean!M94,MCNP_over_Mean!M94),3)," - ", FIXED(MAX(EGSnrc_over_Mean!M94,Geant4_over_Mean!M94,Penelope_over_Mean!M94,MCNP_over_Mean!M94),3))</f>
        <v>0.994 - 1.010</v>
      </c>
      <c r="N94" s="18"/>
    </row>
    <row r="95" spans="2:14" s="3" customFormat="1" x14ac:dyDescent="0.25">
      <c r="B95" s="4">
        <v>200</v>
      </c>
      <c r="C95" s="20" t="str">
        <f>CONCATENATE(FIXED(MIN(EGSnrc_over_Mean!C95,Geant4_over_Mean!C95,Penelope_over_Mean!C95,MCNP_over_Mean!C95),3)," - ", FIXED(MAX(EGSnrc_over_Mean!C95,Geant4_over_Mean!C95,Penelope_over_Mean!C95,MCNP_over_Mean!C95),3))</f>
        <v>0.984 - 1.020</v>
      </c>
      <c r="D95" s="15"/>
      <c r="E95" s="16"/>
      <c r="F95" s="20" t="str">
        <f>CONCATENATE(FIXED(MIN(EGSnrc_over_Mean!F95,Geant4_over_Mean!F95,Penelope_over_Mean!F95,MCNP_over_Mean!F95),3)," - ", FIXED(MAX(EGSnrc_over_Mean!F95,Geant4_over_Mean!F95,Penelope_over_Mean!F95,MCNP_over_Mean!F95),3))</f>
        <v>0.992 - 1.009</v>
      </c>
      <c r="G95" s="9"/>
      <c r="I95" s="4">
        <v>200</v>
      </c>
      <c r="J95" s="20" t="str">
        <f>CONCATENATE(FIXED(MIN(EGSnrc_over_Mean!J95,Geant4_over_Mean!J95,Penelope_over_Mean!J95,MCNP_over_Mean!J95),3)," - ", FIXED(MAX(EGSnrc_over_Mean!J95,Geant4_over_Mean!J95,Penelope_over_Mean!J95,MCNP_over_Mean!J95),3))</f>
        <v>0.988 - 1.011</v>
      </c>
      <c r="K95" s="9"/>
      <c r="L95" s="16"/>
      <c r="M95" s="20" t="str">
        <f>CONCATENATE(FIXED(MIN(EGSnrc_over_Mean!M95,Geant4_over_Mean!M95,Penelope_over_Mean!M95,MCNP_over_Mean!M95),3)," - ", FIXED(MAX(EGSnrc_over_Mean!M95,Geant4_over_Mean!M95,Penelope_over_Mean!M95,MCNP_over_Mean!M95),3))</f>
        <v>0.981 - 1.017</v>
      </c>
      <c r="N95" s="18"/>
    </row>
    <row r="96" spans="2:14" s="3" customFormat="1" x14ac:dyDescent="0.25">
      <c r="B96" s="4">
        <v>210</v>
      </c>
      <c r="C96" s="20" t="str">
        <f>CONCATENATE(FIXED(MIN(EGSnrc_over_Mean!C96,Geant4_over_Mean!C96,Penelope_over_Mean!C96,MCNP_over_Mean!C96),3)," - ", FIXED(MAX(EGSnrc_over_Mean!C96,Geant4_over_Mean!C96,Penelope_over_Mean!C96,MCNP_over_Mean!C96),3))</f>
        <v>0.991 - 1.016</v>
      </c>
      <c r="D96" s="15"/>
      <c r="E96" s="16"/>
      <c r="F96" s="20" t="str">
        <f>CONCATENATE(FIXED(MIN(EGSnrc_over_Mean!F96,Geant4_over_Mean!F96,Penelope_over_Mean!F96,MCNP_over_Mean!F96),3)," - ", FIXED(MAX(EGSnrc_over_Mean!F96,Geant4_over_Mean!F96,Penelope_over_Mean!F96,MCNP_over_Mean!F96),3))</f>
        <v>0.988 - 1.019</v>
      </c>
      <c r="G96" s="9"/>
      <c r="I96" s="4">
        <v>210</v>
      </c>
      <c r="J96" s="20" t="str">
        <f>CONCATENATE(FIXED(MIN(EGSnrc_over_Mean!J96,Geant4_over_Mean!J96,Penelope_over_Mean!J96,MCNP_over_Mean!J96),3)," - ", FIXED(MAX(EGSnrc_over_Mean!J96,Geant4_over_Mean!J96,Penelope_over_Mean!J96,MCNP_over_Mean!J96),3))</f>
        <v>0.986 - 1.012</v>
      </c>
      <c r="K96" s="9"/>
      <c r="L96" s="16"/>
      <c r="M96" s="20" t="str">
        <f>CONCATENATE(FIXED(MIN(EGSnrc_over_Mean!M96,Geant4_over_Mean!M96,Penelope_over_Mean!M96,MCNP_over_Mean!M96),3)," - ", FIXED(MAX(EGSnrc_over_Mean!M96,Geant4_over_Mean!M96,Penelope_over_Mean!M96,MCNP_over_Mean!M96),3))</f>
        <v>0.984 - 1.012</v>
      </c>
      <c r="N96" s="18"/>
    </row>
    <row r="97" spans="2:14" s="3" customFormat="1" x14ac:dyDescent="0.25">
      <c r="B97" s="4">
        <v>220</v>
      </c>
      <c r="C97" s="20" t="str">
        <f>CONCATENATE(FIXED(MIN(EGSnrc_over_Mean!C97,Geant4_over_Mean!C97,Penelope_over_Mean!C97,MCNP_over_Mean!C97),3)," - ", FIXED(MAX(EGSnrc_over_Mean!C97,Geant4_over_Mean!C97,Penelope_over_Mean!C97,MCNP_over_Mean!C97),3))</f>
        <v>0.990 - 1.020</v>
      </c>
      <c r="D97" s="15"/>
      <c r="E97" s="16"/>
      <c r="F97" s="20" t="str">
        <f>CONCATENATE(FIXED(MIN(EGSnrc_over_Mean!F97,Geant4_over_Mean!F97,Penelope_over_Mean!F97,MCNP_over_Mean!F97),3)," - ", FIXED(MAX(EGSnrc_over_Mean!F97,Geant4_over_Mean!F97,Penelope_over_Mean!F97,MCNP_over_Mean!F97),3))</f>
        <v>0.994 - 1.011</v>
      </c>
      <c r="G97" s="9"/>
      <c r="I97" s="4">
        <v>220</v>
      </c>
      <c r="J97" s="20" t="str">
        <f>CONCATENATE(FIXED(MIN(EGSnrc_over_Mean!J97,Geant4_over_Mean!J97,Penelope_over_Mean!J97,MCNP_over_Mean!J97),3)," - ", FIXED(MAX(EGSnrc_over_Mean!J97,Geant4_over_Mean!J97,Penelope_over_Mean!J97,MCNP_over_Mean!J97),3))</f>
        <v>0.987 - 1.011</v>
      </c>
      <c r="K97" s="9"/>
      <c r="L97" s="16"/>
      <c r="M97" s="20" t="str">
        <f>CONCATENATE(FIXED(MIN(EGSnrc_over_Mean!M97,Geant4_over_Mean!M97,Penelope_over_Mean!M97,MCNP_over_Mean!M97),3)," - ", FIXED(MAX(EGSnrc_over_Mean!M97,Geant4_over_Mean!M97,Penelope_over_Mean!M97,MCNP_over_Mean!M97),3))</f>
        <v>0.991 - 1.008</v>
      </c>
      <c r="N97" s="18"/>
    </row>
    <row r="98" spans="2:14" s="3" customFormat="1" x14ac:dyDescent="0.25">
      <c r="B98" s="4">
        <v>230</v>
      </c>
      <c r="C98" s="20" t="str">
        <f>CONCATENATE(FIXED(MIN(EGSnrc_over_Mean!C98,Geant4_over_Mean!C98,Penelope_over_Mean!C98,MCNP_over_Mean!C98),3)," - ", FIXED(MAX(EGSnrc_over_Mean!C98,Geant4_over_Mean!C98,Penelope_over_Mean!C98,MCNP_over_Mean!C98),3))</f>
        <v>0.990 - 1.010</v>
      </c>
      <c r="D98" s="15"/>
      <c r="E98" s="16"/>
      <c r="F98" s="20" t="str">
        <f>CONCATENATE(FIXED(MIN(EGSnrc_over_Mean!F98,Geant4_over_Mean!F98,Penelope_over_Mean!F98,MCNP_over_Mean!F98),3)," - ", FIXED(MAX(EGSnrc_over_Mean!F98,Geant4_over_Mean!F98,Penelope_over_Mean!F98,MCNP_over_Mean!F98),3))</f>
        <v>0.986 - 1.010</v>
      </c>
      <c r="G98" s="9"/>
      <c r="I98" s="4">
        <v>230</v>
      </c>
      <c r="J98" s="20" t="str">
        <f>CONCATENATE(FIXED(MIN(EGSnrc_over_Mean!J98,Geant4_over_Mean!J98,Penelope_over_Mean!J98,MCNP_over_Mean!J98),3)," - ", FIXED(MAX(EGSnrc_over_Mean!J98,Geant4_over_Mean!J98,Penelope_over_Mean!J98,MCNP_over_Mean!J98),3))</f>
        <v>0.984 - 1.007</v>
      </c>
      <c r="K98" s="9"/>
      <c r="L98" s="16"/>
      <c r="M98" s="20" t="str">
        <f>CONCATENATE(FIXED(MIN(EGSnrc_over_Mean!M98,Geant4_over_Mean!M98,Penelope_over_Mean!M98,MCNP_over_Mean!M98),3)," - ", FIXED(MAX(EGSnrc_over_Mean!M98,Geant4_over_Mean!M98,Penelope_over_Mean!M98,MCNP_over_Mean!M98),3))</f>
        <v>0.991 - 1.014</v>
      </c>
      <c r="N98" s="18"/>
    </row>
    <row r="99" spans="2:14" s="3" customFormat="1" x14ac:dyDescent="0.25">
      <c r="B99" s="4">
        <v>240</v>
      </c>
      <c r="C99" s="20" t="str">
        <f>CONCATENATE(FIXED(MIN(EGSnrc_over_Mean!C99,Geant4_over_Mean!C99,Penelope_over_Mean!C99,MCNP_over_Mean!C99),3)," - ", FIXED(MAX(EGSnrc_over_Mean!C99,Geant4_over_Mean!C99,Penelope_over_Mean!C99,MCNP_over_Mean!C99),3))</f>
        <v>0.992 - 1.006</v>
      </c>
      <c r="D99" s="15"/>
      <c r="E99" s="16"/>
      <c r="F99" s="20" t="str">
        <f>CONCATENATE(FIXED(MIN(EGSnrc_over_Mean!F99,Geant4_over_Mean!F99,Penelope_over_Mean!F99,MCNP_over_Mean!F99),3)," - ", FIXED(MAX(EGSnrc_over_Mean!F99,Geant4_over_Mean!F99,Penelope_over_Mean!F99,MCNP_over_Mean!F99),3))</f>
        <v>0.993 - 1.008</v>
      </c>
      <c r="G99" s="9"/>
      <c r="I99" s="4">
        <v>240</v>
      </c>
      <c r="J99" s="20" t="str">
        <f>CONCATENATE(FIXED(MIN(EGSnrc_over_Mean!J99,Geant4_over_Mean!J99,Penelope_over_Mean!J99,MCNP_over_Mean!J99),3)," - ", FIXED(MAX(EGSnrc_over_Mean!J99,Geant4_over_Mean!J99,Penelope_over_Mean!J99,MCNP_over_Mean!J99),3))</f>
        <v>0.991 - 1.005</v>
      </c>
      <c r="K99" s="9"/>
      <c r="L99" s="16"/>
      <c r="M99" s="20" t="str">
        <f>CONCATENATE(FIXED(MIN(EGSnrc_over_Mean!M99,Geant4_over_Mean!M99,Penelope_over_Mean!M99,MCNP_over_Mean!M99),3)," - ", FIXED(MAX(EGSnrc_over_Mean!M99,Geant4_over_Mean!M99,Penelope_over_Mean!M99,MCNP_over_Mean!M99),3))</f>
        <v>0.990 - 1.011</v>
      </c>
      <c r="N99" s="18"/>
    </row>
    <row r="100" spans="2:14" s="3" customFormat="1" x14ac:dyDescent="0.25">
      <c r="B100" s="4">
        <v>250</v>
      </c>
      <c r="C100" s="20" t="str">
        <f>CONCATENATE(FIXED(MIN(EGSnrc_over_Mean!C100,Geant4_over_Mean!C100,Penelope_over_Mean!C100,MCNP_over_Mean!C100),3)," - ", FIXED(MAX(EGSnrc_over_Mean!C100,Geant4_over_Mean!C100,Penelope_over_Mean!C100,MCNP_over_Mean!C100),3))</f>
        <v>0.997 - 1.007</v>
      </c>
      <c r="D100" s="15"/>
      <c r="E100" s="16"/>
      <c r="F100" s="20" t="str">
        <f>CONCATENATE(FIXED(MIN(EGSnrc_over_Mean!F100,Geant4_over_Mean!F100,Penelope_over_Mean!F100,MCNP_over_Mean!F100),3)," - ", FIXED(MAX(EGSnrc_over_Mean!F100,Geant4_over_Mean!F100,Penelope_over_Mean!F100,MCNP_over_Mean!F100),3))</f>
        <v>0.996 - 1.004</v>
      </c>
      <c r="G100" s="9"/>
      <c r="I100" s="4">
        <v>250</v>
      </c>
      <c r="J100" s="20" t="str">
        <f>CONCATENATE(FIXED(MIN(EGSnrc_over_Mean!J100,Geant4_over_Mean!J100,Penelope_over_Mean!J100,MCNP_over_Mean!J100),3)," - ", FIXED(MAX(EGSnrc_over_Mean!J100,Geant4_over_Mean!J100,Penelope_over_Mean!J100,MCNP_over_Mean!J100),3))</f>
        <v>0.996 - 1.009</v>
      </c>
      <c r="K100" s="9"/>
      <c r="L100" s="16"/>
      <c r="M100" s="20" t="str">
        <f>CONCATENATE(FIXED(MIN(EGSnrc_over_Mean!M100,Geant4_over_Mean!M100,Penelope_over_Mean!M100,MCNP_over_Mean!M100),3)," - ", FIXED(MAX(EGSnrc_over_Mean!M100,Geant4_over_Mean!M100,Penelope_over_Mean!M100,MCNP_over_Mean!M100),3))</f>
        <v>0.994 - 1.007</v>
      </c>
      <c r="N100" s="18"/>
    </row>
    <row r="101" spans="2:14" s="3" customFormat="1" x14ac:dyDescent="0.25">
      <c r="B101" s="4">
        <v>260</v>
      </c>
      <c r="C101" s="20" t="str">
        <f>CONCATENATE(FIXED(MIN(EGSnrc_over_Mean!C101,Geant4_over_Mean!C101,Penelope_over_Mean!C101,MCNP_over_Mean!C101),3)," - ", FIXED(MAX(EGSnrc_over_Mean!C101,Geant4_over_Mean!C101,Penelope_over_Mean!C101,MCNP_over_Mean!C101),3))</f>
        <v>0.996 - 1.003</v>
      </c>
      <c r="D101" s="15"/>
      <c r="E101" s="16"/>
      <c r="F101" s="20" t="str">
        <f>CONCATENATE(FIXED(MIN(EGSnrc_over_Mean!F101,Geant4_over_Mean!F101,Penelope_over_Mean!F101,MCNP_over_Mean!F101),3)," - ", FIXED(MAX(EGSnrc_over_Mean!F101,Geant4_over_Mean!F101,Penelope_over_Mean!F101,MCNP_over_Mean!F101),3))</f>
        <v>0.995 - 1.004</v>
      </c>
      <c r="G101" s="9"/>
      <c r="I101" s="4">
        <v>260</v>
      </c>
      <c r="J101" s="20" t="str">
        <f>CONCATENATE(FIXED(MIN(EGSnrc_over_Mean!J101,Geant4_over_Mean!J101,Penelope_over_Mean!J101,MCNP_over_Mean!J101),3)," - ", FIXED(MAX(EGSnrc_over_Mean!J101,Geant4_over_Mean!J101,Penelope_over_Mean!J101,MCNP_over_Mean!J101),3))</f>
        <v>0.998 - 1.005</v>
      </c>
      <c r="K101" s="9"/>
      <c r="L101" s="16"/>
      <c r="M101" s="20" t="str">
        <f>CONCATENATE(FIXED(MIN(EGSnrc_over_Mean!M101,Geant4_over_Mean!M101,Penelope_over_Mean!M101,MCNP_over_Mean!M101),3)," - ", FIXED(MAX(EGSnrc_over_Mean!M101,Geant4_over_Mean!M101,Penelope_over_Mean!M101,MCNP_over_Mean!M101),3))</f>
        <v>0.998 - 1.003</v>
      </c>
      <c r="N101" s="18"/>
    </row>
    <row r="102" spans="2:14" s="3" customFormat="1" x14ac:dyDescent="0.25">
      <c r="B102" s="4">
        <v>270</v>
      </c>
      <c r="C102" s="20" t="str">
        <f>CONCATENATE(FIXED(MIN(EGSnrc_over_Mean!C102,Geant4_over_Mean!C102,Penelope_over_Mean!C102,MCNP_over_Mean!C102),3)," - ", FIXED(MAX(EGSnrc_over_Mean!C102,Geant4_over_Mean!C102,Penelope_over_Mean!C102,MCNP_over_Mean!C102),3))</f>
        <v>0.998 - 1.004</v>
      </c>
      <c r="D102" s="15"/>
      <c r="E102" s="16"/>
      <c r="F102" s="20" t="str">
        <f>CONCATENATE(FIXED(MIN(EGSnrc_over_Mean!F102,Geant4_over_Mean!F102,Penelope_over_Mean!F102,MCNP_over_Mean!F102),3)," - ", FIXED(MAX(EGSnrc_over_Mean!F102,Geant4_over_Mean!F102,Penelope_over_Mean!F102,MCNP_over_Mean!F102),3))</f>
        <v>0.996 - 1.003</v>
      </c>
      <c r="G102" s="9"/>
      <c r="I102" s="4">
        <v>270</v>
      </c>
      <c r="J102" s="20" t="str">
        <f>CONCATENATE(FIXED(MIN(EGSnrc_over_Mean!J102,Geant4_over_Mean!J102,Penelope_over_Mean!J102,MCNP_over_Mean!J102),3)," - ", FIXED(MAX(EGSnrc_over_Mean!J102,Geant4_over_Mean!J102,Penelope_over_Mean!J102,MCNP_over_Mean!J102),3))</f>
        <v>0.992 - 1.007</v>
      </c>
      <c r="K102" s="9"/>
      <c r="L102" s="16"/>
      <c r="M102" s="20" t="str">
        <f>CONCATENATE(FIXED(MIN(EGSnrc_over_Mean!M102,Geant4_over_Mean!M102,Penelope_over_Mean!M102,MCNP_over_Mean!M102),3)," - ", FIXED(MAX(EGSnrc_over_Mean!M102,Geant4_over_Mean!M102,Penelope_over_Mean!M102,MCNP_over_Mean!M102),3))</f>
        <v>0.995 - 1.006</v>
      </c>
      <c r="N102" s="18"/>
    </row>
    <row r="103" spans="2:14" s="3" customFormat="1" x14ac:dyDescent="0.25">
      <c r="B103" s="4">
        <v>280</v>
      </c>
      <c r="C103" s="20" t="str">
        <f>CONCATENATE(FIXED(MIN(EGSnrc_over_Mean!C103,Geant4_over_Mean!C103,Penelope_over_Mean!C103,MCNP_over_Mean!C103),3)," - ", FIXED(MAX(EGSnrc_over_Mean!C103,Geant4_over_Mean!C103,Penelope_over_Mean!C103,MCNP_over_Mean!C103),3))</f>
        <v>0.991 - 1.006</v>
      </c>
      <c r="D103" s="15"/>
      <c r="E103" s="16"/>
      <c r="F103" s="20" t="str">
        <f>CONCATENATE(FIXED(MIN(EGSnrc_over_Mean!F103,Geant4_over_Mean!F103,Penelope_over_Mean!F103,MCNP_over_Mean!F103),3)," - ", FIXED(MAX(EGSnrc_over_Mean!F103,Geant4_over_Mean!F103,Penelope_over_Mean!F103,MCNP_over_Mean!F103),3))</f>
        <v>0.997 - 1.003</v>
      </c>
      <c r="G103" s="9"/>
      <c r="I103" s="4">
        <v>280</v>
      </c>
      <c r="J103" s="20" t="str">
        <f>CONCATENATE(FIXED(MIN(EGSnrc_over_Mean!J103,Geant4_over_Mean!J103,Penelope_over_Mean!J103,MCNP_over_Mean!J103),3)," - ", FIXED(MAX(EGSnrc_over_Mean!J103,Geant4_over_Mean!J103,Penelope_over_Mean!J103,MCNP_over_Mean!J103),3))</f>
        <v>0.994 - 1.004</v>
      </c>
      <c r="K103" s="9"/>
      <c r="L103" s="16"/>
      <c r="M103" s="20" t="str">
        <f>CONCATENATE(FIXED(MIN(EGSnrc_over_Mean!M103,Geant4_over_Mean!M103,Penelope_over_Mean!M103,MCNP_over_Mean!M103),3)," - ", FIXED(MAX(EGSnrc_over_Mean!M103,Geant4_over_Mean!M103,Penelope_over_Mean!M103,MCNP_over_Mean!M103),3))</f>
        <v>0.996 - 1.004</v>
      </c>
      <c r="N103" s="18"/>
    </row>
    <row r="104" spans="2:14" s="3" customFormat="1" x14ac:dyDescent="0.25">
      <c r="B104" s="4">
        <v>290</v>
      </c>
      <c r="C104" s="20" t="str">
        <f>CONCATENATE(FIXED(MIN(EGSnrc_over_Mean!C104,Geant4_over_Mean!C104,Penelope_over_Mean!C104,MCNP_over_Mean!C104),3)," - ", FIXED(MAX(EGSnrc_over_Mean!C104,Geant4_over_Mean!C104,Penelope_over_Mean!C104,MCNP_over_Mean!C104),3))</f>
        <v>0.999 - 1.001</v>
      </c>
      <c r="D104" s="15"/>
      <c r="E104" s="16"/>
      <c r="F104" s="20" t="str">
        <f>CONCATENATE(FIXED(MIN(EGSnrc_over_Mean!F104,Geant4_over_Mean!F104,Penelope_over_Mean!F104,MCNP_over_Mean!F104),3)," - ", FIXED(MAX(EGSnrc_over_Mean!F104,Geant4_over_Mean!F104,Penelope_over_Mean!F104,MCNP_over_Mean!F104),3))</f>
        <v>0.999 - 1.001</v>
      </c>
      <c r="G104" s="9"/>
      <c r="I104" s="4">
        <v>290</v>
      </c>
      <c r="J104" s="20" t="str">
        <f>CONCATENATE(FIXED(MIN(EGSnrc_over_Mean!J104,Geant4_over_Mean!J104,Penelope_over_Mean!J104,MCNP_over_Mean!J104),3)," - ", FIXED(MAX(EGSnrc_over_Mean!J104,Geant4_over_Mean!J104,Penelope_over_Mean!J104,MCNP_over_Mean!J104),3))</f>
        <v>0.994 - 1.003</v>
      </c>
      <c r="K104" s="9"/>
      <c r="L104" s="16"/>
      <c r="M104" s="20" t="str">
        <f>CONCATENATE(FIXED(MIN(EGSnrc_over_Mean!M104,Geant4_over_Mean!M104,Penelope_over_Mean!M104,MCNP_over_Mean!M104),3)," - ", FIXED(MAX(EGSnrc_over_Mean!M104,Geant4_over_Mean!M104,Penelope_over_Mean!M104,MCNP_over_Mean!M104),3))</f>
        <v>0.999 - 1.001</v>
      </c>
      <c r="N104" s="18"/>
    </row>
    <row r="105" spans="2:14" s="3" customFormat="1" x14ac:dyDescent="0.25">
      <c r="B105" s="4">
        <v>300</v>
      </c>
      <c r="C105" s="20" t="str">
        <f>CONCATENATE(FIXED(MIN(EGSnrc_over_Mean!C105,Geant4_over_Mean!C105,Penelope_over_Mean!C105,MCNP_over_Mean!C105),3)," - ", FIXED(MAX(EGSnrc_over_Mean!C105,Geant4_over_Mean!C105,Penelope_over_Mean!C105,MCNP_over_Mean!C105),3))</f>
        <v>0.997 - 1.002</v>
      </c>
      <c r="D105" s="15"/>
      <c r="E105" s="16"/>
      <c r="F105" s="20" t="str">
        <f>CONCATENATE(FIXED(MIN(EGSnrc_over_Mean!F105,Geant4_over_Mean!F105,Penelope_over_Mean!F105,MCNP_over_Mean!F105),3)," - ", FIXED(MAX(EGSnrc_over_Mean!F105,Geant4_over_Mean!F105,Penelope_over_Mean!F105,MCNP_over_Mean!F105),3))</f>
        <v>0.999 - 1.001</v>
      </c>
      <c r="G105" s="9"/>
      <c r="I105" s="4">
        <v>300</v>
      </c>
      <c r="J105" s="20" t="str">
        <f>CONCATENATE(FIXED(MIN(EGSnrc_over_Mean!J105,Geant4_over_Mean!J105,Penelope_over_Mean!J105,MCNP_over_Mean!J105),3)," - ", FIXED(MAX(EGSnrc_over_Mean!J105,Geant4_over_Mean!J105,Penelope_over_Mean!J105,MCNP_over_Mean!J105),3))</f>
        <v>0.998 - 1.002</v>
      </c>
      <c r="K105" s="9"/>
      <c r="L105" s="16"/>
      <c r="M105" s="20" t="str">
        <f>CONCATENATE(FIXED(MIN(EGSnrc_over_Mean!M105,Geant4_over_Mean!M105,Penelope_over_Mean!M105,MCNP_over_Mean!M105),3)," - ", FIXED(MAX(EGSnrc_over_Mean!M105,Geant4_over_Mean!M105,Penelope_over_Mean!M105,MCNP_over_Mean!M105),3))</f>
        <v>0.999 - 1.003</v>
      </c>
      <c r="N105" s="18"/>
    </row>
    <row r="106" spans="2:14" s="3" customFormat="1" x14ac:dyDescent="0.25">
      <c r="B106" s="4">
        <v>310</v>
      </c>
      <c r="C106" s="20" t="str">
        <f>CONCATENATE(FIXED(MIN(EGSnrc_over_Mean!C106,Geant4_over_Mean!C106,Penelope_over_Mean!C106,MCNP_over_Mean!C106),3)," - ", FIXED(MAX(EGSnrc_over_Mean!C106,Geant4_over_Mean!C106,Penelope_over_Mean!C106,MCNP_over_Mean!C106),3))</f>
        <v>0.999 - 1.001</v>
      </c>
      <c r="D106" s="15"/>
      <c r="E106" s="16"/>
      <c r="F106" s="20" t="str">
        <f>CONCATENATE(FIXED(MIN(EGSnrc_over_Mean!F106,Geant4_over_Mean!F106,Penelope_over_Mean!F106,MCNP_over_Mean!F106),3)," - ", FIXED(MAX(EGSnrc_over_Mean!F106,Geant4_over_Mean!F106,Penelope_over_Mean!F106,MCNP_over_Mean!F106),3))</f>
        <v>0.999 - 1.001</v>
      </c>
      <c r="G106" s="9"/>
      <c r="I106" s="4">
        <v>310</v>
      </c>
      <c r="J106" s="20" t="str">
        <f>CONCATENATE(FIXED(MIN(EGSnrc_over_Mean!J106,Geant4_over_Mean!J106,Penelope_over_Mean!J106,MCNP_over_Mean!J106),3)," - ", FIXED(MAX(EGSnrc_over_Mean!J106,Geant4_over_Mean!J106,Penelope_over_Mean!J106,MCNP_over_Mean!J106),3))</f>
        <v>0.999 - 1.001</v>
      </c>
      <c r="K106" s="9"/>
      <c r="L106" s="16"/>
      <c r="M106" s="20" t="str">
        <f>CONCATENATE(FIXED(MIN(EGSnrc_over_Mean!M106,Geant4_over_Mean!M106,Penelope_over_Mean!M106,MCNP_over_Mean!M106),3)," - ", FIXED(MAX(EGSnrc_over_Mean!M106,Geant4_over_Mean!M106,Penelope_over_Mean!M106,MCNP_over_Mean!M106),3))</f>
        <v>0.997 - 1.001</v>
      </c>
      <c r="N106" s="18"/>
    </row>
    <row r="107" spans="2:14" s="3" customFormat="1" x14ac:dyDescent="0.25">
      <c r="B107" s="4">
        <v>320</v>
      </c>
      <c r="C107" s="20" t="str">
        <f>CONCATENATE(FIXED(MIN(EGSnrc_over_Mean!C107,Geant4_over_Mean!C107,Penelope_over_Mean!C107,MCNP_over_Mean!C107),3)," - ", FIXED(MAX(EGSnrc_over_Mean!C107,Geant4_over_Mean!C107,Penelope_over_Mean!C107,MCNP_over_Mean!C107),3))</f>
        <v>0.996 - 1.003</v>
      </c>
      <c r="D107" s="15"/>
      <c r="E107" s="16"/>
      <c r="F107" s="20" t="str">
        <f>CONCATENATE(FIXED(MIN(EGSnrc_over_Mean!F107,Geant4_over_Mean!F107,Penelope_over_Mean!F107,MCNP_over_Mean!F107),3)," - ", FIXED(MAX(EGSnrc_over_Mean!F107,Geant4_over_Mean!F107,Penelope_over_Mean!F107,MCNP_over_Mean!F107),3))</f>
        <v>0.999 - 1.001</v>
      </c>
      <c r="G107" s="9"/>
      <c r="I107" s="4">
        <v>320</v>
      </c>
      <c r="J107" s="20" t="str">
        <f>CONCATENATE(FIXED(MIN(EGSnrc_over_Mean!J107,Geant4_over_Mean!J107,Penelope_over_Mean!J107,MCNP_over_Mean!J107),3)," - ", FIXED(MAX(EGSnrc_over_Mean!J107,Geant4_over_Mean!J107,Penelope_over_Mean!J107,MCNP_over_Mean!J107),3))</f>
        <v>0.997 - 1.004</v>
      </c>
      <c r="K107" s="9"/>
      <c r="L107" s="16"/>
      <c r="M107" s="20" t="str">
        <f>CONCATENATE(FIXED(MIN(EGSnrc_over_Mean!M107,Geant4_over_Mean!M107,Penelope_over_Mean!M107,MCNP_over_Mean!M107),3)," - ", FIXED(MAX(EGSnrc_over_Mean!M107,Geant4_over_Mean!M107,Penelope_over_Mean!M107,MCNP_over_Mean!M107),3))</f>
        <v>0.999 - 1.001</v>
      </c>
      <c r="N107" s="18"/>
    </row>
    <row r="108" spans="2:14" s="3" customFormat="1" x14ac:dyDescent="0.25">
      <c r="B108" s="4">
        <v>330</v>
      </c>
      <c r="C108" s="20" t="str">
        <f>CONCATENATE(FIXED(MIN(EGSnrc_over_Mean!C108,Geant4_over_Mean!C108,Penelope_over_Mean!C108,MCNP_over_Mean!C108),3)," - ", FIXED(MAX(EGSnrc_over_Mean!C108,Geant4_over_Mean!C108,Penelope_over_Mean!C108,MCNP_over_Mean!C108),3))</f>
        <v>0.998 - 1.002</v>
      </c>
      <c r="D108" s="15"/>
      <c r="E108" s="16"/>
      <c r="F108" s="20" t="str">
        <f>CONCATENATE(FIXED(MIN(EGSnrc_over_Mean!F108,Geant4_over_Mean!F108,Penelope_over_Mean!F108,MCNP_over_Mean!F108),3)," - ", FIXED(MAX(EGSnrc_over_Mean!F108,Geant4_over_Mean!F108,Penelope_over_Mean!F108,MCNP_over_Mean!F108),3))</f>
        <v>1.000 - 1.001</v>
      </c>
      <c r="G108" s="9"/>
      <c r="I108" s="4">
        <v>330</v>
      </c>
      <c r="J108" s="20" t="str">
        <f>CONCATENATE(FIXED(MIN(EGSnrc_over_Mean!J108,Geant4_over_Mean!J108,Penelope_over_Mean!J108,MCNP_over_Mean!J108),3)," - ", FIXED(MAX(EGSnrc_over_Mean!J108,Geant4_over_Mean!J108,Penelope_over_Mean!J108,MCNP_over_Mean!J108),3))</f>
        <v>0.997 - 1.003</v>
      </c>
      <c r="K108" s="9"/>
      <c r="L108" s="16"/>
      <c r="M108" s="20" t="str">
        <f>CONCATENATE(FIXED(MIN(EGSnrc_over_Mean!M108,Geant4_over_Mean!M108,Penelope_over_Mean!M108,MCNP_over_Mean!M108),3)," - ", FIXED(MAX(EGSnrc_over_Mean!M108,Geant4_over_Mean!M108,Penelope_over_Mean!M108,MCNP_over_Mean!M108),3))</f>
        <v>0.999 - 1.000</v>
      </c>
      <c r="N108" s="18"/>
    </row>
    <row r="109" spans="2:14" s="3" customFormat="1" x14ac:dyDescent="0.25">
      <c r="B109" s="4">
        <v>340</v>
      </c>
      <c r="C109" s="20" t="str">
        <f>CONCATENATE(FIXED(MIN(EGSnrc_over_Mean!C109,Geant4_over_Mean!C109,Penelope_over_Mean!C109,MCNP_over_Mean!C109),3)," - ", FIXED(MAX(EGSnrc_over_Mean!C109,Geant4_over_Mean!C109,Penelope_over_Mean!C109,MCNP_over_Mean!C109),3))</f>
        <v>0.999 - 1.003</v>
      </c>
      <c r="D109" s="15"/>
      <c r="E109" s="16"/>
      <c r="F109" s="20" t="str">
        <f>CONCATENATE(FIXED(MIN(EGSnrc_over_Mean!F109,Geant4_over_Mean!F109,Penelope_over_Mean!F109,MCNP_over_Mean!F109),3)," - ", FIXED(MAX(EGSnrc_over_Mean!F109,Geant4_over_Mean!F109,Penelope_over_Mean!F109,MCNP_over_Mean!F109),3))</f>
        <v>0.999 - 1.002</v>
      </c>
      <c r="G109" s="9"/>
      <c r="I109" s="4">
        <v>340</v>
      </c>
      <c r="J109" s="20" t="str">
        <f>CONCATENATE(FIXED(MIN(EGSnrc_over_Mean!J109,Geant4_over_Mean!J109,Penelope_over_Mean!J109,MCNP_over_Mean!J109),3)," - ", FIXED(MAX(EGSnrc_over_Mean!J109,Geant4_over_Mean!J109,Penelope_over_Mean!J109,MCNP_over_Mean!J109),3))</f>
        <v>0.997 - 1.003</v>
      </c>
      <c r="K109" s="9"/>
      <c r="L109" s="16"/>
      <c r="M109" s="20" t="str">
        <f>CONCATENATE(FIXED(MIN(EGSnrc_over_Mean!M109,Geant4_over_Mean!M109,Penelope_over_Mean!M109,MCNP_over_Mean!M109),3)," - ", FIXED(MAX(EGSnrc_over_Mean!M109,Geant4_over_Mean!M109,Penelope_over_Mean!M109,MCNP_over_Mean!M109),3))</f>
        <v>0.998 - 1.001</v>
      </c>
      <c r="N109" s="18"/>
    </row>
    <row r="110" spans="2:14" s="3" customFormat="1" x14ac:dyDescent="0.25">
      <c r="B110" s="4">
        <v>350</v>
      </c>
      <c r="C110" s="20" t="str">
        <f>CONCATENATE(FIXED(MIN(EGSnrc_over_Mean!C110,Geant4_over_Mean!C110,Penelope_over_Mean!C110,MCNP_over_Mean!C110),3)," - ", FIXED(MAX(EGSnrc_over_Mean!C110,Geant4_over_Mean!C110,Penelope_over_Mean!C110,MCNP_over_Mean!C110),3))</f>
        <v>0.999 - 1.001</v>
      </c>
      <c r="D110" s="15"/>
      <c r="E110" s="16"/>
      <c r="F110" s="20" t="str">
        <f>CONCATENATE(FIXED(MIN(EGSnrc_over_Mean!F110,Geant4_over_Mean!F110,Penelope_over_Mean!F110,MCNP_over_Mean!F110),3)," - ", FIXED(MAX(EGSnrc_over_Mean!F110,Geant4_over_Mean!F110,Penelope_over_Mean!F110,MCNP_over_Mean!F110),3))</f>
        <v>0.999 - 1.001</v>
      </c>
      <c r="G110" s="9"/>
      <c r="I110" s="4">
        <v>350</v>
      </c>
      <c r="J110" s="20" t="str">
        <f>CONCATENATE(FIXED(MIN(EGSnrc_over_Mean!J110,Geant4_over_Mean!J110,Penelope_over_Mean!J110,MCNP_over_Mean!J110),3)," - ", FIXED(MAX(EGSnrc_over_Mean!J110,Geant4_over_Mean!J110,Penelope_over_Mean!J110,MCNP_over_Mean!J110),3))</f>
        <v>0.999 - 1.001</v>
      </c>
      <c r="K110" s="9"/>
      <c r="L110" s="16"/>
      <c r="M110" s="20" t="str">
        <f>CONCATENATE(FIXED(MIN(EGSnrc_over_Mean!M110,Geant4_over_Mean!M110,Penelope_over_Mean!M110,MCNP_over_Mean!M110),3)," - ", FIXED(MAX(EGSnrc_over_Mean!M110,Geant4_over_Mean!M110,Penelope_over_Mean!M110,MCNP_over_Mean!M110),3))</f>
        <v>0.998 - 1.003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7">
        <v>8.1935000000000004E-6</v>
      </c>
      <c r="D7" s="4" t="s">
        <v>30</v>
      </c>
      <c r="F7" s="7">
        <v>7.7400000000000004E-6</v>
      </c>
      <c r="G7" s="4" t="s">
        <v>30</v>
      </c>
      <c r="I7" s="4" t="s">
        <v>1</v>
      </c>
      <c r="J7" s="7">
        <v>7.3763E-6</v>
      </c>
      <c r="K7" s="4" t="s">
        <v>30</v>
      </c>
      <c r="M7" s="7">
        <v>7.3168E-6</v>
      </c>
      <c r="N7" s="4" t="s">
        <v>30</v>
      </c>
    </row>
    <row r="8" spans="2:14" s="3" customFormat="1" x14ac:dyDescent="0.25">
      <c r="B8" s="4" t="s">
        <v>27</v>
      </c>
      <c r="C8" s="27">
        <v>1.5837214399999997</v>
      </c>
      <c r="D8" s="4" t="s">
        <v>30</v>
      </c>
      <c r="F8" s="27">
        <v>0.76312102999999998</v>
      </c>
      <c r="G8" s="4" t="s">
        <v>30</v>
      </c>
      <c r="I8" s="4" t="s">
        <v>27</v>
      </c>
      <c r="J8" s="27">
        <v>1.5748434</v>
      </c>
      <c r="K8" s="4" t="s">
        <v>30</v>
      </c>
      <c r="M8" s="27">
        <v>0.67181228999999987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 t="s">
        <v>0</v>
      </c>
      <c r="F10" s="8" t="s">
        <v>5</v>
      </c>
      <c r="G10" s="8" t="s">
        <v>0</v>
      </c>
      <c r="I10" s="4" t="s">
        <v>4</v>
      </c>
      <c r="J10" s="8" t="s">
        <v>5</v>
      </c>
      <c r="K10" s="8" t="s">
        <v>0</v>
      </c>
      <c r="M10" s="8" t="s">
        <v>5</v>
      </c>
      <c r="N10" s="8" t="s">
        <v>0</v>
      </c>
    </row>
    <row r="11" spans="2:14" s="3" customFormat="1" x14ac:dyDescent="0.25">
      <c r="B11" s="4"/>
      <c r="C11" s="8" t="s">
        <v>14</v>
      </c>
      <c r="D11" s="8" t="s">
        <v>15</v>
      </c>
      <c r="F11" s="8" t="s">
        <v>14</v>
      </c>
      <c r="G11" s="8" t="s">
        <v>15</v>
      </c>
      <c r="I11" s="4"/>
      <c r="J11" s="8" t="s">
        <v>14</v>
      </c>
      <c r="K11" s="8" t="s">
        <v>15</v>
      </c>
      <c r="M11" s="8" t="s">
        <v>14</v>
      </c>
      <c r="N11" s="8" t="s">
        <v>15</v>
      </c>
    </row>
    <row r="12" spans="2:14" s="3" customFormat="1" x14ac:dyDescent="0.25">
      <c r="B12" s="4">
        <v>1</v>
      </c>
      <c r="C12" s="9">
        <v>11584</v>
      </c>
      <c r="D12" s="23">
        <v>2.1000000000000001E-4</v>
      </c>
      <c r="F12" s="9">
        <v>3381.9</v>
      </c>
      <c r="G12" s="24">
        <v>4.6000000000000001E-4</v>
      </c>
      <c r="I12" s="4">
        <v>1</v>
      </c>
      <c r="J12" s="9">
        <v>13126</v>
      </c>
      <c r="K12" s="25">
        <v>1.7999999999999998E-4</v>
      </c>
      <c r="M12" s="9">
        <v>3588.7</v>
      </c>
      <c r="N12" s="25">
        <v>4.3999999999999996E-4</v>
      </c>
    </row>
    <row r="13" spans="2:14" s="3" customFormat="1" x14ac:dyDescent="0.25">
      <c r="B13" s="4">
        <v>2</v>
      </c>
      <c r="C13" s="9">
        <v>2578.8000000000002</v>
      </c>
      <c r="D13" s="23">
        <v>5.4000000000000001E-4</v>
      </c>
      <c r="F13" s="9">
        <v>3333.7</v>
      </c>
      <c r="G13" s="24">
        <v>4.6000000000000001E-4</v>
      </c>
      <c r="I13" s="4">
        <v>2</v>
      </c>
      <c r="J13" s="9">
        <v>2591.6999999999998</v>
      </c>
      <c r="K13" s="25">
        <v>5.2999999999999998E-4</v>
      </c>
      <c r="M13" s="9">
        <v>3541.9</v>
      </c>
      <c r="N13" s="25">
        <v>4.3999999999999996E-4</v>
      </c>
    </row>
    <row r="14" spans="2:14" s="3" customFormat="1" x14ac:dyDescent="0.25">
      <c r="B14" s="4">
        <v>3</v>
      </c>
      <c r="C14" s="9">
        <v>1765.6</v>
      </c>
      <c r="D14" s="23">
        <v>6.6E-4</v>
      </c>
      <c r="F14" s="9">
        <v>3180.1</v>
      </c>
      <c r="G14" s="24">
        <v>4.8000000000000001E-4</v>
      </c>
      <c r="I14" s="4">
        <v>3</v>
      </c>
      <c r="J14" s="9">
        <v>1706.3</v>
      </c>
      <c r="K14" s="25">
        <v>6.6E-4</v>
      </c>
      <c r="M14" s="9">
        <v>3383.1</v>
      </c>
      <c r="N14" s="25">
        <v>4.4999999999999999E-4</v>
      </c>
    </row>
    <row r="15" spans="2:14" s="3" customFormat="1" x14ac:dyDescent="0.25">
      <c r="B15" s="4">
        <v>4</v>
      </c>
      <c r="C15" s="9">
        <v>1329.8</v>
      </c>
      <c r="D15" s="28">
        <v>7.5999999999999993E-4</v>
      </c>
      <c r="F15" s="9">
        <v>2568.5</v>
      </c>
      <c r="G15" s="29">
        <v>5.2999999999999998E-4</v>
      </c>
      <c r="I15" s="4">
        <v>4</v>
      </c>
      <c r="J15" s="9">
        <v>1255.7</v>
      </c>
      <c r="K15" s="30">
        <v>7.7999999999999999E-4</v>
      </c>
      <c r="M15" s="9">
        <v>2687.5</v>
      </c>
      <c r="N15" s="30">
        <v>5.0999999999999993E-4</v>
      </c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7"/>
      <c r="D21" s="4" t="s">
        <v>30</v>
      </c>
      <c r="F21" s="7"/>
      <c r="G21" s="4" t="s">
        <v>30</v>
      </c>
      <c r="I21" s="4" t="s">
        <v>1</v>
      </c>
      <c r="J21" s="7"/>
      <c r="K21" s="4" t="s">
        <v>30</v>
      </c>
      <c r="M21" s="7"/>
      <c r="N21" s="4" t="s">
        <v>30</v>
      </c>
    </row>
    <row r="22" spans="2:14" s="3" customFormat="1" x14ac:dyDescent="0.25">
      <c r="B22" s="4" t="s">
        <v>28</v>
      </c>
      <c r="C22" s="26"/>
      <c r="D22" s="4" t="s">
        <v>30</v>
      </c>
      <c r="F22" s="26"/>
      <c r="G22" s="4" t="s">
        <v>30</v>
      </c>
      <c r="I22" s="4" t="s">
        <v>28</v>
      </c>
      <c r="J22" s="26"/>
      <c r="K22" s="4" t="s">
        <v>30</v>
      </c>
      <c r="M22" s="26"/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 t="s">
        <v>0</v>
      </c>
      <c r="F24" s="8" t="s">
        <v>5</v>
      </c>
      <c r="G24" s="8" t="s">
        <v>0</v>
      </c>
      <c r="I24" s="4"/>
      <c r="J24" s="8" t="s">
        <v>5</v>
      </c>
      <c r="K24" s="8" t="s">
        <v>0</v>
      </c>
      <c r="M24" s="8" t="s">
        <v>5</v>
      </c>
      <c r="N24" s="8" t="s">
        <v>0</v>
      </c>
    </row>
    <row r="25" spans="2:14" s="3" customFormat="1" x14ac:dyDescent="0.25">
      <c r="B25" s="4"/>
      <c r="C25" s="8" t="s">
        <v>14</v>
      </c>
      <c r="D25" s="8" t="s">
        <v>15</v>
      </c>
      <c r="F25" s="8" t="s">
        <v>14</v>
      </c>
      <c r="G25" s="8" t="s">
        <v>15</v>
      </c>
      <c r="I25" s="4"/>
      <c r="J25" s="8" t="s">
        <v>14</v>
      </c>
      <c r="K25" s="8" t="s">
        <v>15</v>
      </c>
      <c r="M25" s="8" t="s">
        <v>14</v>
      </c>
      <c r="N25" s="8" t="s">
        <v>15</v>
      </c>
    </row>
    <row r="26" spans="2:14" s="3" customFormat="1" x14ac:dyDescent="0.25">
      <c r="B26" s="11" t="s">
        <v>9</v>
      </c>
      <c r="C26" s="12"/>
      <c r="D26" s="31"/>
      <c r="F26" s="12"/>
      <c r="G26" s="31"/>
      <c r="I26" s="11" t="s">
        <v>9</v>
      </c>
      <c r="J26" s="12"/>
      <c r="K26" s="31"/>
      <c r="M26" s="12"/>
      <c r="N26" s="31"/>
    </row>
    <row r="27" spans="2:14" s="3" customFormat="1" x14ac:dyDescent="0.25">
      <c r="B27" s="11" t="s">
        <v>10</v>
      </c>
      <c r="C27" s="12"/>
      <c r="D27" s="13"/>
      <c r="F27" s="12"/>
      <c r="G27" s="13"/>
      <c r="I27" s="11" t="s">
        <v>10</v>
      </c>
      <c r="J27" s="12"/>
      <c r="K27" s="13"/>
      <c r="M27" s="12"/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7">
        <v>8.9149E-6</v>
      </c>
      <c r="D31" s="4" t="s">
        <v>30</v>
      </c>
      <c r="F31" s="7">
        <v>8.9099999999999994E-6</v>
      </c>
      <c r="G31" s="4" t="s">
        <v>30</v>
      </c>
      <c r="I31" s="4" t="s">
        <v>1</v>
      </c>
      <c r="J31" s="7">
        <v>8.4400000000000005E-6</v>
      </c>
      <c r="K31" s="4" t="s">
        <v>30</v>
      </c>
      <c r="M31" s="7">
        <v>8.4100000000000008E-6</v>
      </c>
      <c r="N31" s="4" t="s">
        <v>30</v>
      </c>
    </row>
    <row r="32" spans="2:14" s="3" customFormat="1" x14ac:dyDescent="0.25">
      <c r="B32" s="4" t="s">
        <v>29</v>
      </c>
      <c r="C32" s="26">
        <v>5369.1417882900068</v>
      </c>
      <c r="D32" s="4" t="s">
        <v>30</v>
      </c>
      <c r="F32" s="26">
        <v>5338.4883677999942</v>
      </c>
      <c r="G32" s="4" t="s">
        <v>30</v>
      </c>
      <c r="I32" s="4" t="s">
        <v>29</v>
      </c>
      <c r="J32" s="26">
        <v>4677.7771606699989</v>
      </c>
      <c r="K32" s="4" t="s">
        <v>30</v>
      </c>
      <c r="M32" s="26">
        <v>4915.7583497777814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 t="s">
        <v>0</v>
      </c>
      <c r="F34" s="8" t="s">
        <v>5</v>
      </c>
      <c r="G34" s="8" t="s">
        <v>0</v>
      </c>
      <c r="I34" s="4" t="s">
        <v>9</v>
      </c>
      <c r="J34" s="8" t="s">
        <v>5</v>
      </c>
      <c r="K34" s="8" t="s">
        <v>0</v>
      </c>
      <c r="M34" s="8" t="s">
        <v>5</v>
      </c>
      <c r="N34" s="8" t="s">
        <v>0</v>
      </c>
    </row>
    <row r="35" spans="2:14" s="3" customFormat="1" x14ac:dyDescent="0.25">
      <c r="B35" s="14" t="s">
        <v>11</v>
      </c>
      <c r="C35" s="8" t="s">
        <v>14</v>
      </c>
      <c r="D35" s="8" t="s">
        <v>15</v>
      </c>
      <c r="F35" s="8" t="s">
        <v>14</v>
      </c>
      <c r="G35" s="8" t="s">
        <v>15</v>
      </c>
      <c r="I35" s="14" t="s">
        <v>11</v>
      </c>
      <c r="J35" s="8" t="s">
        <v>14</v>
      </c>
      <c r="K35" s="8" t="s">
        <v>15</v>
      </c>
      <c r="M35" s="8" t="s">
        <v>14</v>
      </c>
      <c r="N35" s="8" t="s">
        <v>15</v>
      </c>
    </row>
    <row r="36" spans="2:14" s="3" customFormat="1" x14ac:dyDescent="0.25">
      <c r="B36" s="4">
        <v>0</v>
      </c>
      <c r="C36" s="9">
        <v>12.125</v>
      </c>
      <c r="D36" s="24">
        <v>7.9000000000000001E-4</v>
      </c>
      <c r="E36" s="16"/>
      <c r="F36" s="9">
        <v>11.613</v>
      </c>
      <c r="G36" s="24">
        <v>8.1000000000000006E-4</v>
      </c>
      <c r="I36" s="4">
        <v>0</v>
      </c>
      <c r="J36" s="9">
        <v>11.414999999999999</v>
      </c>
      <c r="K36" s="24">
        <v>8.0000000000000004E-4</v>
      </c>
      <c r="L36" s="16"/>
      <c r="M36" s="9">
        <v>10.917</v>
      </c>
      <c r="N36" s="24">
        <v>8.1999999999999998E-4</v>
      </c>
    </row>
    <row r="37" spans="2:14" s="3" customFormat="1" x14ac:dyDescent="0.25">
      <c r="B37" s="4">
        <v>10</v>
      </c>
      <c r="C37" s="9">
        <v>12.111000000000001</v>
      </c>
      <c r="D37" s="24">
        <v>7.9000000000000001E-4</v>
      </c>
      <c r="E37" s="16"/>
      <c r="F37" s="9">
        <v>11.603999999999999</v>
      </c>
      <c r="G37" s="24">
        <v>8.1000000000000006E-4</v>
      </c>
      <c r="I37" s="4">
        <v>10</v>
      </c>
      <c r="J37" s="9">
        <v>11.379</v>
      </c>
      <c r="K37" s="24">
        <v>8.0000000000000004E-4</v>
      </c>
      <c r="L37" s="16"/>
      <c r="M37" s="9">
        <v>10.925000000000001</v>
      </c>
      <c r="N37" s="24">
        <v>8.1999999999999998E-4</v>
      </c>
    </row>
    <row r="38" spans="2:14" s="3" customFormat="1" x14ac:dyDescent="0.25">
      <c r="B38" s="4">
        <v>20</v>
      </c>
      <c r="C38" s="9">
        <v>12.135999999999999</v>
      </c>
      <c r="D38" s="24">
        <v>7.9000000000000001E-4</v>
      </c>
      <c r="E38" s="16"/>
      <c r="F38" s="9">
        <v>11.617000000000001</v>
      </c>
      <c r="G38" s="24">
        <v>8.1000000000000006E-4</v>
      </c>
      <c r="I38" s="4">
        <v>20</v>
      </c>
      <c r="J38" s="9">
        <v>11.391999999999999</v>
      </c>
      <c r="K38" s="24">
        <v>8.0000000000000004E-4</v>
      </c>
      <c r="L38" s="16"/>
      <c r="M38" s="9">
        <v>10.930999999999999</v>
      </c>
      <c r="N38" s="24">
        <v>8.1999999999999998E-4</v>
      </c>
    </row>
    <row r="39" spans="2:14" s="3" customFormat="1" x14ac:dyDescent="0.25">
      <c r="B39" s="4">
        <v>30</v>
      </c>
      <c r="C39" s="9">
        <v>12.129</v>
      </c>
      <c r="D39" s="24">
        <v>7.9000000000000001E-4</v>
      </c>
      <c r="E39" s="16"/>
      <c r="F39" s="9">
        <v>11.618</v>
      </c>
      <c r="G39" s="24">
        <v>8.1000000000000006E-4</v>
      </c>
      <c r="I39" s="4">
        <v>30</v>
      </c>
      <c r="J39" s="9">
        <v>11.388999999999999</v>
      </c>
      <c r="K39" s="24">
        <v>8.0000000000000004E-4</v>
      </c>
      <c r="L39" s="16"/>
      <c r="M39" s="9">
        <v>10.920999999999999</v>
      </c>
      <c r="N39" s="24">
        <v>8.1999999999999998E-4</v>
      </c>
    </row>
    <row r="40" spans="2:14" s="3" customFormat="1" x14ac:dyDescent="0.25">
      <c r="B40" s="4">
        <v>40</v>
      </c>
      <c r="C40" s="9">
        <v>12.116</v>
      </c>
      <c r="D40" s="24">
        <v>7.9000000000000001E-4</v>
      </c>
      <c r="E40" s="16"/>
      <c r="F40" s="9">
        <v>11.611000000000001</v>
      </c>
      <c r="G40" s="24">
        <v>8.1000000000000006E-4</v>
      </c>
      <c r="I40" s="4">
        <v>40</v>
      </c>
      <c r="J40" s="9">
        <v>11.393000000000001</v>
      </c>
      <c r="K40" s="24">
        <v>8.0000000000000004E-4</v>
      </c>
      <c r="L40" s="16"/>
      <c r="M40" s="9">
        <v>10.922000000000001</v>
      </c>
      <c r="N40" s="24">
        <v>8.1999999999999998E-4</v>
      </c>
    </row>
    <row r="41" spans="2:14" s="3" customFormat="1" x14ac:dyDescent="0.25">
      <c r="B41" s="4">
        <v>50</v>
      </c>
      <c r="C41" s="9">
        <v>12.128</v>
      </c>
      <c r="D41" s="24">
        <v>7.9000000000000001E-4</v>
      </c>
      <c r="E41" s="16"/>
      <c r="F41" s="9">
        <v>11.603</v>
      </c>
      <c r="G41" s="24">
        <v>8.1000000000000006E-4</v>
      </c>
      <c r="I41" s="4">
        <v>50</v>
      </c>
      <c r="J41" s="9">
        <v>11.382</v>
      </c>
      <c r="K41" s="24">
        <v>8.0000000000000004E-4</v>
      </c>
      <c r="L41" s="16"/>
      <c r="M41" s="9">
        <v>10.909000000000001</v>
      </c>
      <c r="N41" s="24">
        <v>8.1999999999999998E-4</v>
      </c>
    </row>
    <row r="42" spans="2:14" s="3" customFormat="1" x14ac:dyDescent="0.25">
      <c r="B42" s="4">
        <v>60</v>
      </c>
      <c r="C42" s="9">
        <v>12.117000000000001</v>
      </c>
      <c r="D42" s="24">
        <v>7.7999999999999999E-4</v>
      </c>
      <c r="E42" s="16"/>
      <c r="F42" s="9">
        <v>11.603</v>
      </c>
      <c r="G42" s="24">
        <v>8.1000000000000006E-4</v>
      </c>
      <c r="I42" s="4">
        <v>60</v>
      </c>
      <c r="J42" s="9">
        <v>11.395</v>
      </c>
      <c r="K42" s="24">
        <v>8.0000000000000004E-4</v>
      </c>
      <c r="L42" s="16"/>
      <c r="M42" s="9">
        <v>10.922000000000001</v>
      </c>
      <c r="N42" s="24">
        <v>8.1999999999999998E-4</v>
      </c>
    </row>
    <row r="43" spans="2:14" s="3" customFormat="1" x14ac:dyDescent="0.25">
      <c r="B43" s="4">
        <v>70</v>
      </c>
      <c r="C43" s="9">
        <v>12.129</v>
      </c>
      <c r="D43" s="24">
        <v>7.9000000000000001E-4</v>
      </c>
      <c r="E43" s="16"/>
      <c r="F43" s="9">
        <v>11.629</v>
      </c>
      <c r="G43" s="24">
        <v>8.1000000000000006E-4</v>
      </c>
      <c r="I43" s="4">
        <v>70</v>
      </c>
      <c r="J43" s="9">
        <v>11.398</v>
      </c>
      <c r="K43" s="24">
        <v>8.0000000000000004E-4</v>
      </c>
      <c r="L43" s="16"/>
      <c r="M43" s="9">
        <v>10.914999999999999</v>
      </c>
      <c r="N43" s="24">
        <v>8.1999999999999998E-4</v>
      </c>
    </row>
    <row r="44" spans="2:14" s="3" customFormat="1" x14ac:dyDescent="0.25">
      <c r="B44" s="4">
        <v>80</v>
      </c>
      <c r="C44" s="9">
        <v>12.125999999999999</v>
      </c>
      <c r="D44" s="24">
        <v>7.9000000000000001E-4</v>
      </c>
      <c r="E44" s="16"/>
      <c r="F44" s="9">
        <v>11.603999999999999</v>
      </c>
      <c r="G44" s="24">
        <v>8.1000000000000006E-4</v>
      </c>
      <c r="I44" s="4">
        <v>80</v>
      </c>
      <c r="J44" s="9">
        <v>11.398</v>
      </c>
      <c r="K44" s="24">
        <v>8.0000000000000004E-4</v>
      </c>
      <c r="L44" s="16"/>
      <c r="M44" s="9">
        <v>10.901999999999999</v>
      </c>
      <c r="N44" s="24">
        <v>8.1999999999999998E-4</v>
      </c>
    </row>
    <row r="45" spans="2:14" s="3" customFormat="1" x14ac:dyDescent="0.25">
      <c r="B45" s="4">
        <v>90</v>
      </c>
      <c r="C45" s="9">
        <v>12.134</v>
      </c>
      <c r="D45" s="24">
        <v>7.7999999999999999E-4</v>
      </c>
      <c r="E45" s="16"/>
      <c r="F45" s="9">
        <v>11.608000000000001</v>
      </c>
      <c r="G45" s="24">
        <v>8.1000000000000006E-4</v>
      </c>
      <c r="I45" s="4">
        <v>90</v>
      </c>
      <c r="J45" s="9">
        <v>11.393000000000001</v>
      </c>
      <c r="K45" s="24">
        <v>8.0000000000000004E-4</v>
      </c>
      <c r="L45" s="16"/>
      <c r="M45" s="9">
        <v>10.913</v>
      </c>
      <c r="N45" s="24">
        <v>8.1999999999999998E-4</v>
      </c>
    </row>
    <row r="46" spans="2:14" s="3" customFormat="1" x14ac:dyDescent="0.25">
      <c r="B46" s="4">
        <v>100</v>
      </c>
      <c r="C46" s="9">
        <v>12.125999999999999</v>
      </c>
      <c r="D46" s="24">
        <v>7.9000000000000001E-4</v>
      </c>
      <c r="E46" s="16"/>
      <c r="F46" s="9">
        <v>11.606999999999999</v>
      </c>
      <c r="G46" s="24">
        <v>8.1000000000000006E-4</v>
      </c>
      <c r="I46" s="4">
        <v>100</v>
      </c>
      <c r="J46" s="9">
        <v>11.414999999999999</v>
      </c>
      <c r="K46" s="24">
        <v>8.0000000000000004E-4</v>
      </c>
      <c r="L46" s="16"/>
      <c r="M46" s="9">
        <v>10.91</v>
      </c>
      <c r="N46" s="24">
        <v>8.1999999999999998E-4</v>
      </c>
    </row>
    <row r="47" spans="2:14" s="3" customFormat="1" x14ac:dyDescent="0.25">
      <c r="B47" s="4">
        <v>110</v>
      </c>
      <c r="C47" s="9">
        <v>12.138</v>
      </c>
      <c r="D47" s="24">
        <v>7.7999999999999999E-4</v>
      </c>
      <c r="E47" s="16"/>
      <c r="F47" s="9">
        <v>11.606</v>
      </c>
      <c r="G47" s="24">
        <v>8.1000000000000006E-4</v>
      </c>
      <c r="I47" s="4">
        <v>110</v>
      </c>
      <c r="J47" s="9">
        <v>11.381</v>
      </c>
      <c r="K47" s="24">
        <v>8.0000000000000004E-4</v>
      </c>
      <c r="L47" s="16"/>
      <c r="M47" s="9">
        <v>10.894</v>
      </c>
      <c r="N47" s="24">
        <v>8.1999999999999998E-4</v>
      </c>
    </row>
    <row r="48" spans="2:14" s="3" customFormat="1" x14ac:dyDescent="0.25">
      <c r="B48" s="4">
        <v>120</v>
      </c>
      <c r="C48" s="9">
        <v>12.12</v>
      </c>
      <c r="D48" s="24">
        <v>7.7999999999999999E-4</v>
      </c>
      <c r="E48" s="16"/>
      <c r="F48" s="9">
        <v>11.593</v>
      </c>
      <c r="G48" s="24">
        <v>8.1000000000000006E-4</v>
      </c>
      <c r="I48" s="4">
        <v>120</v>
      </c>
      <c r="J48" s="9">
        <v>11.396000000000001</v>
      </c>
      <c r="K48" s="24">
        <v>8.0000000000000004E-4</v>
      </c>
      <c r="L48" s="16"/>
      <c r="M48" s="9">
        <v>10.917</v>
      </c>
      <c r="N48" s="24">
        <v>8.1999999999999998E-4</v>
      </c>
    </row>
    <row r="49" spans="2:14" s="3" customFormat="1" x14ac:dyDescent="0.25">
      <c r="B49" s="4">
        <v>130</v>
      </c>
      <c r="C49" s="9">
        <v>12.122</v>
      </c>
      <c r="D49" s="24">
        <v>7.9000000000000001E-4</v>
      </c>
      <c r="E49" s="16"/>
      <c r="F49" s="9">
        <v>11.621</v>
      </c>
      <c r="G49" s="24">
        <v>8.1000000000000006E-4</v>
      </c>
      <c r="I49" s="4">
        <v>130</v>
      </c>
      <c r="J49" s="9">
        <v>11.39</v>
      </c>
      <c r="K49" s="24">
        <v>8.0000000000000004E-4</v>
      </c>
      <c r="L49" s="16"/>
      <c r="M49" s="9">
        <v>10.917</v>
      </c>
      <c r="N49" s="24">
        <v>8.1999999999999998E-4</v>
      </c>
    </row>
    <row r="50" spans="2:14" s="3" customFormat="1" x14ac:dyDescent="0.25">
      <c r="B50" s="4">
        <v>140</v>
      </c>
      <c r="C50" s="9">
        <v>12.134</v>
      </c>
      <c r="D50" s="24">
        <v>7.9000000000000001E-4</v>
      </c>
      <c r="E50" s="16"/>
      <c r="F50" s="9">
        <v>11.6</v>
      </c>
      <c r="G50" s="24">
        <v>8.1000000000000006E-4</v>
      </c>
      <c r="I50" s="4">
        <v>140</v>
      </c>
      <c r="J50" s="9">
        <v>11.401999999999999</v>
      </c>
      <c r="K50" s="24">
        <v>8.0000000000000004E-4</v>
      </c>
      <c r="L50" s="16"/>
      <c r="M50" s="9">
        <v>10.912000000000001</v>
      </c>
      <c r="N50" s="24">
        <v>8.1999999999999998E-4</v>
      </c>
    </row>
    <row r="51" spans="2:14" s="3" customFormat="1" x14ac:dyDescent="0.25">
      <c r="B51" s="4">
        <v>150</v>
      </c>
      <c r="C51" s="9">
        <v>12.127000000000001</v>
      </c>
      <c r="D51" s="24">
        <v>7.9000000000000001E-4</v>
      </c>
      <c r="E51" s="16"/>
      <c r="F51" s="9">
        <v>11.603999999999999</v>
      </c>
      <c r="G51" s="24">
        <v>8.1000000000000006E-4</v>
      </c>
      <c r="I51" s="4">
        <v>150</v>
      </c>
      <c r="J51" s="9">
        <v>11.398999999999999</v>
      </c>
      <c r="K51" s="24">
        <v>8.0000000000000004E-4</v>
      </c>
      <c r="L51" s="16"/>
      <c r="M51" s="9">
        <v>10.927</v>
      </c>
      <c r="N51" s="24">
        <v>8.1999999999999998E-4</v>
      </c>
    </row>
    <row r="52" spans="2:14" s="3" customFormat="1" x14ac:dyDescent="0.25">
      <c r="B52" s="4">
        <v>160</v>
      </c>
      <c r="C52" s="9">
        <v>12.122999999999999</v>
      </c>
      <c r="D52" s="24">
        <v>7.9000000000000001E-4</v>
      </c>
      <c r="E52" s="16"/>
      <c r="F52" s="9">
        <v>11.615</v>
      </c>
      <c r="G52" s="24">
        <v>8.1000000000000006E-4</v>
      </c>
      <c r="I52" s="4">
        <v>160</v>
      </c>
      <c r="J52" s="9">
        <v>11.395</v>
      </c>
      <c r="K52" s="24">
        <v>8.0000000000000004E-4</v>
      </c>
      <c r="L52" s="16"/>
      <c r="M52" s="9">
        <v>10.904999999999999</v>
      </c>
      <c r="N52" s="24">
        <v>8.1999999999999998E-4</v>
      </c>
    </row>
    <row r="53" spans="2:14" s="3" customFormat="1" x14ac:dyDescent="0.25">
      <c r="B53" s="4">
        <v>170</v>
      </c>
      <c r="C53" s="9">
        <v>12.125</v>
      </c>
      <c r="D53" s="24">
        <v>7.9000000000000001E-4</v>
      </c>
      <c r="E53" s="16"/>
      <c r="F53" s="9">
        <v>11.603</v>
      </c>
      <c r="G53" s="24">
        <v>8.1000000000000006E-4</v>
      </c>
      <c r="I53" s="4">
        <v>170</v>
      </c>
      <c r="J53" s="9">
        <v>11.379</v>
      </c>
      <c r="K53" s="24">
        <v>8.0000000000000004E-4</v>
      </c>
      <c r="L53" s="16"/>
      <c r="M53" s="9">
        <v>10.912000000000001</v>
      </c>
      <c r="N53" s="24">
        <v>8.1999999999999998E-4</v>
      </c>
    </row>
    <row r="54" spans="2:14" s="3" customFormat="1" x14ac:dyDescent="0.25">
      <c r="B54" s="4">
        <v>180</v>
      </c>
      <c r="C54" s="9">
        <v>12.132999999999999</v>
      </c>
      <c r="D54" s="24">
        <v>7.9000000000000001E-4</v>
      </c>
      <c r="E54" s="16"/>
      <c r="F54" s="9">
        <v>11.605</v>
      </c>
      <c r="G54" s="24">
        <v>8.1000000000000006E-4</v>
      </c>
      <c r="I54" s="4">
        <v>180</v>
      </c>
      <c r="J54" s="9">
        <v>11.395</v>
      </c>
      <c r="K54" s="24">
        <v>8.0000000000000004E-4</v>
      </c>
      <c r="L54" s="16"/>
      <c r="M54" s="9">
        <v>10.922000000000001</v>
      </c>
      <c r="N54" s="24">
        <v>8.1999999999999998E-4</v>
      </c>
    </row>
    <row r="55" spans="2:14" s="3" customFormat="1" x14ac:dyDescent="0.25">
      <c r="B55" s="4">
        <v>190</v>
      </c>
      <c r="C55" s="9">
        <v>12.119</v>
      </c>
      <c r="D55" s="24">
        <v>7.7999999999999999E-4</v>
      </c>
      <c r="E55" s="16"/>
      <c r="F55" s="9">
        <v>11.613</v>
      </c>
      <c r="G55" s="24">
        <v>8.1000000000000006E-4</v>
      </c>
      <c r="I55" s="4">
        <v>190</v>
      </c>
      <c r="J55" s="9">
        <v>11.394</v>
      </c>
      <c r="K55" s="24">
        <v>8.0000000000000004E-4</v>
      </c>
      <c r="L55" s="16"/>
      <c r="M55" s="9">
        <v>10.891999999999999</v>
      </c>
      <c r="N55" s="24">
        <v>8.1999999999999998E-4</v>
      </c>
    </row>
    <row r="56" spans="2:14" s="3" customFormat="1" x14ac:dyDescent="0.25">
      <c r="B56" s="4">
        <v>200</v>
      </c>
      <c r="C56" s="9">
        <v>12.125999999999999</v>
      </c>
      <c r="D56" s="24">
        <v>7.9000000000000001E-4</v>
      </c>
      <c r="E56" s="16"/>
      <c r="F56" s="9">
        <v>11.606</v>
      </c>
      <c r="G56" s="24">
        <v>8.1000000000000006E-4</v>
      </c>
      <c r="I56" s="4">
        <v>200</v>
      </c>
      <c r="J56" s="9">
        <v>11.384</v>
      </c>
      <c r="K56" s="24">
        <v>8.0000000000000004E-4</v>
      </c>
      <c r="L56" s="16"/>
      <c r="M56" s="9">
        <v>10.912000000000001</v>
      </c>
      <c r="N56" s="24">
        <v>8.1999999999999998E-4</v>
      </c>
    </row>
    <row r="57" spans="2:14" s="3" customFormat="1" x14ac:dyDescent="0.25">
      <c r="B57" s="4">
        <v>210</v>
      </c>
      <c r="C57" s="9">
        <v>12.144</v>
      </c>
      <c r="D57" s="24">
        <v>7.9000000000000001E-4</v>
      </c>
      <c r="E57" s="16"/>
      <c r="F57" s="9">
        <v>11.622999999999999</v>
      </c>
      <c r="G57" s="24">
        <v>8.1000000000000006E-4</v>
      </c>
      <c r="I57" s="4">
        <v>210</v>
      </c>
      <c r="J57" s="9">
        <v>11.393000000000001</v>
      </c>
      <c r="K57" s="24">
        <v>8.0000000000000004E-4</v>
      </c>
      <c r="L57" s="16"/>
      <c r="M57" s="9">
        <v>10.914</v>
      </c>
      <c r="N57" s="24">
        <v>8.1999999999999998E-4</v>
      </c>
    </row>
    <row r="58" spans="2:14" s="3" customFormat="1" x14ac:dyDescent="0.25">
      <c r="B58" s="4">
        <v>220</v>
      </c>
      <c r="C58" s="9">
        <v>12.128</v>
      </c>
      <c r="D58" s="24">
        <v>7.9000000000000001E-4</v>
      </c>
      <c r="E58" s="16"/>
      <c r="F58" s="9">
        <v>11.589</v>
      </c>
      <c r="G58" s="24">
        <v>8.1000000000000006E-4</v>
      </c>
      <c r="I58" s="4">
        <v>220</v>
      </c>
      <c r="J58" s="9">
        <v>11.401</v>
      </c>
      <c r="K58" s="24">
        <v>8.0000000000000004E-4</v>
      </c>
      <c r="L58" s="16"/>
      <c r="M58" s="9">
        <v>10.917</v>
      </c>
      <c r="N58" s="24">
        <v>8.1999999999999998E-4</v>
      </c>
    </row>
    <row r="59" spans="2:14" s="3" customFormat="1" x14ac:dyDescent="0.25">
      <c r="B59" s="4">
        <v>230</v>
      </c>
      <c r="C59" s="9">
        <v>12.125</v>
      </c>
      <c r="D59" s="24">
        <v>7.9000000000000001E-4</v>
      </c>
      <c r="E59" s="16"/>
      <c r="F59" s="9">
        <v>11.602</v>
      </c>
      <c r="G59" s="24">
        <v>8.1000000000000006E-4</v>
      </c>
      <c r="I59" s="4">
        <v>230</v>
      </c>
      <c r="J59" s="9">
        <v>11.397</v>
      </c>
      <c r="K59" s="24">
        <v>8.0000000000000004E-4</v>
      </c>
      <c r="L59" s="16"/>
      <c r="M59" s="9">
        <v>10.907</v>
      </c>
      <c r="N59" s="24">
        <v>8.1999999999999998E-4</v>
      </c>
    </row>
    <row r="60" spans="2:14" s="3" customFormat="1" x14ac:dyDescent="0.25">
      <c r="B60" s="4">
        <v>240</v>
      </c>
      <c r="C60" s="9">
        <v>12.114000000000001</v>
      </c>
      <c r="D60" s="24">
        <v>7.9000000000000001E-4</v>
      </c>
      <c r="E60" s="16"/>
      <c r="F60" s="9">
        <v>11.609</v>
      </c>
      <c r="G60" s="24">
        <v>8.1000000000000006E-4</v>
      </c>
      <c r="I60" s="4">
        <v>240</v>
      </c>
      <c r="J60" s="9">
        <v>11.391999999999999</v>
      </c>
      <c r="K60" s="24">
        <v>8.0000000000000004E-4</v>
      </c>
      <c r="L60" s="16"/>
      <c r="M60" s="9">
        <v>10.920999999999999</v>
      </c>
      <c r="N60" s="24">
        <v>8.1999999999999998E-4</v>
      </c>
    </row>
    <row r="61" spans="2:14" s="3" customFormat="1" x14ac:dyDescent="0.25">
      <c r="B61" s="4">
        <v>250</v>
      </c>
      <c r="C61" s="9">
        <v>12.124000000000001</v>
      </c>
      <c r="D61" s="24">
        <v>7.9000000000000001E-4</v>
      </c>
      <c r="E61" s="16"/>
      <c r="F61" s="9">
        <v>11.62</v>
      </c>
      <c r="G61" s="24">
        <v>8.1000000000000006E-4</v>
      </c>
      <c r="I61" s="4">
        <v>250</v>
      </c>
      <c r="J61" s="9">
        <v>11.41</v>
      </c>
      <c r="K61" s="24">
        <v>8.0000000000000004E-4</v>
      </c>
      <c r="L61" s="16"/>
      <c r="M61" s="9">
        <v>10.901</v>
      </c>
      <c r="N61" s="24">
        <v>8.1999999999999998E-4</v>
      </c>
    </row>
    <row r="62" spans="2:14" s="3" customFormat="1" x14ac:dyDescent="0.25">
      <c r="B62" s="4">
        <v>260</v>
      </c>
      <c r="C62" s="9">
        <v>12.121</v>
      </c>
      <c r="D62" s="24">
        <v>7.9000000000000001E-4</v>
      </c>
      <c r="E62" s="16"/>
      <c r="F62" s="9">
        <v>11.624000000000001</v>
      </c>
      <c r="G62" s="24">
        <v>8.1000000000000006E-4</v>
      </c>
      <c r="I62" s="4">
        <v>260</v>
      </c>
      <c r="J62" s="9">
        <v>11.407</v>
      </c>
      <c r="K62" s="24">
        <v>8.0000000000000004E-4</v>
      </c>
      <c r="L62" s="16"/>
      <c r="M62" s="9">
        <v>10.930999999999999</v>
      </c>
      <c r="N62" s="24">
        <v>8.1999999999999998E-4</v>
      </c>
    </row>
    <row r="63" spans="2:14" s="3" customFormat="1" x14ac:dyDescent="0.25">
      <c r="B63" s="4">
        <v>270</v>
      </c>
      <c r="C63" s="9">
        <v>12.122999999999999</v>
      </c>
      <c r="D63" s="24">
        <v>7.9000000000000001E-4</v>
      </c>
      <c r="E63" s="16"/>
      <c r="F63" s="9">
        <v>11.613</v>
      </c>
      <c r="G63" s="24">
        <v>8.1000000000000006E-4</v>
      </c>
      <c r="I63" s="4">
        <v>270</v>
      </c>
      <c r="J63" s="9">
        <v>11.404999999999999</v>
      </c>
      <c r="K63" s="24">
        <v>8.0000000000000004E-4</v>
      </c>
      <c r="L63" s="16"/>
      <c r="M63" s="9">
        <v>10.917</v>
      </c>
      <c r="N63" s="24">
        <v>8.1999999999999998E-4</v>
      </c>
    </row>
    <row r="64" spans="2:14" s="3" customFormat="1" x14ac:dyDescent="0.25">
      <c r="B64" s="4">
        <v>280</v>
      </c>
      <c r="C64" s="9">
        <v>12.137</v>
      </c>
      <c r="D64" s="24">
        <v>7.7999999999999999E-4</v>
      </c>
      <c r="E64" s="16"/>
      <c r="F64" s="9">
        <v>11.611000000000001</v>
      </c>
      <c r="G64" s="24">
        <v>8.1000000000000006E-4</v>
      </c>
      <c r="I64" s="4">
        <v>280</v>
      </c>
      <c r="J64" s="9">
        <v>11.391</v>
      </c>
      <c r="K64" s="24">
        <v>8.0000000000000004E-4</v>
      </c>
      <c r="L64" s="16"/>
      <c r="M64" s="9">
        <v>10.927</v>
      </c>
      <c r="N64" s="24">
        <v>8.1999999999999998E-4</v>
      </c>
    </row>
    <row r="65" spans="2:14" s="3" customFormat="1" x14ac:dyDescent="0.25">
      <c r="B65" s="4">
        <v>290</v>
      </c>
      <c r="C65" s="9">
        <v>12.118</v>
      </c>
      <c r="D65" s="24">
        <v>7.9000000000000001E-4</v>
      </c>
      <c r="E65" s="16"/>
      <c r="F65" s="9">
        <v>11.6</v>
      </c>
      <c r="G65" s="24">
        <v>8.1000000000000006E-4</v>
      </c>
      <c r="I65" s="4">
        <v>290</v>
      </c>
      <c r="J65" s="9">
        <v>11.393000000000001</v>
      </c>
      <c r="K65" s="24">
        <v>8.0000000000000004E-4</v>
      </c>
      <c r="L65" s="16"/>
      <c r="M65" s="9">
        <v>10.904</v>
      </c>
      <c r="N65" s="24">
        <v>8.1999999999999998E-4</v>
      </c>
    </row>
    <row r="66" spans="2:14" s="3" customFormat="1" x14ac:dyDescent="0.25">
      <c r="B66" s="4">
        <v>300</v>
      </c>
      <c r="C66" s="9">
        <v>12.13</v>
      </c>
      <c r="D66" s="24">
        <v>7.9000000000000001E-4</v>
      </c>
      <c r="E66" s="16"/>
      <c r="F66" s="9">
        <v>11.609</v>
      </c>
      <c r="G66" s="24">
        <v>8.1000000000000006E-4</v>
      </c>
      <c r="I66" s="4">
        <v>300</v>
      </c>
      <c r="J66" s="9">
        <v>11.391999999999999</v>
      </c>
      <c r="K66" s="24">
        <v>8.0000000000000004E-4</v>
      </c>
      <c r="L66" s="16"/>
      <c r="M66" s="9">
        <v>10.917999999999999</v>
      </c>
      <c r="N66" s="24">
        <v>8.1999999999999998E-4</v>
      </c>
    </row>
    <row r="67" spans="2:14" s="3" customFormat="1" x14ac:dyDescent="0.25">
      <c r="B67" s="4">
        <v>310</v>
      </c>
      <c r="C67" s="9">
        <v>12.125</v>
      </c>
      <c r="D67" s="24">
        <v>7.9000000000000001E-4</v>
      </c>
      <c r="E67" s="16"/>
      <c r="F67" s="9">
        <v>11.617000000000001</v>
      </c>
      <c r="G67" s="24">
        <v>8.1000000000000006E-4</v>
      </c>
      <c r="I67" s="4">
        <v>310</v>
      </c>
      <c r="J67" s="9">
        <v>11.404999999999999</v>
      </c>
      <c r="K67" s="24">
        <v>8.0000000000000004E-4</v>
      </c>
      <c r="L67" s="16"/>
      <c r="M67" s="9">
        <v>10.903</v>
      </c>
      <c r="N67" s="24">
        <v>8.1999999999999998E-4</v>
      </c>
    </row>
    <row r="68" spans="2:14" s="3" customFormat="1" x14ac:dyDescent="0.25">
      <c r="B68" s="4">
        <v>320</v>
      </c>
      <c r="C68" s="9">
        <v>12.125999999999999</v>
      </c>
      <c r="D68" s="24">
        <v>7.9000000000000001E-4</v>
      </c>
      <c r="E68" s="16"/>
      <c r="F68" s="9">
        <v>11.617000000000001</v>
      </c>
      <c r="G68" s="24">
        <v>8.1000000000000006E-4</v>
      </c>
      <c r="I68" s="4">
        <v>320</v>
      </c>
      <c r="J68" s="9">
        <v>11.397</v>
      </c>
      <c r="K68" s="24">
        <v>8.0000000000000004E-4</v>
      </c>
      <c r="L68" s="16"/>
      <c r="M68" s="9">
        <v>10.903</v>
      </c>
      <c r="N68" s="24">
        <v>8.1999999999999998E-4</v>
      </c>
    </row>
    <row r="69" spans="2:14" s="3" customFormat="1" x14ac:dyDescent="0.25">
      <c r="B69" s="4">
        <v>330</v>
      </c>
      <c r="C69" s="9">
        <v>12.102</v>
      </c>
      <c r="D69" s="24">
        <v>7.9000000000000001E-4</v>
      </c>
      <c r="E69" s="16"/>
      <c r="F69" s="9">
        <v>11.608000000000001</v>
      </c>
      <c r="G69" s="24">
        <v>8.1000000000000006E-4</v>
      </c>
      <c r="I69" s="4">
        <v>330</v>
      </c>
      <c r="J69" s="9">
        <v>11.407999999999999</v>
      </c>
      <c r="K69" s="24">
        <v>8.0000000000000004E-4</v>
      </c>
      <c r="L69" s="16"/>
      <c r="M69" s="9">
        <v>10.919</v>
      </c>
      <c r="N69" s="24">
        <v>8.1999999999999998E-4</v>
      </c>
    </row>
    <row r="70" spans="2:14" s="3" customFormat="1" x14ac:dyDescent="0.25">
      <c r="B70" s="4">
        <v>340</v>
      </c>
      <c r="C70" s="9">
        <v>12.122</v>
      </c>
      <c r="D70" s="24">
        <v>7.9000000000000001E-4</v>
      </c>
      <c r="E70" s="16"/>
      <c r="F70" s="9">
        <v>11.595000000000001</v>
      </c>
      <c r="G70" s="24">
        <v>8.1000000000000006E-4</v>
      </c>
      <c r="I70" s="4">
        <v>340</v>
      </c>
      <c r="J70" s="9">
        <v>11.384</v>
      </c>
      <c r="K70" s="24">
        <v>8.0000000000000004E-4</v>
      </c>
      <c r="L70" s="16"/>
      <c r="M70" s="9">
        <v>10.923</v>
      </c>
      <c r="N70" s="24">
        <v>8.1999999999999998E-4</v>
      </c>
    </row>
    <row r="71" spans="2:14" s="3" customFormat="1" x14ac:dyDescent="0.25">
      <c r="B71" s="4">
        <v>350</v>
      </c>
      <c r="C71" s="9">
        <v>12.118</v>
      </c>
      <c r="D71" s="24">
        <v>7.9000000000000001E-4</v>
      </c>
      <c r="E71" s="16"/>
      <c r="F71" s="9">
        <v>11.619</v>
      </c>
      <c r="G71" s="24">
        <v>8.1000000000000006E-4</v>
      </c>
      <c r="I71" s="4">
        <v>350</v>
      </c>
      <c r="J71" s="9">
        <v>11.401999999999999</v>
      </c>
      <c r="K71" s="24">
        <v>8.0000000000000004E-4</v>
      </c>
      <c r="L71" s="16"/>
      <c r="M71" s="9">
        <v>10.941000000000001</v>
      </c>
      <c r="N71" s="24">
        <v>8.1999999999999998E-4</v>
      </c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 t="s">
        <v>0</v>
      </c>
      <c r="F73" s="8" t="s">
        <v>5</v>
      </c>
      <c r="G73" s="8" t="s">
        <v>0</v>
      </c>
      <c r="I73" s="4" t="s">
        <v>10</v>
      </c>
      <c r="J73" s="8" t="s">
        <v>5</v>
      </c>
      <c r="K73" s="8" t="s">
        <v>0</v>
      </c>
      <c r="M73" s="8" t="s">
        <v>5</v>
      </c>
      <c r="N73" s="8" t="s">
        <v>0</v>
      </c>
    </row>
    <row r="74" spans="2:14" s="3" customFormat="1" x14ac:dyDescent="0.25">
      <c r="B74" s="14" t="s">
        <v>11</v>
      </c>
      <c r="C74" s="8" t="s">
        <v>14</v>
      </c>
      <c r="D74" s="8" t="s">
        <v>15</v>
      </c>
      <c r="F74" s="8" t="s">
        <v>14</v>
      </c>
      <c r="G74" s="8" t="s">
        <v>15</v>
      </c>
      <c r="I74" s="14" t="s">
        <v>11</v>
      </c>
      <c r="J74" s="8" t="s">
        <v>14</v>
      </c>
      <c r="K74" s="8" t="s">
        <v>15</v>
      </c>
      <c r="M74" s="8" t="s">
        <v>14</v>
      </c>
      <c r="N74" s="8" t="s">
        <v>15</v>
      </c>
    </row>
    <row r="75" spans="2:14" s="3" customFormat="1" x14ac:dyDescent="0.25">
      <c r="B75" s="4">
        <v>0</v>
      </c>
      <c r="C75" s="17">
        <v>101.28</v>
      </c>
      <c r="D75" s="24">
        <v>2.7E-4</v>
      </c>
      <c r="E75" s="16"/>
      <c r="F75" s="17">
        <v>99.692999999999998</v>
      </c>
      <c r="G75" s="24">
        <v>2.8000000000000003E-4</v>
      </c>
      <c r="I75" s="4">
        <v>0</v>
      </c>
      <c r="J75" s="17">
        <v>116.83</v>
      </c>
      <c r="K75" s="24">
        <v>2.5000000000000001E-4</v>
      </c>
      <c r="L75" s="16"/>
      <c r="M75" s="17">
        <v>115.32</v>
      </c>
      <c r="N75" s="24">
        <v>2.5000000000000001E-4</v>
      </c>
    </row>
    <row r="76" spans="2:14" s="3" customFormat="1" x14ac:dyDescent="0.25">
      <c r="B76" s="4">
        <v>10</v>
      </c>
      <c r="C76" s="17">
        <v>99.953999999999994</v>
      </c>
      <c r="D76" s="24">
        <v>2.7E-4</v>
      </c>
      <c r="E76" s="16"/>
      <c r="F76" s="17">
        <v>98.438000000000002</v>
      </c>
      <c r="G76" s="24">
        <v>2.8000000000000003E-4</v>
      </c>
      <c r="I76" s="4">
        <v>10</v>
      </c>
      <c r="J76" s="17">
        <v>115.25</v>
      </c>
      <c r="K76" s="24">
        <v>2.5000000000000001E-4</v>
      </c>
      <c r="L76" s="16"/>
      <c r="M76" s="17">
        <v>113.75</v>
      </c>
      <c r="N76" s="24">
        <v>2.5000000000000001E-4</v>
      </c>
    </row>
    <row r="77" spans="2:14" s="3" customFormat="1" x14ac:dyDescent="0.25">
      <c r="B77" s="4">
        <v>20</v>
      </c>
      <c r="C77" s="17">
        <v>96.132999999999996</v>
      </c>
      <c r="D77" s="24">
        <v>2.8000000000000003E-4</v>
      </c>
      <c r="E77" s="16"/>
      <c r="F77" s="17">
        <v>94.567999999999998</v>
      </c>
      <c r="G77" s="24">
        <v>2.8000000000000003E-4</v>
      </c>
      <c r="I77" s="4">
        <v>20</v>
      </c>
      <c r="J77" s="17">
        <v>110.61</v>
      </c>
      <c r="K77" s="24">
        <v>2.5000000000000001E-4</v>
      </c>
      <c r="L77" s="16"/>
      <c r="M77" s="17">
        <v>109.17</v>
      </c>
      <c r="N77" s="24">
        <v>2.5999999999999998E-4</v>
      </c>
    </row>
    <row r="78" spans="2:14" s="3" customFormat="1" x14ac:dyDescent="0.25">
      <c r="B78" s="4">
        <v>30</v>
      </c>
      <c r="C78" s="17">
        <v>89.978999999999999</v>
      </c>
      <c r="D78" s="24">
        <v>2.8000000000000003E-4</v>
      </c>
      <c r="E78" s="16"/>
      <c r="F78" s="17">
        <v>88.536000000000001</v>
      </c>
      <c r="G78" s="24">
        <v>2.9E-4</v>
      </c>
      <c r="I78" s="4">
        <v>30</v>
      </c>
      <c r="J78" s="17">
        <v>103.17</v>
      </c>
      <c r="K78" s="24">
        <v>2.5999999999999998E-4</v>
      </c>
      <c r="L78" s="16"/>
      <c r="M78" s="17">
        <v>101.69</v>
      </c>
      <c r="N78" s="24">
        <v>2.5999999999999998E-4</v>
      </c>
    </row>
    <row r="79" spans="2:14" s="3" customFormat="1" x14ac:dyDescent="0.25">
      <c r="B79" s="4">
        <v>40</v>
      </c>
      <c r="C79" s="17">
        <v>81.510000000000005</v>
      </c>
      <c r="D79" s="24">
        <v>2.9999999999999997E-4</v>
      </c>
      <c r="E79" s="16"/>
      <c r="F79" s="17">
        <v>80.111999999999995</v>
      </c>
      <c r="G79" s="24">
        <v>2.9999999999999997E-4</v>
      </c>
      <c r="I79" s="4">
        <v>40</v>
      </c>
      <c r="J79" s="17">
        <v>92.938000000000002</v>
      </c>
      <c r="K79" s="24">
        <v>2.7E-4</v>
      </c>
      <c r="L79" s="16"/>
      <c r="M79" s="17">
        <v>91.501999999999995</v>
      </c>
      <c r="N79" s="24">
        <v>2.8000000000000003E-4</v>
      </c>
    </row>
    <row r="80" spans="2:14" s="3" customFormat="1" x14ac:dyDescent="0.25">
      <c r="B80" s="4">
        <v>50</v>
      </c>
      <c r="C80" s="17">
        <v>70.596000000000004</v>
      </c>
      <c r="D80" s="24">
        <v>3.2000000000000003E-4</v>
      </c>
      <c r="E80" s="16"/>
      <c r="F80" s="17">
        <v>69.31</v>
      </c>
      <c r="G80" s="24">
        <v>3.2000000000000003E-4</v>
      </c>
      <c r="I80" s="4">
        <v>50</v>
      </c>
      <c r="J80" s="17">
        <v>79.73</v>
      </c>
      <c r="K80" s="24">
        <v>2.9E-4</v>
      </c>
      <c r="L80" s="16"/>
      <c r="M80" s="17">
        <v>78.391999999999996</v>
      </c>
      <c r="N80" s="24">
        <v>2.9999999999999997E-4</v>
      </c>
    </row>
    <row r="81" spans="2:14" s="3" customFormat="1" x14ac:dyDescent="0.25">
      <c r="B81" s="4">
        <v>60</v>
      </c>
      <c r="C81" s="17">
        <v>56.311</v>
      </c>
      <c r="D81" s="24">
        <v>3.5000000000000005E-4</v>
      </c>
      <c r="E81" s="16"/>
      <c r="F81" s="17">
        <v>55.179000000000002</v>
      </c>
      <c r="G81" s="24">
        <v>3.5999999999999997E-4</v>
      </c>
      <c r="I81" s="4">
        <v>60</v>
      </c>
      <c r="J81" s="17">
        <v>62.508000000000003</v>
      </c>
      <c r="K81" s="24">
        <v>3.3E-4</v>
      </c>
      <c r="L81" s="16"/>
      <c r="M81" s="17">
        <v>61.4</v>
      </c>
      <c r="N81" s="24">
        <v>3.3E-4</v>
      </c>
    </row>
    <row r="82" spans="2:14" s="3" customFormat="1" x14ac:dyDescent="0.25">
      <c r="B82" s="4">
        <v>70</v>
      </c>
      <c r="C82" s="17">
        <v>38.128</v>
      </c>
      <c r="D82" s="24">
        <v>4.2999999999999999E-4</v>
      </c>
      <c r="E82" s="16"/>
      <c r="F82" s="17">
        <v>37.24</v>
      </c>
      <c r="G82" s="24">
        <v>4.2999999999999999E-4</v>
      </c>
      <c r="I82" s="4">
        <v>70</v>
      </c>
      <c r="J82" s="17">
        <v>40.96</v>
      </c>
      <c r="K82" s="24">
        <v>4.0999999999999999E-4</v>
      </c>
      <c r="L82" s="16"/>
      <c r="M82" s="17">
        <v>40.119999999999997</v>
      </c>
      <c r="N82" s="24">
        <v>4.0999999999999999E-4</v>
      </c>
    </row>
    <row r="83" spans="2:14" s="3" customFormat="1" x14ac:dyDescent="0.25">
      <c r="B83" s="4">
        <v>80</v>
      </c>
      <c r="C83" s="17">
        <v>22.358000000000001</v>
      </c>
      <c r="D83" s="24">
        <v>5.6000000000000006E-4</v>
      </c>
      <c r="E83" s="16"/>
      <c r="F83" s="17">
        <v>21.712</v>
      </c>
      <c r="G83" s="24">
        <v>5.6999999999999998E-4</v>
      </c>
      <c r="I83" s="4">
        <v>80</v>
      </c>
      <c r="J83" s="17">
        <v>23.068000000000001</v>
      </c>
      <c r="K83" s="24">
        <v>5.4000000000000001E-4</v>
      </c>
      <c r="L83" s="16"/>
      <c r="M83" s="17">
        <v>22.468</v>
      </c>
      <c r="N83" s="24">
        <v>5.5000000000000003E-4</v>
      </c>
    </row>
    <row r="84" spans="2:14" s="3" customFormat="1" x14ac:dyDescent="0.25">
      <c r="B84" s="4">
        <v>90</v>
      </c>
      <c r="C84" s="17">
        <v>12.176</v>
      </c>
      <c r="D84" s="24">
        <v>7.5999999999999993E-4</v>
      </c>
      <c r="E84" s="16"/>
      <c r="F84" s="17">
        <v>11.737</v>
      </c>
      <c r="G84" s="24">
        <v>7.7999999999999999E-4</v>
      </c>
      <c r="I84" s="4">
        <v>90</v>
      </c>
      <c r="J84" s="17">
        <v>12.201000000000001</v>
      </c>
      <c r="K84" s="24">
        <v>7.5000000000000002E-4</v>
      </c>
      <c r="L84" s="16"/>
      <c r="M84" s="17">
        <v>11.794</v>
      </c>
      <c r="N84" s="24">
        <v>7.5999999999999993E-4</v>
      </c>
    </row>
    <row r="85" spans="2:14" s="3" customFormat="1" x14ac:dyDescent="0.25">
      <c r="B85" s="4">
        <v>100</v>
      </c>
      <c r="C85" s="17">
        <v>6.5125999999999999</v>
      </c>
      <c r="D85" s="24">
        <v>1.0399999999999999E-3</v>
      </c>
      <c r="E85" s="16"/>
      <c r="F85" s="17">
        <v>6.2342000000000004</v>
      </c>
      <c r="G85" s="24">
        <v>1.07E-3</v>
      </c>
      <c r="I85" s="4">
        <v>100</v>
      </c>
      <c r="J85" s="17">
        <v>6.3958000000000004</v>
      </c>
      <c r="K85" s="24">
        <v>1.0399999999999999E-3</v>
      </c>
      <c r="L85" s="16"/>
      <c r="M85" s="17">
        <v>6.1496000000000004</v>
      </c>
      <c r="N85" s="24">
        <v>1.06E-3</v>
      </c>
    </row>
    <row r="86" spans="2:14" s="3" customFormat="1" x14ac:dyDescent="0.25">
      <c r="B86" s="4">
        <v>110</v>
      </c>
      <c r="C86" s="17">
        <v>3.6282999999999999</v>
      </c>
      <c r="D86" s="24">
        <v>1.4099999999999998E-3</v>
      </c>
      <c r="E86" s="16"/>
      <c r="F86" s="17">
        <v>3.4468999999999999</v>
      </c>
      <c r="G86" s="24">
        <v>1.4499999999999999E-3</v>
      </c>
      <c r="I86" s="4">
        <v>110</v>
      </c>
      <c r="J86" s="17">
        <v>3.5720000000000001</v>
      </c>
      <c r="K86" s="24">
        <v>1.4000000000000002E-3</v>
      </c>
      <c r="L86" s="16"/>
      <c r="M86" s="17">
        <v>3.4123999999999999</v>
      </c>
      <c r="N86" s="24">
        <v>1.4299999999999998E-3</v>
      </c>
    </row>
    <row r="87" spans="2:14" s="3" customFormat="1" x14ac:dyDescent="0.25">
      <c r="B87" s="4">
        <v>120</v>
      </c>
      <c r="C87" s="17">
        <v>2.1705999999999999</v>
      </c>
      <c r="D87" s="24">
        <v>1.83E-3</v>
      </c>
      <c r="E87" s="16"/>
      <c r="F87" s="17">
        <v>2.0678000000000001</v>
      </c>
      <c r="G87" s="24">
        <v>1.8799999999999999E-3</v>
      </c>
      <c r="I87" s="4">
        <v>120</v>
      </c>
      <c r="J87" s="17">
        <v>2.157</v>
      </c>
      <c r="K87" s="24">
        <v>1.81E-3</v>
      </c>
      <c r="L87" s="16"/>
      <c r="M87" s="17">
        <v>2.0565000000000002</v>
      </c>
      <c r="N87" s="24">
        <v>1.8500000000000001E-3</v>
      </c>
    </row>
    <row r="88" spans="2:14" s="3" customFormat="1" x14ac:dyDescent="0.25">
      <c r="B88" s="4">
        <v>130</v>
      </c>
      <c r="C88" s="17">
        <v>1.4058999999999999</v>
      </c>
      <c r="D88" s="24">
        <v>2.2799999999999999E-3</v>
      </c>
      <c r="E88" s="16"/>
      <c r="F88" s="17">
        <v>1.3399000000000001</v>
      </c>
      <c r="G88" s="24">
        <v>2.3400000000000001E-3</v>
      </c>
      <c r="I88" s="4">
        <v>130</v>
      </c>
      <c r="J88" s="17">
        <v>1.4168000000000001</v>
      </c>
      <c r="K88" s="24">
        <v>2.2400000000000002E-3</v>
      </c>
      <c r="L88" s="16"/>
      <c r="M88" s="17">
        <v>1.3515999999999999</v>
      </c>
      <c r="N88" s="24">
        <v>2.2899999999999999E-3</v>
      </c>
    </row>
    <row r="89" spans="2:14" s="3" customFormat="1" x14ac:dyDescent="0.25">
      <c r="B89" s="4">
        <v>140</v>
      </c>
      <c r="C89" s="17">
        <v>0.98702000000000001</v>
      </c>
      <c r="D89" s="24">
        <v>2.7300000000000002E-3</v>
      </c>
      <c r="E89" s="16"/>
      <c r="F89" s="17">
        <v>0.93803999999999998</v>
      </c>
      <c r="G89" s="24">
        <v>2.8000000000000004E-3</v>
      </c>
      <c r="I89" s="4">
        <v>140</v>
      </c>
      <c r="J89" s="17">
        <v>1.0174000000000001</v>
      </c>
      <c r="K89" s="24">
        <v>2.66E-3</v>
      </c>
      <c r="L89" s="16"/>
      <c r="M89" s="17">
        <v>0.96665999999999996</v>
      </c>
      <c r="N89" s="24">
        <v>2.7300000000000002E-3</v>
      </c>
    </row>
    <row r="90" spans="2:14" s="3" customFormat="1" x14ac:dyDescent="0.25">
      <c r="B90" s="4">
        <v>150</v>
      </c>
      <c r="C90" s="17">
        <v>0.74534999999999996</v>
      </c>
      <c r="D90" s="24">
        <v>3.15E-3</v>
      </c>
      <c r="E90" s="16"/>
      <c r="F90" s="17">
        <v>0.71118000000000003</v>
      </c>
      <c r="G90" s="24">
        <v>3.2300000000000002E-3</v>
      </c>
      <c r="I90" s="4">
        <v>150</v>
      </c>
      <c r="J90" s="17">
        <v>0.78190000000000004</v>
      </c>
      <c r="K90" s="24">
        <v>3.0399999999999997E-3</v>
      </c>
      <c r="L90" s="16"/>
      <c r="M90" s="17">
        <v>0.74583999999999995</v>
      </c>
      <c r="N90" s="24">
        <v>3.1099999999999999E-3</v>
      </c>
    </row>
    <row r="91" spans="2:14" s="3" customFormat="1" x14ac:dyDescent="0.25">
      <c r="B91" s="4">
        <v>160</v>
      </c>
      <c r="C91" s="17">
        <v>0.60807999999999995</v>
      </c>
      <c r="D91" s="24">
        <v>3.4899999999999996E-3</v>
      </c>
      <c r="E91" s="16"/>
      <c r="F91" s="17">
        <v>0.58423999999999998</v>
      </c>
      <c r="G91" s="24">
        <v>3.5699999999999998E-3</v>
      </c>
      <c r="I91" s="4">
        <v>160</v>
      </c>
      <c r="J91" s="17">
        <v>0.64814000000000005</v>
      </c>
      <c r="K91" s="24">
        <v>3.3500000000000001E-3</v>
      </c>
      <c r="L91" s="16"/>
      <c r="M91" s="17">
        <v>0.62012</v>
      </c>
      <c r="N91" s="24">
        <v>3.4200000000000003E-3</v>
      </c>
    </row>
    <row r="92" spans="2:14" s="3" customFormat="1" x14ac:dyDescent="0.25">
      <c r="B92" s="4">
        <v>170</v>
      </c>
      <c r="C92" s="17">
        <v>0.54091</v>
      </c>
      <c r="D92" s="24">
        <v>3.7000000000000002E-3</v>
      </c>
      <c r="E92" s="16"/>
      <c r="F92" s="17">
        <v>0.51878000000000002</v>
      </c>
      <c r="G92" s="24">
        <v>3.79E-3</v>
      </c>
      <c r="I92" s="4">
        <v>170</v>
      </c>
      <c r="J92" s="17">
        <v>0.57879000000000003</v>
      </c>
      <c r="K92" s="24">
        <v>3.5499999999999998E-3</v>
      </c>
      <c r="L92" s="16"/>
      <c r="M92" s="17">
        <v>0.56098999999999999</v>
      </c>
      <c r="N92" s="24">
        <v>3.5999999999999999E-3</v>
      </c>
    </row>
    <row r="93" spans="2:14" s="3" customFormat="1" x14ac:dyDescent="0.25">
      <c r="B93" s="4">
        <v>180</v>
      </c>
      <c r="C93" s="17">
        <v>0.52437</v>
      </c>
      <c r="D93" s="32">
        <v>3.7799999999999999E-3</v>
      </c>
      <c r="E93" s="16"/>
      <c r="F93" s="17">
        <v>0.49767</v>
      </c>
      <c r="G93" s="32">
        <v>3.8700000000000002E-3</v>
      </c>
      <c r="I93" s="4">
        <v>180</v>
      </c>
      <c r="J93" s="17">
        <v>0.55739000000000005</v>
      </c>
      <c r="K93" s="32">
        <v>3.6099999999999999E-3</v>
      </c>
      <c r="L93" s="16"/>
      <c r="M93" s="17">
        <v>0.53244999999999998</v>
      </c>
      <c r="N93" s="32">
        <v>3.6900000000000001E-3</v>
      </c>
    </row>
    <row r="94" spans="2:14" s="3" customFormat="1" x14ac:dyDescent="0.25">
      <c r="B94" s="4">
        <v>190</v>
      </c>
      <c r="C94" s="17">
        <v>0.54227000000000003</v>
      </c>
      <c r="D94" s="24">
        <v>3.7000000000000002E-3</v>
      </c>
      <c r="E94" s="16"/>
      <c r="F94" s="17">
        <v>0.51922000000000001</v>
      </c>
      <c r="G94" s="24">
        <v>3.8E-3</v>
      </c>
      <c r="I94" s="4">
        <v>190</v>
      </c>
      <c r="J94" s="17">
        <v>0.58445999999999998</v>
      </c>
      <c r="K94" s="24">
        <v>3.5299999999999997E-3</v>
      </c>
      <c r="L94" s="16"/>
      <c r="M94" s="17">
        <v>0.55467</v>
      </c>
      <c r="N94" s="24">
        <v>3.62E-3</v>
      </c>
    </row>
    <row r="95" spans="2:14" s="3" customFormat="1" x14ac:dyDescent="0.25">
      <c r="B95" s="4">
        <v>200</v>
      </c>
      <c r="C95" s="17">
        <v>0.60806000000000004</v>
      </c>
      <c r="D95" s="24">
        <v>3.4799999999999996E-3</v>
      </c>
      <c r="E95" s="16"/>
      <c r="F95" s="17">
        <v>0.58311999999999997</v>
      </c>
      <c r="G95" s="24">
        <v>3.5699999999999998E-3</v>
      </c>
      <c r="I95" s="4">
        <v>200</v>
      </c>
      <c r="J95" s="17">
        <v>0.64556000000000002</v>
      </c>
      <c r="K95" s="24">
        <v>3.3500000000000001E-3</v>
      </c>
      <c r="L95" s="16"/>
      <c r="M95" s="17">
        <v>0.62200999999999995</v>
      </c>
      <c r="N95" s="24">
        <v>3.4200000000000003E-3</v>
      </c>
    </row>
    <row r="96" spans="2:14" s="3" customFormat="1" x14ac:dyDescent="0.25">
      <c r="B96" s="4">
        <v>210</v>
      </c>
      <c r="C96" s="17">
        <v>0.74334</v>
      </c>
      <c r="D96" s="24">
        <v>3.14E-3</v>
      </c>
      <c r="E96" s="16"/>
      <c r="F96" s="17">
        <v>0.71621999999999997</v>
      </c>
      <c r="G96" s="24">
        <v>3.2300000000000002E-3</v>
      </c>
      <c r="I96" s="4">
        <v>210</v>
      </c>
      <c r="J96" s="17">
        <v>0.78525</v>
      </c>
      <c r="K96" s="24">
        <v>3.0299999999999997E-3</v>
      </c>
      <c r="L96" s="16"/>
      <c r="M96" s="17">
        <v>0.73939999999999995</v>
      </c>
      <c r="N96" s="24">
        <v>3.1199999999999999E-3</v>
      </c>
    </row>
    <row r="97" spans="2:14" s="3" customFormat="1" x14ac:dyDescent="0.25">
      <c r="B97" s="4">
        <v>220</v>
      </c>
      <c r="C97" s="17">
        <v>0.98504000000000003</v>
      </c>
      <c r="D97" s="24">
        <v>2.7300000000000002E-3</v>
      </c>
      <c r="E97" s="16"/>
      <c r="F97" s="17">
        <v>0.93811</v>
      </c>
      <c r="G97" s="24">
        <v>2.8100000000000004E-3</v>
      </c>
      <c r="I97" s="4">
        <v>220</v>
      </c>
      <c r="J97" s="17">
        <v>1.0167999999999999</v>
      </c>
      <c r="K97" s="24">
        <v>2.66E-3</v>
      </c>
      <c r="L97" s="16"/>
      <c r="M97" s="17">
        <v>0.96347000000000005</v>
      </c>
      <c r="N97" s="24">
        <v>2.7300000000000002E-3</v>
      </c>
    </row>
    <row r="98" spans="2:14" s="3" customFormat="1" x14ac:dyDescent="0.25">
      <c r="B98" s="4">
        <v>230</v>
      </c>
      <c r="C98" s="17">
        <v>1.4059999999999999</v>
      </c>
      <c r="D98" s="24">
        <v>2.2799999999999999E-3</v>
      </c>
      <c r="E98" s="16"/>
      <c r="F98" s="17">
        <v>1.3398000000000001</v>
      </c>
      <c r="G98" s="24">
        <v>2.3400000000000001E-3</v>
      </c>
      <c r="I98" s="4">
        <v>230</v>
      </c>
      <c r="J98" s="17">
        <v>1.4220999999999999</v>
      </c>
      <c r="K98" s="24">
        <v>2.2400000000000002E-3</v>
      </c>
      <c r="L98" s="16"/>
      <c r="M98" s="17">
        <v>1.3514999999999999</v>
      </c>
      <c r="N98" s="24">
        <v>2.2899999999999999E-3</v>
      </c>
    </row>
    <row r="99" spans="2:14" s="3" customFormat="1" x14ac:dyDescent="0.25">
      <c r="B99" s="4">
        <v>240</v>
      </c>
      <c r="C99" s="17">
        <v>2.1756000000000002</v>
      </c>
      <c r="D99" s="24">
        <v>1.82E-3</v>
      </c>
      <c r="E99" s="16"/>
      <c r="F99" s="17">
        <v>2.0634999999999999</v>
      </c>
      <c r="G99" s="24">
        <v>1.8799999999999999E-3</v>
      </c>
      <c r="I99" s="4">
        <v>240</v>
      </c>
      <c r="J99" s="17">
        <v>2.1566999999999998</v>
      </c>
      <c r="K99" s="24">
        <v>1.81E-3</v>
      </c>
      <c r="L99" s="16"/>
      <c r="M99" s="17">
        <v>2.0651000000000002</v>
      </c>
      <c r="N99" s="24">
        <v>1.8500000000000001E-3</v>
      </c>
    </row>
    <row r="100" spans="2:14" s="3" customFormat="1" x14ac:dyDescent="0.25">
      <c r="B100" s="4">
        <v>250</v>
      </c>
      <c r="C100" s="17">
        <v>3.6236000000000002</v>
      </c>
      <c r="D100" s="24">
        <v>1.4000000000000002E-3</v>
      </c>
      <c r="E100" s="16"/>
      <c r="F100" s="17">
        <v>3.4586000000000001</v>
      </c>
      <c r="G100" s="24">
        <v>1.4399999999999999E-3</v>
      </c>
      <c r="I100" s="4">
        <v>250</v>
      </c>
      <c r="J100" s="17">
        <v>3.5684</v>
      </c>
      <c r="K100" s="24">
        <v>1.4000000000000002E-3</v>
      </c>
      <c r="L100" s="16"/>
      <c r="M100" s="17">
        <v>3.4146000000000001</v>
      </c>
      <c r="N100" s="24">
        <v>1.4299999999999998E-3</v>
      </c>
    </row>
    <row r="101" spans="2:14" s="3" customFormat="1" x14ac:dyDescent="0.25">
      <c r="B101" s="4">
        <v>260</v>
      </c>
      <c r="C101" s="17">
        <v>6.4909999999999997</v>
      </c>
      <c r="D101" s="24">
        <v>1.0399999999999999E-3</v>
      </c>
      <c r="E101" s="16"/>
      <c r="F101" s="17">
        <v>6.2225999999999999</v>
      </c>
      <c r="G101" s="24">
        <v>1.07E-3</v>
      </c>
      <c r="I101" s="4">
        <v>260</v>
      </c>
      <c r="J101" s="17">
        <v>6.4169</v>
      </c>
      <c r="K101" s="24">
        <v>1.0399999999999999E-3</v>
      </c>
      <c r="L101" s="16"/>
      <c r="M101" s="17">
        <v>6.1589999999999998</v>
      </c>
      <c r="N101" s="24">
        <v>1.06E-3</v>
      </c>
    </row>
    <row r="102" spans="2:14" s="3" customFormat="1" x14ac:dyDescent="0.25">
      <c r="B102" s="4">
        <v>270</v>
      </c>
      <c r="C102" s="17">
        <v>12.170999999999999</v>
      </c>
      <c r="D102" s="24">
        <v>7.5999999999999993E-4</v>
      </c>
      <c r="E102" s="16"/>
      <c r="F102" s="17">
        <v>11.749000000000001</v>
      </c>
      <c r="G102" s="24">
        <v>7.6999999999999996E-4</v>
      </c>
      <c r="I102" s="4">
        <v>270</v>
      </c>
      <c r="J102" s="17">
        <v>12.195</v>
      </c>
      <c r="K102" s="24">
        <v>7.5000000000000002E-4</v>
      </c>
      <c r="L102" s="16"/>
      <c r="M102" s="17">
        <v>11.776</v>
      </c>
      <c r="N102" s="24">
        <v>7.5999999999999993E-4</v>
      </c>
    </row>
    <row r="103" spans="2:14" s="3" customFormat="1" x14ac:dyDescent="0.25">
      <c r="B103" s="4">
        <v>280</v>
      </c>
      <c r="C103" s="17">
        <v>22.352</v>
      </c>
      <c r="D103" s="24">
        <v>5.6000000000000006E-4</v>
      </c>
      <c r="E103" s="16"/>
      <c r="F103" s="17">
        <v>21.713999999999999</v>
      </c>
      <c r="G103" s="24">
        <v>5.6999999999999998E-4</v>
      </c>
      <c r="I103" s="4">
        <v>280</v>
      </c>
      <c r="J103" s="17">
        <v>23.077000000000002</v>
      </c>
      <c r="K103" s="24">
        <v>5.4000000000000001E-4</v>
      </c>
      <c r="L103" s="16"/>
      <c r="M103" s="17">
        <v>22.489000000000001</v>
      </c>
      <c r="N103" s="24">
        <v>5.5000000000000003E-4</v>
      </c>
    </row>
    <row r="104" spans="2:14" s="3" customFormat="1" x14ac:dyDescent="0.25">
      <c r="B104" s="4">
        <v>290</v>
      </c>
      <c r="C104" s="17">
        <v>38.112000000000002</v>
      </c>
      <c r="D104" s="24">
        <v>4.2999999999999999E-4</v>
      </c>
      <c r="E104" s="16"/>
      <c r="F104" s="17">
        <v>37.253</v>
      </c>
      <c r="G104" s="24">
        <v>4.2999999999999999E-4</v>
      </c>
      <c r="I104" s="4">
        <v>290</v>
      </c>
      <c r="J104" s="17">
        <v>41.01</v>
      </c>
      <c r="K104" s="24">
        <v>4.0999999999999999E-4</v>
      </c>
      <c r="L104" s="16"/>
      <c r="M104" s="17">
        <v>40.152000000000001</v>
      </c>
      <c r="N104" s="24">
        <v>4.0999999999999999E-4</v>
      </c>
    </row>
    <row r="105" spans="2:14" s="3" customFormat="1" x14ac:dyDescent="0.25">
      <c r="B105" s="4">
        <v>300</v>
      </c>
      <c r="C105" s="17">
        <v>56.332000000000001</v>
      </c>
      <c r="D105" s="24">
        <v>3.5000000000000005E-4</v>
      </c>
      <c r="E105" s="16"/>
      <c r="F105" s="17">
        <v>55.174999999999997</v>
      </c>
      <c r="G105" s="24">
        <v>3.5999999999999997E-4</v>
      </c>
      <c r="I105" s="4">
        <v>300</v>
      </c>
      <c r="J105" s="17">
        <v>62.54</v>
      </c>
      <c r="K105" s="24">
        <v>3.3E-4</v>
      </c>
      <c r="L105" s="16"/>
      <c r="M105" s="17">
        <v>61.377000000000002</v>
      </c>
      <c r="N105" s="24">
        <v>3.3E-4</v>
      </c>
    </row>
    <row r="106" spans="2:14" s="3" customFormat="1" x14ac:dyDescent="0.25">
      <c r="B106" s="4">
        <v>310</v>
      </c>
      <c r="C106" s="17">
        <v>70.647999999999996</v>
      </c>
      <c r="D106" s="24">
        <v>3.2000000000000003E-4</v>
      </c>
      <c r="E106" s="16"/>
      <c r="F106" s="17">
        <v>69.283000000000001</v>
      </c>
      <c r="G106" s="24">
        <v>3.2000000000000003E-4</v>
      </c>
      <c r="I106" s="4">
        <v>310</v>
      </c>
      <c r="J106" s="17">
        <v>79.703999999999994</v>
      </c>
      <c r="K106" s="24">
        <v>2.9E-4</v>
      </c>
      <c r="L106" s="16"/>
      <c r="M106" s="17">
        <v>78.412000000000006</v>
      </c>
      <c r="N106" s="24">
        <v>2.9999999999999997E-4</v>
      </c>
    </row>
    <row r="107" spans="2:14" s="3" customFormat="1" x14ac:dyDescent="0.25">
      <c r="B107" s="4">
        <v>320</v>
      </c>
      <c r="C107" s="17">
        <v>81.558999999999997</v>
      </c>
      <c r="D107" s="24">
        <v>2.9999999999999997E-4</v>
      </c>
      <c r="E107" s="16"/>
      <c r="F107" s="17">
        <v>80.090999999999994</v>
      </c>
      <c r="G107" s="24">
        <v>2.9999999999999997E-4</v>
      </c>
      <c r="I107" s="4">
        <v>320</v>
      </c>
      <c r="J107" s="17">
        <v>92.924999999999997</v>
      </c>
      <c r="K107" s="24">
        <v>2.7E-4</v>
      </c>
      <c r="L107" s="16"/>
      <c r="M107" s="17">
        <v>91.489000000000004</v>
      </c>
      <c r="N107" s="24">
        <v>2.8000000000000003E-4</v>
      </c>
    </row>
    <row r="108" spans="2:14" s="3" customFormat="1" x14ac:dyDescent="0.25">
      <c r="B108" s="4">
        <v>330</v>
      </c>
      <c r="C108" s="17">
        <v>89.974000000000004</v>
      </c>
      <c r="D108" s="24">
        <v>2.8000000000000003E-4</v>
      </c>
      <c r="E108" s="16"/>
      <c r="F108" s="17">
        <v>88.465000000000003</v>
      </c>
      <c r="G108" s="24">
        <v>2.9E-4</v>
      </c>
      <c r="I108" s="4">
        <v>330</v>
      </c>
      <c r="J108" s="17">
        <v>103.2</v>
      </c>
      <c r="K108" s="24">
        <v>2.5999999999999998E-4</v>
      </c>
      <c r="L108" s="16"/>
      <c r="M108" s="17">
        <v>101.66</v>
      </c>
      <c r="N108" s="24">
        <v>2.5999999999999998E-4</v>
      </c>
    </row>
    <row r="109" spans="2:14" s="3" customFormat="1" x14ac:dyDescent="0.25">
      <c r="B109" s="4">
        <v>340</v>
      </c>
      <c r="C109" s="17">
        <v>96.129000000000005</v>
      </c>
      <c r="D109" s="24">
        <v>2.8000000000000003E-4</v>
      </c>
      <c r="E109" s="16"/>
      <c r="F109" s="17">
        <v>94.665999999999997</v>
      </c>
      <c r="G109" s="24">
        <v>2.8000000000000003E-4</v>
      </c>
      <c r="I109" s="4">
        <v>340</v>
      </c>
      <c r="J109" s="17">
        <v>110.68</v>
      </c>
      <c r="K109" s="24">
        <v>2.5000000000000001E-4</v>
      </c>
      <c r="L109" s="16"/>
      <c r="M109" s="17">
        <v>109.1</v>
      </c>
      <c r="N109" s="24">
        <v>2.5999999999999998E-4</v>
      </c>
    </row>
    <row r="110" spans="2:14" s="3" customFormat="1" x14ac:dyDescent="0.25">
      <c r="B110" s="4">
        <v>350</v>
      </c>
      <c r="C110" s="17">
        <v>99.986000000000004</v>
      </c>
      <c r="D110" s="24">
        <v>2.7E-4</v>
      </c>
      <c r="E110" s="16"/>
      <c r="F110" s="17">
        <v>98.41</v>
      </c>
      <c r="G110" s="24">
        <v>2.8000000000000003E-4</v>
      </c>
      <c r="I110" s="4">
        <v>350</v>
      </c>
      <c r="J110" s="17">
        <v>115.27</v>
      </c>
      <c r="K110" s="24">
        <v>2.5000000000000001E-4</v>
      </c>
      <c r="L110" s="16"/>
      <c r="M110" s="17">
        <v>113.78</v>
      </c>
      <c r="N110" s="24">
        <v>2.5000000000000001E-4</v>
      </c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7">
        <v>5.2290000000000002E-5</v>
      </c>
      <c r="D7" s="4" t="s">
        <v>30</v>
      </c>
      <c r="F7" s="7">
        <v>5.0330000000000001E-5</v>
      </c>
      <c r="G7" s="4" t="s">
        <v>30</v>
      </c>
      <c r="I7" s="4" t="s">
        <v>1</v>
      </c>
      <c r="J7" s="7">
        <v>5.1329999999999998E-5</v>
      </c>
      <c r="K7" s="4" t="s">
        <v>30</v>
      </c>
      <c r="M7" s="7">
        <v>4.8529999999999998E-5</v>
      </c>
      <c r="N7" s="4" t="s">
        <v>30</v>
      </c>
    </row>
    <row r="8" spans="2:14" s="3" customFormat="1" x14ac:dyDescent="0.25">
      <c r="B8" s="4" t="s">
        <v>27</v>
      </c>
      <c r="C8" s="27">
        <v>12.155145340263314</v>
      </c>
      <c r="D8" s="4" t="s">
        <v>30</v>
      </c>
      <c r="F8" s="27">
        <v>5.7999249994477031</v>
      </c>
      <c r="G8" s="4" t="s">
        <v>30</v>
      </c>
      <c r="I8" s="4" t="s">
        <v>27</v>
      </c>
      <c r="J8" s="27">
        <v>12.370036217345238</v>
      </c>
      <c r="K8" s="4" t="s">
        <v>30</v>
      </c>
      <c r="M8" s="27">
        <v>5.1535418320917881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 t="s">
        <v>0</v>
      </c>
      <c r="F10" s="8" t="s">
        <v>5</v>
      </c>
      <c r="G10" s="8" t="s">
        <v>0</v>
      </c>
      <c r="I10" s="4" t="s">
        <v>4</v>
      </c>
      <c r="J10" s="8" t="s">
        <v>5</v>
      </c>
      <c r="K10" s="8" t="s">
        <v>0</v>
      </c>
      <c r="M10" s="8" t="s">
        <v>5</v>
      </c>
      <c r="N10" s="8" t="s">
        <v>0</v>
      </c>
    </row>
    <row r="11" spans="2:14" s="3" customFormat="1" x14ac:dyDescent="0.25">
      <c r="B11" s="4"/>
      <c r="C11" s="8" t="s">
        <v>14</v>
      </c>
      <c r="D11" s="8" t="s">
        <v>15</v>
      </c>
      <c r="F11" s="8" t="s">
        <v>14</v>
      </c>
      <c r="G11" s="8" t="s">
        <v>15</v>
      </c>
      <c r="I11" s="4"/>
      <c r="J11" s="8" t="s">
        <v>14</v>
      </c>
      <c r="K11" s="8" t="s">
        <v>15</v>
      </c>
      <c r="M11" s="8" t="s">
        <v>14</v>
      </c>
      <c r="N11" s="8" t="s">
        <v>15</v>
      </c>
    </row>
    <row r="12" spans="2:14" s="3" customFormat="1" x14ac:dyDescent="0.25">
      <c r="B12" s="4">
        <v>1</v>
      </c>
      <c r="C12" s="9">
        <v>11618.3</v>
      </c>
      <c r="D12" s="23">
        <v>1.3247979480646912E-3</v>
      </c>
      <c r="F12" s="9">
        <v>3388.13</v>
      </c>
      <c r="G12" s="24">
        <v>2.9156525871203293E-3</v>
      </c>
      <c r="I12" s="4">
        <v>1</v>
      </c>
      <c r="J12" s="9">
        <v>13147</v>
      </c>
      <c r="K12" s="25">
        <v>1.1691792804442078E-3</v>
      </c>
      <c r="M12" s="9">
        <v>3596.99</v>
      </c>
      <c r="N12" s="25">
        <v>2.7676334935598933E-3</v>
      </c>
    </row>
    <row r="13" spans="2:14" s="3" customFormat="1" x14ac:dyDescent="0.25">
      <c r="B13" s="4">
        <v>2</v>
      </c>
      <c r="C13" s="9">
        <v>2564.7399999999998</v>
      </c>
      <c r="D13" s="23">
        <v>3.4150713132715207E-3</v>
      </c>
      <c r="F13" s="9">
        <v>3334.52</v>
      </c>
      <c r="G13" s="24">
        <v>2.939058695104543E-3</v>
      </c>
      <c r="I13" s="4">
        <v>2</v>
      </c>
      <c r="J13" s="9">
        <v>2594.2399999999998</v>
      </c>
      <c r="K13" s="25">
        <v>3.3299000863451344E-3</v>
      </c>
      <c r="M13" s="9">
        <v>3554.34</v>
      </c>
      <c r="N13" s="25">
        <v>2.7910470016937043E-3</v>
      </c>
    </row>
    <row r="14" spans="2:14" s="3" customFormat="1" x14ac:dyDescent="0.25">
      <c r="B14" s="4">
        <v>3</v>
      </c>
      <c r="C14" s="9">
        <v>1759.77</v>
      </c>
      <c r="D14" s="23">
        <v>4.167158208174932E-3</v>
      </c>
      <c r="F14" s="9">
        <v>3186.53</v>
      </c>
      <c r="G14" s="24">
        <v>3.014611505305144E-3</v>
      </c>
      <c r="I14" s="4">
        <v>3</v>
      </c>
      <c r="J14" s="9">
        <v>1707.02</v>
      </c>
      <c r="K14" s="25">
        <v>4.1688673829246283E-3</v>
      </c>
      <c r="M14" s="9">
        <v>3394.3</v>
      </c>
      <c r="N14" s="25">
        <v>2.8635653890345578E-3</v>
      </c>
    </row>
    <row r="15" spans="2:14" s="3" customFormat="1" x14ac:dyDescent="0.25">
      <c r="B15" s="4">
        <v>4</v>
      </c>
      <c r="C15" s="9">
        <v>1330.55</v>
      </c>
      <c r="D15" s="28">
        <v>4.8221863139303297E-3</v>
      </c>
      <c r="F15" s="9">
        <v>2573.84</v>
      </c>
      <c r="G15" s="29">
        <v>3.3934510303670778E-3</v>
      </c>
      <c r="I15" s="4">
        <v>4</v>
      </c>
      <c r="J15" s="9">
        <v>1252.58</v>
      </c>
      <c r="K15" s="30">
        <v>4.9060259624135781E-3</v>
      </c>
      <c r="M15" s="9">
        <v>2677.15</v>
      </c>
      <c r="N15" s="30">
        <v>3.2615094410100294E-3</v>
      </c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7">
        <v>4.5800000000000002E-5</v>
      </c>
      <c r="D21" s="4" t="s">
        <v>30</v>
      </c>
      <c r="F21" s="7">
        <v>4.2700000000000001E-5</v>
      </c>
      <c r="G21" s="4" t="s">
        <v>30</v>
      </c>
      <c r="I21" s="4" t="s">
        <v>1</v>
      </c>
      <c r="J21" s="7">
        <v>4.46E-5</v>
      </c>
      <c r="K21" s="4" t="s">
        <v>30</v>
      </c>
      <c r="M21" s="7">
        <v>4.1199999999999999E-5</v>
      </c>
      <c r="N21" s="4" t="s">
        <v>30</v>
      </c>
    </row>
    <row r="22" spans="2:14" s="3" customFormat="1" x14ac:dyDescent="0.25">
      <c r="B22" s="4" t="s">
        <v>28</v>
      </c>
      <c r="C22" s="26">
        <v>1127.0659254450325</v>
      </c>
      <c r="D22" s="4" t="s">
        <v>30</v>
      </c>
      <c r="F22" s="26">
        <v>1097.7967063611122</v>
      </c>
      <c r="G22" s="4" t="s">
        <v>30</v>
      </c>
      <c r="I22" s="4" t="s">
        <v>28</v>
      </c>
      <c r="J22" s="26">
        <v>1151.7114096207142</v>
      </c>
      <c r="K22" s="4" t="s">
        <v>30</v>
      </c>
      <c r="M22" s="26">
        <v>1094.3921846331048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 t="s">
        <v>0</v>
      </c>
      <c r="F24" s="8" t="s">
        <v>5</v>
      </c>
      <c r="G24" s="8" t="s">
        <v>0</v>
      </c>
      <c r="I24" s="4"/>
      <c r="J24" s="8" t="s">
        <v>5</v>
      </c>
      <c r="K24" s="8" t="s">
        <v>0</v>
      </c>
      <c r="M24" s="8" t="s">
        <v>5</v>
      </c>
      <c r="N24" s="8" t="s">
        <v>0</v>
      </c>
    </row>
    <row r="25" spans="2:14" s="3" customFormat="1" x14ac:dyDescent="0.25">
      <c r="B25" s="4"/>
      <c r="C25" s="8" t="s">
        <v>14</v>
      </c>
      <c r="D25" s="8" t="s">
        <v>15</v>
      </c>
      <c r="F25" s="8" t="s">
        <v>14</v>
      </c>
      <c r="G25" s="8" t="s">
        <v>15</v>
      </c>
      <c r="I25" s="4"/>
      <c r="J25" s="8" t="s">
        <v>14</v>
      </c>
      <c r="K25" s="8" t="s">
        <v>15</v>
      </c>
      <c r="M25" s="8" t="s">
        <v>14</v>
      </c>
      <c r="N25" s="8" t="s">
        <v>15</v>
      </c>
    </row>
    <row r="26" spans="2:14" s="3" customFormat="1" x14ac:dyDescent="0.25">
      <c r="B26" s="11" t="s">
        <v>9</v>
      </c>
      <c r="C26" s="12">
        <v>12.283524999999999</v>
      </c>
      <c r="D26" s="31">
        <v>7.7822286355097581E-3</v>
      </c>
      <c r="F26" s="12">
        <v>11.571325</v>
      </c>
      <c r="G26" s="31">
        <v>8.0009160575819967E-3</v>
      </c>
      <c r="I26" s="11" t="s">
        <v>9</v>
      </c>
      <c r="J26" s="12">
        <v>11.1821</v>
      </c>
      <c r="K26" s="31">
        <v>7.9698446624515955E-3</v>
      </c>
      <c r="M26" s="12">
        <v>11.005725</v>
      </c>
      <c r="N26" s="31">
        <v>8.1113147929827434E-3</v>
      </c>
    </row>
    <row r="27" spans="2:14" s="3" customFormat="1" x14ac:dyDescent="0.25">
      <c r="B27" s="11" t="s">
        <v>10</v>
      </c>
      <c r="C27" s="12">
        <v>35.189749999999997</v>
      </c>
      <c r="D27" s="13">
        <v>4.5733487734354464E-3</v>
      </c>
      <c r="F27" s="12">
        <v>34.387</v>
      </c>
      <c r="G27" s="13">
        <v>4.6233751126879344E-3</v>
      </c>
      <c r="I27" s="11" t="s">
        <v>10</v>
      </c>
      <c r="J27" s="12">
        <v>39.992750000000001</v>
      </c>
      <c r="K27" s="13">
        <v>4.2193897643947962E-3</v>
      </c>
      <c r="M27" s="12">
        <v>39.675750000000001</v>
      </c>
      <c r="N27" s="13">
        <v>4.2392645381624794E-3</v>
      </c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7">
        <v>4.5800000000000002E-5</v>
      </c>
      <c r="D31" s="4" t="s">
        <v>30</v>
      </c>
      <c r="F31" s="7">
        <v>4.2700000000000001E-5</v>
      </c>
      <c r="G31" s="4" t="s">
        <v>30</v>
      </c>
      <c r="I31" s="4" t="s">
        <v>1</v>
      </c>
      <c r="J31" s="7">
        <v>4.46E-5</v>
      </c>
      <c r="K31" s="4" t="s">
        <v>30</v>
      </c>
      <c r="M31" s="7">
        <v>4.1499999999999999E-5</v>
      </c>
      <c r="N31" s="4" t="s">
        <v>30</v>
      </c>
    </row>
    <row r="32" spans="2:14" s="3" customFormat="1" x14ac:dyDescent="0.25">
      <c r="B32" s="4" t="s">
        <v>29</v>
      </c>
      <c r="C32" s="26">
        <v>26224.021659634731</v>
      </c>
      <c r="D32" s="4" t="s">
        <v>30</v>
      </c>
      <c r="F32" s="26">
        <v>25268.829902850823</v>
      </c>
      <c r="G32" s="4" t="s">
        <v>30</v>
      </c>
      <c r="I32" s="4" t="s">
        <v>29</v>
      </c>
      <c r="J32" s="26">
        <v>23503.007986648234</v>
      </c>
      <c r="K32" s="4" t="s">
        <v>30</v>
      </c>
      <c r="M32" s="26">
        <v>22580.828562338542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 t="s">
        <v>0</v>
      </c>
      <c r="F34" s="8" t="s">
        <v>5</v>
      </c>
      <c r="G34" s="8" t="s">
        <v>0</v>
      </c>
      <c r="I34" s="4" t="s">
        <v>9</v>
      </c>
      <c r="J34" s="8" t="s">
        <v>5</v>
      </c>
      <c r="K34" s="8" t="s">
        <v>0</v>
      </c>
      <c r="M34" s="8" t="s">
        <v>5</v>
      </c>
      <c r="N34" s="8" t="s">
        <v>0</v>
      </c>
    </row>
    <row r="35" spans="2:14" s="3" customFormat="1" x14ac:dyDescent="0.25">
      <c r="B35" s="14" t="s">
        <v>11</v>
      </c>
      <c r="C35" s="8" t="s">
        <v>14</v>
      </c>
      <c r="D35" s="8" t="s">
        <v>15</v>
      </c>
      <c r="F35" s="8" t="s">
        <v>14</v>
      </c>
      <c r="G35" s="8" t="s">
        <v>15</v>
      </c>
      <c r="I35" s="14" t="s">
        <v>11</v>
      </c>
      <c r="J35" s="8" t="s">
        <v>14</v>
      </c>
      <c r="K35" s="8" t="s">
        <v>15</v>
      </c>
      <c r="M35" s="8" t="s">
        <v>14</v>
      </c>
      <c r="N35" s="8" t="s">
        <v>15</v>
      </c>
    </row>
    <row r="36" spans="2:14" s="3" customFormat="1" x14ac:dyDescent="0.25">
      <c r="B36" s="4">
        <v>0</v>
      </c>
      <c r="C36" s="9">
        <v>12.145099999999999</v>
      </c>
      <c r="D36" s="24">
        <v>1.5599130513540443E-3</v>
      </c>
      <c r="E36" s="16"/>
      <c r="F36" s="9">
        <v>11.641999999999999</v>
      </c>
      <c r="G36" s="24">
        <v>1.5937295997251332E-3</v>
      </c>
      <c r="I36" s="4">
        <v>0</v>
      </c>
      <c r="J36" s="9">
        <v>11.4344</v>
      </c>
      <c r="K36" s="24">
        <v>1.5867295179458477E-3</v>
      </c>
      <c r="L36" s="16"/>
      <c r="M36" s="9">
        <v>10.945399999999999</v>
      </c>
      <c r="N36" s="24">
        <v>1.622124362745994E-3</v>
      </c>
    </row>
    <row r="37" spans="2:14" s="3" customFormat="1" x14ac:dyDescent="0.25">
      <c r="B37" s="4">
        <v>10</v>
      </c>
      <c r="C37" s="9">
        <v>12.150499999999999</v>
      </c>
      <c r="D37" s="24">
        <v>1.5602814698983582E-3</v>
      </c>
      <c r="E37" s="16"/>
      <c r="F37" s="9">
        <v>11.679399999999999</v>
      </c>
      <c r="G37" s="24">
        <v>1.5918283473466105E-3</v>
      </c>
      <c r="I37" s="4">
        <v>10</v>
      </c>
      <c r="J37" s="9">
        <v>11.4453</v>
      </c>
      <c r="K37" s="24">
        <v>1.5846155190340141E-3</v>
      </c>
      <c r="L37" s="16"/>
      <c r="M37" s="9">
        <v>10.9575</v>
      </c>
      <c r="N37" s="24">
        <v>1.6202053388090349E-3</v>
      </c>
    </row>
    <row r="38" spans="2:14" s="3" customFormat="1" x14ac:dyDescent="0.25">
      <c r="B38" s="4">
        <v>20</v>
      </c>
      <c r="C38" s="9">
        <v>12.2036</v>
      </c>
      <c r="D38" s="24">
        <v>1.5579746959913468E-3</v>
      </c>
      <c r="E38" s="16"/>
      <c r="F38" s="9">
        <v>11.6631</v>
      </c>
      <c r="G38" s="24">
        <v>1.5931613378947277E-3</v>
      </c>
      <c r="I38" s="4">
        <v>20</v>
      </c>
      <c r="J38" s="9">
        <v>11.4468</v>
      </c>
      <c r="K38" s="24">
        <v>1.5854649334311774E-3</v>
      </c>
      <c r="L38" s="16"/>
      <c r="M38" s="9">
        <v>10.978199999999999</v>
      </c>
      <c r="N38" s="24">
        <v>1.6203658158896724E-3</v>
      </c>
    </row>
    <row r="39" spans="2:14" s="3" customFormat="1" x14ac:dyDescent="0.25">
      <c r="B39" s="4">
        <v>30</v>
      </c>
      <c r="C39" s="9">
        <v>12.152200000000001</v>
      </c>
      <c r="D39" s="24">
        <v>1.5599809088066357E-3</v>
      </c>
      <c r="E39" s="16"/>
      <c r="F39" s="9">
        <v>11.6469</v>
      </c>
      <c r="G39" s="24">
        <v>1.5931878869055287E-3</v>
      </c>
      <c r="I39" s="4">
        <v>30</v>
      </c>
      <c r="J39" s="9">
        <v>11.452500000000001</v>
      </c>
      <c r="K39" s="24">
        <v>1.5878978388998036E-3</v>
      </c>
      <c r="L39" s="16"/>
      <c r="M39" s="9">
        <v>10.9627</v>
      </c>
      <c r="N39" s="24">
        <v>1.6199293969551298E-3</v>
      </c>
    </row>
    <row r="40" spans="2:14" s="3" customFormat="1" x14ac:dyDescent="0.25">
      <c r="B40" s="4">
        <v>40</v>
      </c>
      <c r="C40" s="9">
        <v>12.143700000000001</v>
      </c>
      <c r="D40" s="24">
        <v>1.5606199099121353E-3</v>
      </c>
      <c r="E40" s="16"/>
      <c r="F40" s="9">
        <v>11.656599999999999</v>
      </c>
      <c r="G40" s="24">
        <v>1.5925741639929312E-3</v>
      </c>
      <c r="I40" s="4">
        <v>40</v>
      </c>
      <c r="J40" s="9">
        <v>11.4566</v>
      </c>
      <c r="K40" s="24">
        <v>1.586090113995426E-3</v>
      </c>
      <c r="L40" s="16"/>
      <c r="M40" s="9">
        <v>10.940300000000001</v>
      </c>
      <c r="N40" s="24">
        <v>1.6231913201648948E-3</v>
      </c>
    </row>
    <row r="41" spans="2:14" s="3" customFormat="1" x14ac:dyDescent="0.25">
      <c r="B41" s="4">
        <v>50</v>
      </c>
      <c r="C41" s="9">
        <v>12.1556</v>
      </c>
      <c r="D41" s="24">
        <v>1.5603178781796044E-3</v>
      </c>
      <c r="E41" s="16"/>
      <c r="F41" s="9">
        <v>11.63</v>
      </c>
      <c r="G41" s="24">
        <v>1.5940756663800513E-3</v>
      </c>
      <c r="I41" s="4">
        <v>50</v>
      </c>
      <c r="J41" s="9">
        <v>11.392200000000001</v>
      </c>
      <c r="K41" s="24">
        <v>1.5887449307420865E-3</v>
      </c>
      <c r="L41" s="16"/>
      <c r="M41" s="9">
        <v>10.946300000000001</v>
      </c>
      <c r="N41" s="24">
        <v>1.6212784228460755E-3</v>
      </c>
    </row>
    <row r="42" spans="2:14" s="3" customFormat="1" x14ac:dyDescent="0.25">
      <c r="B42" s="4">
        <v>60</v>
      </c>
      <c r="C42" s="9">
        <v>12.198</v>
      </c>
      <c r="D42" s="24">
        <v>1.5582882439744219E-3</v>
      </c>
      <c r="E42" s="16"/>
      <c r="F42" s="9">
        <v>11.6639</v>
      </c>
      <c r="G42" s="24">
        <v>1.5922804550793474E-3</v>
      </c>
      <c r="I42" s="4">
        <v>60</v>
      </c>
      <c r="J42" s="9">
        <v>11.4114</v>
      </c>
      <c r="K42" s="24">
        <v>1.5867991657465342E-3</v>
      </c>
      <c r="L42" s="16"/>
      <c r="M42" s="9">
        <v>10.964700000000001</v>
      </c>
      <c r="N42" s="24">
        <v>1.6202084872363126E-3</v>
      </c>
    </row>
    <row r="43" spans="2:14" s="3" customFormat="1" x14ac:dyDescent="0.25">
      <c r="B43" s="4">
        <v>70</v>
      </c>
      <c r="C43" s="9">
        <v>12.137600000000001</v>
      </c>
      <c r="D43" s="24">
        <v>1.5602013577643023E-3</v>
      </c>
      <c r="E43" s="16"/>
      <c r="F43" s="9">
        <v>11.648999999999999</v>
      </c>
      <c r="G43" s="24">
        <v>1.5940853292128079E-3</v>
      </c>
      <c r="I43" s="4">
        <v>70</v>
      </c>
      <c r="J43" s="9">
        <v>11.410299999999999</v>
      </c>
      <c r="K43" s="24">
        <v>1.5873903403065652E-3</v>
      </c>
      <c r="L43" s="16"/>
      <c r="M43" s="9">
        <v>10.9391</v>
      </c>
      <c r="N43" s="24">
        <v>1.6211571335850298E-3</v>
      </c>
    </row>
    <row r="44" spans="2:14" s="3" customFormat="1" x14ac:dyDescent="0.25">
      <c r="B44" s="4">
        <v>80</v>
      </c>
      <c r="C44" s="9">
        <v>12.2081</v>
      </c>
      <c r="D44" s="24">
        <v>1.5575150924386268E-3</v>
      </c>
      <c r="E44" s="16"/>
      <c r="F44" s="9">
        <v>11.6464</v>
      </c>
      <c r="G44" s="24">
        <v>1.5938229839263635E-3</v>
      </c>
      <c r="I44" s="4">
        <v>80</v>
      </c>
      <c r="J44" s="9">
        <v>11.3992</v>
      </c>
      <c r="K44" s="24">
        <v>1.5877429995087373E-3</v>
      </c>
      <c r="L44" s="16"/>
      <c r="M44" s="9">
        <v>10.940300000000001</v>
      </c>
      <c r="N44" s="24">
        <v>1.6215825891428934E-3</v>
      </c>
    </row>
    <row r="45" spans="2:14" s="3" customFormat="1" x14ac:dyDescent="0.25">
      <c r="B45" s="4">
        <v>90</v>
      </c>
      <c r="C45" s="9">
        <v>12.166600000000001</v>
      </c>
      <c r="D45" s="24">
        <v>1.5602304670162576E-3</v>
      </c>
      <c r="E45" s="16"/>
      <c r="F45" s="9">
        <v>11.6761</v>
      </c>
      <c r="G45" s="24">
        <v>1.5922011630595833E-3</v>
      </c>
      <c r="I45" s="4">
        <v>90</v>
      </c>
      <c r="J45" s="9">
        <v>11.4442</v>
      </c>
      <c r="K45" s="24">
        <v>1.5864717498820361E-3</v>
      </c>
      <c r="L45" s="16"/>
      <c r="M45" s="9">
        <v>10.9483</v>
      </c>
      <c r="N45" s="24">
        <v>1.6217220938410529E-3</v>
      </c>
    </row>
    <row r="46" spans="2:14" s="3" customFormat="1" x14ac:dyDescent="0.25">
      <c r="B46" s="4">
        <v>100</v>
      </c>
      <c r="C46" s="9">
        <v>12.154299999999999</v>
      </c>
      <c r="D46" s="24">
        <v>1.5601803476958773E-3</v>
      </c>
      <c r="E46" s="16"/>
      <c r="F46" s="9">
        <v>11.6525</v>
      </c>
      <c r="G46" s="24">
        <v>1.5926625187727955E-3</v>
      </c>
      <c r="I46" s="4">
        <v>100</v>
      </c>
      <c r="J46" s="9">
        <v>11.4092</v>
      </c>
      <c r="K46" s="24">
        <v>1.5882095151281421E-3</v>
      </c>
      <c r="L46" s="16"/>
      <c r="M46" s="9">
        <v>10.9352</v>
      </c>
      <c r="N46" s="24">
        <v>1.6209762967298266E-3</v>
      </c>
    </row>
    <row r="47" spans="2:14" s="3" customFormat="1" x14ac:dyDescent="0.25">
      <c r="B47" s="4">
        <v>110</v>
      </c>
      <c r="C47" s="9">
        <v>12.1609</v>
      </c>
      <c r="D47" s="24">
        <v>1.5600407864549497E-3</v>
      </c>
      <c r="E47" s="16"/>
      <c r="F47" s="9">
        <v>11.6256</v>
      </c>
      <c r="G47" s="24">
        <v>1.5943263143407651E-3</v>
      </c>
      <c r="I47" s="4">
        <v>110</v>
      </c>
      <c r="J47" s="9">
        <v>11.4452</v>
      </c>
      <c r="K47" s="24">
        <v>1.5866476776290497E-3</v>
      </c>
      <c r="L47" s="16"/>
      <c r="M47" s="9">
        <v>10.942299999999999</v>
      </c>
      <c r="N47" s="24">
        <v>1.6204271496851666E-3</v>
      </c>
    </row>
    <row r="48" spans="2:14" s="3" customFormat="1" x14ac:dyDescent="0.25">
      <c r="B48" s="4">
        <v>120</v>
      </c>
      <c r="C48" s="9">
        <v>12.166</v>
      </c>
      <c r="D48" s="24">
        <v>1.5597238204833139E-3</v>
      </c>
      <c r="E48" s="16"/>
      <c r="F48" s="9">
        <v>11.6044</v>
      </c>
      <c r="G48" s="24">
        <v>1.5947657784978111E-3</v>
      </c>
      <c r="I48" s="4">
        <v>120</v>
      </c>
      <c r="J48" s="9">
        <v>11.4095</v>
      </c>
      <c r="K48" s="24">
        <v>1.5868793549235287E-3</v>
      </c>
      <c r="L48" s="16"/>
      <c r="M48" s="9">
        <v>10.9442</v>
      </c>
      <c r="N48" s="24">
        <v>1.620904223241534E-3</v>
      </c>
    </row>
    <row r="49" spans="2:14" s="3" customFormat="1" x14ac:dyDescent="0.25">
      <c r="B49" s="4">
        <v>130</v>
      </c>
      <c r="C49" s="9">
        <v>12.1997</v>
      </c>
      <c r="D49" s="24">
        <v>1.5572923924358796E-3</v>
      </c>
      <c r="E49" s="16"/>
      <c r="F49" s="9">
        <v>11.6378</v>
      </c>
      <c r="G49" s="24">
        <v>1.5940126140679509E-3</v>
      </c>
      <c r="I49" s="4">
        <v>130</v>
      </c>
      <c r="J49" s="9">
        <v>11.408899999999999</v>
      </c>
      <c r="K49" s="24">
        <v>1.5883915189019101E-3</v>
      </c>
      <c r="L49" s="16"/>
      <c r="M49" s="9">
        <v>10.9659</v>
      </c>
      <c r="N49" s="24">
        <v>1.6211163698374052E-3</v>
      </c>
    </row>
    <row r="50" spans="2:14" s="3" customFormat="1" x14ac:dyDescent="0.25">
      <c r="B50" s="4">
        <v>140</v>
      </c>
      <c r="C50" s="9">
        <v>12.171900000000001</v>
      </c>
      <c r="D50" s="24">
        <v>1.5588199048628397E-3</v>
      </c>
      <c r="E50" s="16"/>
      <c r="F50" s="9">
        <v>11.6302</v>
      </c>
      <c r="G50" s="24">
        <v>1.5939622706402296E-3</v>
      </c>
      <c r="I50" s="4">
        <v>140</v>
      </c>
      <c r="J50" s="9">
        <v>11.4367</v>
      </c>
      <c r="K50" s="24">
        <v>1.58657654743064E-3</v>
      </c>
      <c r="L50" s="16"/>
      <c r="M50" s="9">
        <v>10.9467</v>
      </c>
      <c r="N50" s="24">
        <v>1.6223702120273691E-3</v>
      </c>
    </row>
    <row r="51" spans="2:14" s="3" customFormat="1" x14ac:dyDescent="0.25">
      <c r="B51" s="4">
        <v>150</v>
      </c>
      <c r="C51" s="9">
        <v>12.178599999999999</v>
      </c>
      <c r="D51" s="24">
        <v>1.5597195079894242E-3</v>
      </c>
      <c r="E51" s="16"/>
      <c r="F51" s="9">
        <v>11.638500000000001</v>
      </c>
      <c r="G51" s="24">
        <v>1.5941487305065085E-3</v>
      </c>
      <c r="I51" s="4">
        <v>150</v>
      </c>
      <c r="J51" s="9">
        <v>11.421900000000001</v>
      </c>
      <c r="K51" s="24">
        <v>1.5889300379096298E-3</v>
      </c>
      <c r="L51" s="16"/>
      <c r="M51" s="9">
        <v>10.955299999999999</v>
      </c>
      <c r="N51" s="24">
        <v>1.6204120380090004E-3</v>
      </c>
    </row>
    <row r="52" spans="2:14" s="3" customFormat="1" x14ac:dyDescent="0.25">
      <c r="B52" s="4">
        <v>160</v>
      </c>
      <c r="C52" s="9">
        <v>12.186500000000001</v>
      </c>
      <c r="D52" s="24">
        <v>1.5592007549337381E-3</v>
      </c>
      <c r="E52" s="16"/>
      <c r="F52" s="9">
        <v>11.6449</v>
      </c>
      <c r="G52" s="24">
        <v>1.5934443404408795E-3</v>
      </c>
      <c r="I52" s="4">
        <v>160</v>
      </c>
      <c r="J52" s="9">
        <v>11.440799999999999</v>
      </c>
      <c r="K52" s="24">
        <v>1.5871879588839942E-3</v>
      </c>
      <c r="L52" s="16"/>
      <c r="M52" s="9">
        <v>10.9472</v>
      </c>
      <c r="N52" s="24">
        <v>1.6211268634902076E-3</v>
      </c>
    </row>
    <row r="53" spans="2:14" s="3" customFormat="1" x14ac:dyDescent="0.25">
      <c r="B53" s="4">
        <v>170</v>
      </c>
      <c r="C53" s="9">
        <v>12.1675</v>
      </c>
      <c r="D53" s="24">
        <v>1.559638380932813E-3</v>
      </c>
      <c r="E53" s="16"/>
      <c r="F53" s="9">
        <v>11.6814</v>
      </c>
      <c r="G53" s="24">
        <v>1.5919667163182495E-3</v>
      </c>
      <c r="I53" s="4">
        <v>170</v>
      </c>
      <c r="J53" s="9">
        <v>11.459</v>
      </c>
      <c r="K53" s="24">
        <v>1.586840038397766E-3</v>
      </c>
      <c r="L53" s="16"/>
      <c r="M53" s="9">
        <v>10.924099999999999</v>
      </c>
      <c r="N53" s="24">
        <v>1.6218544319440502E-3</v>
      </c>
    </row>
    <row r="54" spans="2:14" s="3" customFormat="1" x14ac:dyDescent="0.25">
      <c r="B54" s="4">
        <v>180</v>
      </c>
      <c r="C54" s="9">
        <v>12.185700000000001</v>
      </c>
      <c r="D54" s="24">
        <v>1.5587286737733571E-3</v>
      </c>
      <c r="E54" s="16"/>
      <c r="F54" s="9">
        <v>11.6358</v>
      </c>
      <c r="G54" s="24">
        <v>1.5939342374396259E-3</v>
      </c>
      <c r="I54" s="4">
        <v>180</v>
      </c>
      <c r="J54" s="9">
        <v>11.450699999999999</v>
      </c>
      <c r="K54" s="24">
        <v>1.5864444968429878E-3</v>
      </c>
      <c r="L54" s="16"/>
      <c r="M54" s="9">
        <v>10.946300000000001</v>
      </c>
      <c r="N54" s="24">
        <v>1.6219727213761725E-3</v>
      </c>
    </row>
    <row r="55" spans="2:14" s="3" customFormat="1" x14ac:dyDescent="0.25">
      <c r="B55" s="4">
        <v>190</v>
      </c>
      <c r="C55" s="9">
        <v>12.161</v>
      </c>
      <c r="D55" s="24">
        <v>1.559501685716635E-3</v>
      </c>
      <c r="E55" s="16"/>
      <c r="F55" s="9">
        <v>11.6593</v>
      </c>
      <c r="G55" s="24">
        <v>1.5922568250238008E-3</v>
      </c>
      <c r="I55" s="4">
        <v>190</v>
      </c>
      <c r="J55" s="9">
        <v>11.4145</v>
      </c>
      <c r="K55" s="24">
        <v>1.5881554163563886E-3</v>
      </c>
      <c r="L55" s="16"/>
      <c r="M55" s="9">
        <v>10.967000000000001</v>
      </c>
      <c r="N55" s="24">
        <v>1.6204522658885747E-3</v>
      </c>
    </row>
    <row r="56" spans="2:14" s="3" customFormat="1" x14ac:dyDescent="0.25">
      <c r="B56" s="4">
        <v>200</v>
      </c>
      <c r="C56" s="9">
        <v>12.1875</v>
      </c>
      <c r="D56" s="24">
        <v>1.559556923076923E-3</v>
      </c>
      <c r="E56" s="16"/>
      <c r="F56" s="9">
        <v>11.6693</v>
      </c>
      <c r="G56" s="24">
        <v>1.5913036771700102E-3</v>
      </c>
      <c r="I56" s="4">
        <v>200</v>
      </c>
      <c r="J56" s="9">
        <v>11.4329</v>
      </c>
      <c r="K56" s="24">
        <v>1.5879435663742356E-3</v>
      </c>
      <c r="L56" s="16"/>
      <c r="M56" s="9">
        <v>10.9526</v>
      </c>
      <c r="N56" s="24">
        <v>1.6213684421963733E-3</v>
      </c>
    </row>
    <row r="57" spans="2:14" s="3" customFormat="1" x14ac:dyDescent="0.25">
      <c r="B57" s="4">
        <v>210</v>
      </c>
      <c r="C57" s="9">
        <v>12.184200000000001</v>
      </c>
      <c r="D57" s="24">
        <v>1.5587974590042842E-3</v>
      </c>
      <c r="E57" s="16"/>
      <c r="F57" s="9">
        <v>11.6532</v>
      </c>
      <c r="G57" s="24">
        <v>1.5938712113410906E-3</v>
      </c>
      <c r="I57" s="4">
        <v>210</v>
      </c>
      <c r="J57" s="9">
        <v>11.444800000000001</v>
      </c>
      <c r="K57" s="24">
        <v>1.5882496854466657E-3</v>
      </c>
      <c r="L57" s="16"/>
      <c r="M57" s="9">
        <v>10.978899999999999</v>
      </c>
      <c r="N57" s="24">
        <v>1.6193880989898806E-3</v>
      </c>
    </row>
    <row r="58" spans="2:14" s="3" customFormat="1" x14ac:dyDescent="0.25">
      <c r="B58" s="4">
        <v>220</v>
      </c>
      <c r="C58" s="9">
        <v>12.169700000000001</v>
      </c>
      <c r="D58" s="24">
        <v>1.5587154983278139E-3</v>
      </c>
      <c r="E58" s="16"/>
      <c r="F58" s="9">
        <v>11.624000000000001</v>
      </c>
      <c r="G58" s="24">
        <v>1.5947866483138333E-3</v>
      </c>
      <c r="I58" s="4">
        <v>220</v>
      </c>
      <c r="J58" s="9">
        <v>11.4701</v>
      </c>
      <c r="K58" s="24">
        <v>1.5856356962886111E-3</v>
      </c>
      <c r="L58" s="16"/>
      <c r="M58" s="9">
        <v>10.9475</v>
      </c>
      <c r="N58" s="24">
        <v>1.6206348481388447E-3</v>
      </c>
    </row>
    <row r="59" spans="2:14" s="3" customFormat="1" x14ac:dyDescent="0.25">
      <c r="B59" s="4">
        <v>230</v>
      </c>
      <c r="C59" s="9">
        <v>12.1983</v>
      </c>
      <c r="D59" s="24">
        <v>1.5588401662526745E-3</v>
      </c>
      <c r="E59" s="16"/>
      <c r="F59" s="9">
        <v>11.631399999999999</v>
      </c>
      <c r="G59" s="24">
        <v>1.5942276940007223E-3</v>
      </c>
      <c r="I59" s="4">
        <v>230</v>
      </c>
      <c r="J59" s="9">
        <v>11.4382</v>
      </c>
      <c r="K59" s="24">
        <v>1.5857565001486248E-3</v>
      </c>
      <c r="L59" s="16"/>
      <c r="M59" s="9">
        <v>10.956300000000001</v>
      </c>
      <c r="N59" s="24">
        <v>1.6206657356954448E-3</v>
      </c>
    </row>
    <row r="60" spans="2:14" s="3" customFormat="1" x14ac:dyDescent="0.25">
      <c r="B60" s="4">
        <v>240</v>
      </c>
      <c r="C60" s="9">
        <v>12.152699999999999</v>
      </c>
      <c r="D60" s="24">
        <v>1.5600236984373843E-3</v>
      </c>
      <c r="E60" s="16"/>
      <c r="F60" s="9">
        <v>11.6431</v>
      </c>
      <c r="G60" s="24">
        <v>1.5929434600750658E-3</v>
      </c>
      <c r="I60" s="4">
        <v>240</v>
      </c>
      <c r="J60" s="9">
        <v>11.456799999999999</v>
      </c>
      <c r="K60" s="24">
        <v>1.5858005725857133E-3</v>
      </c>
      <c r="L60" s="16"/>
      <c r="M60" s="9">
        <v>10.9282</v>
      </c>
      <c r="N60" s="24">
        <v>1.620669460661408E-3</v>
      </c>
    </row>
    <row r="61" spans="2:14" s="3" customFormat="1" x14ac:dyDescent="0.25">
      <c r="B61" s="4">
        <v>250</v>
      </c>
      <c r="C61" s="9">
        <v>12.149900000000001</v>
      </c>
      <c r="D61" s="24">
        <v>1.5603585214693126E-3</v>
      </c>
      <c r="E61" s="16"/>
      <c r="F61" s="9">
        <v>11.634499999999999</v>
      </c>
      <c r="G61" s="24">
        <v>1.5944561433667113E-3</v>
      </c>
      <c r="I61" s="4">
        <v>250</v>
      </c>
      <c r="J61" s="9">
        <v>11.44</v>
      </c>
      <c r="K61" s="24">
        <v>1.586284965034965E-3</v>
      </c>
      <c r="L61" s="16"/>
      <c r="M61" s="9">
        <v>10.972899999999999</v>
      </c>
      <c r="N61" s="24">
        <v>1.6196265344621751E-3</v>
      </c>
    </row>
    <row r="62" spans="2:14" s="3" customFormat="1" x14ac:dyDescent="0.25">
      <c r="B62" s="4">
        <v>260</v>
      </c>
      <c r="C62" s="9">
        <v>12.1516</v>
      </c>
      <c r="D62" s="24">
        <v>1.5596958425227953E-3</v>
      </c>
      <c r="E62" s="16"/>
      <c r="F62" s="9">
        <v>11.663600000000001</v>
      </c>
      <c r="G62" s="24">
        <v>1.5922185260125519E-3</v>
      </c>
      <c r="I62" s="4">
        <v>260</v>
      </c>
      <c r="J62" s="9">
        <v>11.4323</v>
      </c>
      <c r="K62" s="24">
        <v>1.5873971116923105E-3</v>
      </c>
      <c r="L62" s="16"/>
      <c r="M62" s="9">
        <v>10.952999999999999</v>
      </c>
      <c r="N62" s="24">
        <v>1.6212544508353876E-3</v>
      </c>
    </row>
    <row r="63" spans="2:14" s="3" customFormat="1" x14ac:dyDescent="0.25">
      <c r="B63" s="4">
        <v>270</v>
      </c>
      <c r="C63" s="9">
        <v>12.1762</v>
      </c>
      <c r="D63" s="24">
        <v>1.5597066408239023E-3</v>
      </c>
      <c r="E63" s="16"/>
      <c r="F63" s="9">
        <v>11.640499999999999</v>
      </c>
      <c r="G63" s="24">
        <v>1.5936772475409133E-3</v>
      </c>
      <c r="I63" s="4">
        <v>270</v>
      </c>
      <c r="J63" s="9">
        <v>11.438800000000001</v>
      </c>
      <c r="K63" s="24">
        <v>1.5869584222121199E-3</v>
      </c>
      <c r="L63" s="16"/>
      <c r="M63" s="9">
        <v>10.948600000000001</v>
      </c>
      <c r="N63" s="24">
        <v>1.6207368978682205E-3</v>
      </c>
    </row>
    <row r="64" spans="2:14" s="3" customFormat="1" x14ac:dyDescent="0.25">
      <c r="B64" s="4">
        <v>280</v>
      </c>
      <c r="C64" s="9">
        <v>12.1587</v>
      </c>
      <c r="D64" s="24">
        <v>1.5592045202200892E-3</v>
      </c>
      <c r="E64" s="16"/>
      <c r="F64" s="9">
        <v>11.673999999999999</v>
      </c>
      <c r="G64" s="24">
        <v>1.5917166352578381E-3</v>
      </c>
      <c r="I64" s="4">
        <v>280</v>
      </c>
      <c r="J64" s="9">
        <v>11.4276</v>
      </c>
      <c r="K64" s="24">
        <v>1.5856260282123983E-3</v>
      </c>
      <c r="L64" s="16"/>
      <c r="M64" s="9">
        <v>10.915699999999999</v>
      </c>
      <c r="N64" s="24">
        <v>1.623020053684143E-3</v>
      </c>
    </row>
    <row r="65" spans="2:14" s="3" customFormat="1" x14ac:dyDescent="0.25">
      <c r="B65" s="4">
        <v>290</v>
      </c>
      <c r="C65" s="9">
        <v>12.142799999999999</v>
      </c>
      <c r="D65" s="24">
        <v>1.5611967585729815E-3</v>
      </c>
      <c r="E65" s="16"/>
      <c r="F65" s="9">
        <v>11.662599999999999</v>
      </c>
      <c r="G65" s="24">
        <v>1.592980981942277E-3</v>
      </c>
      <c r="I65" s="4">
        <v>290</v>
      </c>
      <c r="J65" s="9">
        <v>11.441599999999999</v>
      </c>
      <c r="K65" s="24">
        <v>1.5872692630401345E-3</v>
      </c>
      <c r="L65" s="16"/>
      <c r="M65" s="9">
        <v>10.962</v>
      </c>
      <c r="N65" s="24">
        <v>1.6206349206349206E-3</v>
      </c>
    </row>
    <row r="66" spans="2:14" s="3" customFormat="1" x14ac:dyDescent="0.25">
      <c r="B66" s="4">
        <v>300</v>
      </c>
      <c r="C66" s="9">
        <v>12.180999999999999</v>
      </c>
      <c r="D66" s="24">
        <v>1.5597980461374273E-3</v>
      </c>
      <c r="E66" s="16"/>
      <c r="F66" s="9">
        <v>11.640700000000001</v>
      </c>
      <c r="G66" s="24">
        <v>1.5942168426297386E-3</v>
      </c>
      <c r="I66" s="4">
        <v>300</v>
      </c>
      <c r="J66" s="9">
        <v>11.421799999999999</v>
      </c>
      <c r="K66" s="24">
        <v>1.5866676005533279E-3</v>
      </c>
      <c r="L66" s="16"/>
      <c r="M66" s="9">
        <v>10.938800000000001</v>
      </c>
      <c r="N66" s="24">
        <v>1.6224265915822575E-3</v>
      </c>
    </row>
    <row r="67" spans="2:14" s="3" customFormat="1" x14ac:dyDescent="0.25">
      <c r="B67" s="4">
        <v>310</v>
      </c>
      <c r="C67" s="9">
        <v>12.1449</v>
      </c>
      <c r="D67" s="24">
        <v>1.5601692891666461E-3</v>
      </c>
      <c r="E67" s="16"/>
      <c r="F67" s="9">
        <v>11.62</v>
      </c>
      <c r="G67" s="24">
        <v>1.5946213425129089E-3</v>
      </c>
      <c r="I67" s="4">
        <v>310</v>
      </c>
      <c r="J67" s="9">
        <v>11.4169</v>
      </c>
      <c r="K67" s="24">
        <v>1.5867880072524064E-3</v>
      </c>
      <c r="L67" s="16"/>
      <c r="M67" s="9">
        <v>10.9429</v>
      </c>
      <c r="N67" s="24">
        <v>1.6216724999771541E-3</v>
      </c>
    </row>
    <row r="68" spans="2:14" s="3" customFormat="1" x14ac:dyDescent="0.25">
      <c r="B68" s="4">
        <v>320</v>
      </c>
      <c r="C68" s="9">
        <v>12.171200000000001</v>
      </c>
      <c r="D68" s="24">
        <v>1.5598790587616667E-3</v>
      </c>
      <c r="E68" s="16"/>
      <c r="F68" s="9">
        <v>11.637499999999999</v>
      </c>
      <c r="G68" s="24">
        <v>1.5930483351235232E-3</v>
      </c>
      <c r="I68" s="4">
        <v>320</v>
      </c>
      <c r="J68" s="9">
        <v>11.3956</v>
      </c>
      <c r="K68" s="24">
        <v>1.5879637754922951E-3</v>
      </c>
      <c r="L68" s="16"/>
      <c r="M68" s="9">
        <v>10.953900000000001</v>
      </c>
      <c r="N68" s="24">
        <v>1.6199070650635846E-3</v>
      </c>
    </row>
    <row r="69" spans="2:14" s="3" customFormat="1" x14ac:dyDescent="0.25">
      <c r="B69" s="4">
        <v>330</v>
      </c>
      <c r="C69" s="9">
        <v>12.1899</v>
      </c>
      <c r="D69" s="24">
        <v>1.5585197581604443E-3</v>
      </c>
      <c r="E69" s="16"/>
      <c r="F69" s="9">
        <v>11.6166</v>
      </c>
      <c r="G69" s="24">
        <v>1.5946834702064289E-3</v>
      </c>
      <c r="I69" s="4">
        <v>330</v>
      </c>
      <c r="J69" s="9">
        <v>11.4153</v>
      </c>
      <c r="K69" s="24">
        <v>1.587264460855168E-3</v>
      </c>
      <c r="L69" s="16"/>
      <c r="M69" s="9">
        <v>10.9758</v>
      </c>
      <c r="N69" s="24">
        <v>1.6194537072468523E-3</v>
      </c>
    </row>
    <row r="70" spans="2:14" s="3" customFormat="1" x14ac:dyDescent="0.25">
      <c r="B70" s="4">
        <v>340</v>
      </c>
      <c r="C70" s="9">
        <v>12.1608</v>
      </c>
      <c r="D70" s="24">
        <v>1.5597986974541149E-3</v>
      </c>
      <c r="E70" s="16"/>
      <c r="F70" s="9">
        <v>11.6219</v>
      </c>
      <c r="G70" s="24">
        <v>1.5951264423201025E-3</v>
      </c>
      <c r="I70" s="4">
        <v>340</v>
      </c>
      <c r="J70" s="9">
        <v>11.413600000000001</v>
      </c>
      <c r="K70" s="24">
        <v>1.5884383542440598E-3</v>
      </c>
      <c r="L70" s="16"/>
      <c r="M70" s="9">
        <v>10.938800000000001</v>
      </c>
      <c r="N70" s="24">
        <v>1.6219237942004608E-3</v>
      </c>
    </row>
    <row r="71" spans="2:14" s="3" customFormat="1" x14ac:dyDescent="0.25">
      <c r="B71" s="4">
        <v>350</v>
      </c>
      <c r="C71" s="9">
        <v>12.1806</v>
      </c>
      <c r="D71" s="24">
        <v>1.5586752705121258E-3</v>
      </c>
      <c r="E71" s="16"/>
      <c r="F71" s="9">
        <v>11.6486</v>
      </c>
      <c r="G71" s="24">
        <v>1.5931871641227272E-3</v>
      </c>
      <c r="I71" s="4">
        <v>350</v>
      </c>
      <c r="J71" s="9">
        <v>11.453099999999999</v>
      </c>
      <c r="K71" s="24">
        <v>1.5866446638901259E-3</v>
      </c>
      <c r="L71" s="16"/>
      <c r="M71" s="9">
        <v>10.9594</v>
      </c>
      <c r="N71" s="24">
        <v>1.6215759986860593E-3</v>
      </c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 t="s">
        <v>0</v>
      </c>
      <c r="F73" s="8" t="s">
        <v>5</v>
      </c>
      <c r="G73" s="8" t="s">
        <v>0</v>
      </c>
      <c r="I73" s="4" t="s">
        <v>10</v>
      </c>
      <c r="J73" s="8" t="s">
        <v>5</v>
      </c>
      <c r="K73" s="8" t="s">
        <v>0</v>
      </c>
      <c r="M73" s="8" t="s">
        <v>5</v>
      </c>
      <c r="N73" s="8" t="s">
        <v>0</v>
      </c>
    </row>
    <row r="74" spans="2:14" s="3" customFormat="1" x14ac:dyDescent="0.25">
      <c r="B74" s="14" t="s">
        <v>11</v>
      </c>
      <c r="C74" s="8" t="s">
        <v>14</v>
      </c>
      <c r="D74" s="8" t="s">
        <v>15</v>
      </c>
      <c r="F74" s="8" t="s">
        <v>14</v>
      </c>
      <c r="G74" s="8" t="s">
        <v>15</v>
      </c>
      <c r="I74" s="14" t="s">
        <v>11</v>
      </c>
      <c r="J74" s="8" t="s">
        <v>14</v>
      </c>
      <c r="K74" s="8" t="s">
        <v>15</v>
      </c>
      <c r="M74" s="8" t="s">
        <v>14</v>
      </c>
      <c r="N74" s="8" t="s">
        <v>15</v>
      </c>
    </row>
    <row r="75" spans="2:14" s="3" customFormat="1" x14ac:dyDescent="0.25">
      <c r="B75" s="4">
        <v>0</v>
      </c>
      <c r="C75" s="17">
        <v>101.166</v>
      </c>
      <c r="D75" s="24">
        <v>5.3928394915287749E-4</v>
      </c>
      <c r="E75" s="16"/>
      <c r="F75" s="17">
        <v>99.599599999999995</v>
      </c>
      <c r="G75" s="24">
        <v>5.4342788525255125E-4</v>
      </c>
      <c r="I75" s="4">
        <v>0</v>
      </c>
      <c r="J75" s="17">
        <v>116.7</v>
      </c>
      <c r="K75" s="24">
        <v>4.9184575835475581E-4</v>
      </c>
      <c r="L75" s="16"/>
      <c r="M75" s="17">
        <v>115.22199999999999</v>
      </c>
      <c r="N75" s="24">
        <v>4.9482390515700125E-4</v>
      </c>
    </row>
    <row r="76" spans="2:14" s="3" customFormat="1" x14ac:dyDescent="0.25">
      <c r="B76" s="4">
        <v>10</v>
      </c>
      <c r="C76" s="17">
        <v>99.866</v>
      </c>
      <c r="D76" s="24">
        <v>5.4277932429455471E-4</v>
      </c>
      <c r="E76" s="16"/>
      <c r="F76" s="17">
        <v>98.327600000000004</v>
      </c>
      <c r="G76" s="24">
        <v>5.4673865730476493E-4</v>
      </c>
      <c r="I76" s="4">
        <v>10</v>
      </c>
      <c r="J76" s="17">
        <v>115.253</v>
      </c>
      <c r="K76" s="24">
        <v>4.9490078349370518E-4</v>
      </c>
      <c r="L76" s="16"/>
      <c r="M76" s="17">
        <v>113.59399999999999</v>
      </c>
      <c r="N76" s="24">
        <v>4.983441026814797E-4</v>
      </c>
    </row>
    <row r="77" spans="2:14" s="3" customFormat="1" x14ac:dyDescent="0.25">
      <c r="B77" s="4">
        <v>20</v>
      </c>
      <c r="C77" s="17">
        <v>96.027900000000002</v>
      </c>
      <c r="D77" s="24">
        <v>5.5338292308797752E-4</v>
      </c>
      <c r="E77" s="16"/>
      <c r="F77" s="17">
        <v>94.394199999999998</v>
      </c>
      <c r="G77" s="24">
        <v>5.5775778596566308E-4</v>
      </c>
      <c r="I77" s="4">
        <v>20</v>
      </c>
      <c r="J77" s="17">
        <v>110.54900000000001</v>
      </c>
      <c r="K77" s="24">
        <v>5.0540393852499792E-4</v>
      </c>
      <c r="L77" s="16"/>
      <c r="M77" s="17">
        <v>109.004</v>
      </c>
      <c r="N77" s="24">
        <v>5.0879233789585701E-4</v>
      </c>
    </row>
    <row r="78" spans="2:14" s="3" customFormat="1" x14ac:dyDescent="0.25">
      <c r="B78" s="4">
        <v>30</v>
      </c>
      <c r="C78" s="17">
        <v>89.886200000000002</v>
      </c>
      <c r="D78" s="24">
        <v>5.7203886692284241E-4</v>
      </c>
      <c r="E78" s="16"/>
      <c r="F78" s="17">
        <v>88.287700000000001</v>
      </c>
      <c r="G78" s="24">
        <v>5.7683912934644349E-4</v>
      </c>
      <c r="I78" s="4">
        <v>30</v>
      </c>
      <c r="J78" s="17">
        <v>102.988</v>
      </c>
      <c r="K78" s="24">
        <v>5.2364935720666491E-4</v>
      </c>
      <c r="L78" s="16"/>
      <c r="M78" s="17">
        <v>101.616</v>
      </c>
      <c r="N78" s="24">
        <v>5.2720831365139342E-4</v>
      </c>
    </row>
    <row r="79" spans="2:14" s="3" customFormat="1" x14ac:dyDescent="0.25">
      <c r="B79" s="4">
        <v>40</v>
      </c>
      <c r="C79" s="17">
        <v>81.418400000000005</v>
      </c>
      <c r="D79" s="24">
        <v>6.0095506666797672E-4</v>
      </c>
      <c r="E79" s="16"/>
      <c r="F79" s="17">
        <v>80.017099999999999</v>
      </c>
      <c r="G79" s="24">
        <v>6.0607295190652998E-4</v>
      </c>
      <c r="I79" s="4">
        <v>40</v>
      </c>
      <c r="J79" s="17">
        <v>92.921800000000005</v>
      </c>
      <c r="K79" s="24">
        <v>5.5155302630814293E-4</v>
      </c>
      <c r="L79" s="16"/>
      <c r="M79" s="17">
        <v>91.397099999999995</v>
      </c>
      <c r="N79" s="24">
        <v>5.5596950012637165E-4</v>
      </c>
    </row>
    <row r="80" spans="2:14" s="3" customFormat="1" x14ac:dyDescent="0.25">
      <c r="B80" s="4">
        <v>50</v>
      </c>
      <c r="C80" s="17">
        <v>70.517200000000003</v>
      </c>
      <c r="D80" s="24">
        <v>6.4552477977004191E-4</v>
      </c>
      <c r="E80" s="16"/>
      <c r="F80" s="17">
        <v>69.245099999999994</v>
      </c>
      <c r="G80" s="24">
        <v>6.5150169470475181E-4</v>
      </c>
      <c r="I80" s="4">
        <v>50</v>
      </c>
      <c r="J80" s="17">
        <v>79.613399999999999</v>
      </c>
      <c r="K80" s="24">
        <v>5.9635940683352301E-4</v>
      </c>
      <c r="L80" s="16"/>
      <c r="M80" s="17">
        <v>78.317400000000006</v>
      </c>
      <c r="N80" s="24">
        <v>6.0066600780924796E-4</v>
      </c>
    </row>
    <row r="81" spans="2:14" s="3" customFormat="1" x14ac:dyDescent="0.25">
      <c r="B81" s="4">
        <v>60</v>
      </c>
      <c r="C81" s="17">
        <v>56.337200000000003</v>
      </c>
      <c r="D81" s="24">
        <v>7.218942368452815E-4</v>
      </c>
      <c r="E81" s="16"/>
      <c r="F81" s="17">
        <v>55.1813</v>
      </c>
      <c r="G81" s="24">
        <v>7.2924160902334667E-4</v>
      </c>
      <c r="I81" s="4">
        <v>60</v>
      </c>
      <c r="J81" s="17">
        <v>62.523699999999998</v>
      </c>
      <c r="K81" s="24">
        <v>6.7344862828015619E-4</v>
      </c>
      <c r="L81" s="16"/>
      <c r="M81" s="17">
        <v>61.3521</v>
      </c>
      <c r="N81" s="24">
        <v>6.7943884561408655E-4</v>
      </c>
    </row>
    <row r="82" spans="2:14" s="3" customFormat="1" x14ac:dyDescent="0.25">
      <c r="B82" s="4">
        <v>70</v>
      </c>
      <c r="C82" s="17">
        <v>38.188099999999999</v>
      </c>
      <c r="D82" s="24">
        <v>8.7702975534263282E-4</v>
      </c>
      <c r="E82" s="16"/>
      <c r="F82" s="17">
        <v>37.293100000000003</v>
      </c>
      <c r="G82" s="24">
        <v>8.8645084479434526E-4</v>
      </c>
      <c r="I82" s="4">
        <v>70</v>
      </c>
      <c r="J82" s="17">
        <v>41.055500000000002</v>
      </c>
      <c r="K82" s="24">
        <v>8.3200789175628107E-4</v>
      </c>
      <c r="L82" s="16"/>
      <c r="M82" s="17">
        <v>40.149099999999997</v>
      </c>
      <c r="N82" s="24">
        <v>8.4049206582463868E-4</v>
      </c>
    </row>
    <row r="83" spans="2:14" s="3" customFormat="1" x14ac:dyDescent="0.25">
      <c r="B83" s="4">
        <v>80</v>
      </c>
      <c r="C83" s="17">
        <v>22.416899999999998</v>
      </c>
      <c r="D83" s="24">
        <v>1.1452743242821265E-3</v>
      </c>
      <c r="E83" s="16"/>
      <c r="F83" s="17">
        <v>21.798300000000001</v>
      </c>
      <c r="G83" s="24">
        <v>1.1605216920585551E-3</v>
      </c>
      <c r="I83" s="4">
        <v>80</v>
      </c>
      <c r="J83" s="17">
        <v>23.1355</v>
      </c>
      <c r="K83" s="24">
        <v>1.1092649823863758E-3</v>
      </c>
      <c r="L83" s="16"/>
      <c r="M83" s="17">
        <v>22.522400000000001</v>
      </c>
      <c r="N83" s="24">
        <v>1.1241652754590983E-3</v>
      </c>
    </row>
    <row r="84" spans="2:14" s="3" customFormat="1" x14ac:dyDescent="0.25">
      <c r="B84" s="4">
        <v>90</v>
      </c>
      <c r="C84" s="17">
        <v>12.2773</v>
      </c>
      <c r="D84" s="24">
        <v>1.550511920373372E-3</v>
      </c>
      <c r="E84" s="16"/>
      <c r="F84" s="17">
        <v>11.8317</v>
      </c>
      <c r="G84" s="24">
        <v>1.5786150764471715E-3</v>
      </c>
      <c r="I84" s="4">
        <v>90</v>
      </c>
      <c r="J84" s="17">
        <v>12.272600000000001</v>
      </c>
      <c r="K84" s="24">
        <v>1.5262536055929469E-3</v>
      </c>
      <c r="L84" s="16"/>
      <c r="M84" s="17">
        <v>11.8658</v>
      </c>
      <c r="N84" s="24">
        <v>1.5502031047211315E-3</v>
      </c>
    </row>
    <row r="85" spans="2:14" s="3" customFormat="1" x14ac:dyDescent="0.25">
      <c r="B85" s="4">
        <v>100</v>
      </c>
      <c r="C85" s="17">
        <v>6.5205299999999999</v>
      </c>
      <c r="D85" s="24">
        <v>2.1270510219261319E-3</v>
      </c>
      <c r="E85" s="16"/>
      <c r="F85" s="17">
        <v>6.2850999999999999</v>
      </c>
      <c r="G85" s="24">
        <v>2.1673799939539544E-3</v>
      </c>
      <c r="I85" s="4">
        <v>100</v>
      </c>
      <c r="J85" s="17">
        <v>6.4524999999999997</v>
      </c>
      <c r="K85" s="24">
        <v>2.1018829910887256E-3</v>
      </c>
      <c r="L85" s="16"/>
      <c r="M85" s="17">
        <v>6.1614899999999997</v>
      </c>
      <c r="N85" s="24">
        <v>2.1486848148743244E-3</v>
      </c>
    </row>
    <row r="86" spans="2:14" s="3" customFormat="1" x14ac:dyDescent="0.25">
      <c r="B86" s="4">
        <v>110</v>
      </c>
      <c r="C86" s="17">
        <v>3.65693</v>
      </c>
      <c r="D86" s="24">
        <v>2.8426302937163139E-3</v>
      </c>
      <c r="E86" s="16"/>
      <c r="F86" s="17">
        <v>3.4865300000000001</v>
      </c>
      <c r="G86" s="24">
        <v>2.9113187036967987E-3</v>
      </c>
      <c r="I86" s="4">
        <v>110</v>
      </c>
      <c r="J86" s="17">
        <v>3.5896699999999999</v>
      </c>
      <c r="K86" s="24">
        <v>2.822822153568434E-3</v>
      </c>
      <c r="L86" s="16"/>
      <c r="M86" s="17">
        <v>3.4334099999999999</v>
      </c>
      <c r="N86" s="24">
        <v>2.8821637963424122E-3</v>
      </c>
    </row>
    <row r="87" spans="2:14" s="3" customFormat="1" x14ac:dyDescent="0.25">
      <c r="B87" s="4">
        <v>120</v>
      </c>
      <c r="C87" s="17">
        <v>2.19862</v>
      </c>
      <c r="D87" s="24">
        <v>3.6675278129008194E-3</v>
      </c>
      <c r="E87" s="16"/>
      <c r="F87" s="17">
        <v>2.07477</v>
      </c>
      <c r="G87" s="24">
        <v>3.7731218400111816E-3</v>
      </c>
      <c r="I87" s="4">
        <v>120</v>
      </c>
      <c r="J87" s="17">
        <v>2.1804600000000001</v>
      </c>
      <c r="K87" s="24">
        <v>3.6178329343349563E-3</v>
      </c>
      <c r="L87" s="16"/>
      <c r="M87" s="17">
        <v>2.0648200000000001</v>
      </c>
      <c r="N87" s="24">
        <v>3.7162464524752759E-3</v>
      </c>
    </row>
    <row r="88" spans="2:14" s="3" customFormat="1" x14ac:dyDescent="0.25">
      <c r="B88" s="4">
        <v>130</v>
      </c>
      <c r="C88" s="17">
        <v>1.4148099999999999</v>
      </c>
      <c r="D88" s="24">
        <v>4.5662739166389835E-3</v>
      </c>
      <c r="E88" s="16"/>
      <c r="F88" s="17">
        <v>1.34754</v>
      </c>
      <c r="G88" s="24">
        <v>4.6815753150184786E-3</v>
      </c>
      <c r="I88" s="4">
        <v>130</v>
      </c>
      <c r="J88" s="17">
        <v>1.4243699999999999</v>
      </c>
      <c r="K88" s="24">
        <v>4.4813707112618213E-3</v>
      </c>
      <c r="L88" s="16"/>
      <c r="M88" s="17">
        <v>1.3581300000000001</v>
      </c>
      <c r="N88" s="24">
        <v>4.5925574135023892E-3</v>
      </c>
    </row>
    <row r="89" spans="2:14" s="3" customFormat="1" x14ac:dyDescent="0.25">
      <c r="B89" s="4">
        <v>140</v>
      </c>
      <c r="C89" s="17">
        <v>0.98480400000000001</v>
      </c>
      <c r="D89" s="24">
        <v>5.4658185791284361E-3</v>
      </c>
      <c r="E89" s="16"/>
      <c r="F89" s="17">
        <v>0.95349300000000003</v>
      </c>
      <c r="G89" s="24">
        <v>5.5649595749523066E-3</v>
      </c>
      <c r="I89" s="4">
        <v>140</v>
      </c>
      <c r="J89" s="17">
        <v>1.01797</v>
      </c>
      <c r="K89" s="24">
        <v>5.3053822804208376E-3</v>
      </c>
      <c r="L89" s="16"/>
      <c r="M89" s="17">
        <v>0.96509100000000003</v>
      </c>
      <c r="N89" s="24">
        <v>5.4335808747568879E-3</v>
      </c>
    </row>
    <row r="90" spans="2:14" s="3" customFormat="1" x14ac:dyDescent="0.25">
      <c r="B90" s="4">
        <v>150</v>
      </c>
      <c r="C90" s="17">
        <v>0.759961</v>
      </c>
      <c r="D90" s="24">
        <v>6.2230561831462397E-3</v>
      </c>
      <c r="E90" s="16"/>
      <c r="F90" s="17">
        <v>0.72223300000000001</v>
      </c>
      <c r="G90" s="24">
        <v>6.390472326797585E-3</v>
      </c>
      <c r="I90" s="4">
        <v>150</v>
      </c>
      <c r="J90" s="17">
        <v>0.78578000000000003</v>
      </c>
      <c r="K90" s="24">
        <v>6.0475069357835524E-3</v>
      </c>
      <c r="L90" s="16"/>
      <c r="M90" s="17">
        <v>0.74900800000000001</v>
      </c>
      <c r="N90" s="24">
        <v>6.1629915835344886E-3</v>
      </c>
    </row>
    <row r="91" spans="2:14" s="3" customFormat="1" x14ac:dyDescent="0.25">
      <c r="B91" s="4">
        <v>160</v>
      </c>
      <c r="C91" s="17">
        <v>0.62063100000000004</v>
      </c>
      <c r="D91" s="24">
        <v>6.9048436188330906E-3</v>
      </c>
      <c r="E91" s="16"/>
      <c r="F91" s="17">
        <v>0.592947</v>
      </c>
      <c r="G91" s="24">
        <v>7.0610695390987722E-3</v>
      </c>
      <c r="I91" s="4">
        <v>160</v>
      </c>
      <c r="J91" s="17">
        <v>0.64868199999999998</v>
      </c>
      <c r="K91" s="24">
        <v>6.637689962107781E-3</v>
      </c>
      <c r="L91" s="16"/>
      <c r="M91" s="17">
        <v>0.62689700000000004</v>
      </c>
      <c r="N91" s="24">
        <v>6.7893130769488439E-3</v>
      </c>
    </row>
    <row r="92" spans="2:14" s="3" customFormat="1" x14ac:dyDescent="0.25">
      <c r="B92" s="4">
        <v>170</v>
      </c>
      <c r="C92" s="17">
        <v>0.54815899999999995</v>
      </c>
      <c r="D92" s="24">
        <v>7.3441282547581999E-3</v>
      </c>
      <c r="E92" s="16"/>
      <c r="F92" s="17">
        <v>0.52634599999999998</v>
      </c>
      <c r="G92" s="24">
        <v>7.4843353991480895E-3</v>
      </c>
      <c r="I92" s="4">
        <v>170</v>
      </c>
      <c r="J92" s="17">
        <v>0.57904500000000003</v>
      </c>
      <c r="K92" s="24">
        <v>6.998471621376577E-3</v>
      </c>
      <c r="L92" s="16"/>
      <c r="M92" s="17">
        <v>0.55368099999999998</v>
      </c>
      <c r="N92" s="24">
        <v>7.2140998155977906E-3</v>
      </c>
    </row>
    <row r="93" spans="2:14" s="3" customFormat="1" x14ac:dyDescent="0.25">
      <c r="B93" s="4">
        <v>180</v>
      </c>
      <c r="C93" s="17">
        <v>0.52364200000000005</v>
      </c>
      <c r="D93" s="32">
        <v>7.5238044312717469E-3</v>
      </c>
      <c r="E93" s="16"/>
      <c r="F93" s="17">
        <v>0.50104199999999999</v>
      </c>
      <c r="G93" s="32">
        <v>7.646404892204646E-3</v>
      </c>
      <c r="I93" s="4">
        <v>180</v>
      </c>
      <c r="J93" s="17">
        <v>0.56550299999999998</v>
      </c>
      <c r="K93" s="32">
        <v>7.1205988297144314E-3</v>
      </c>
      <c r="L93" s="16"/>
      <c r="M93" s="17">
        <v>0.52724099999999996</v>
      </c>
      <c r="N93" s="32">
        <v>7.3346723794242103E-3</v>
      </c>
    </row>
    <row r="94" spans="2:14" s="3" customFormat="1" x14ac:dyDescent="0.25">
      <c r="B94" s="4">
        <v>190</v>
      </c>
      <c r="C94" s="17">
        <v>0.55216600000000005</v>
      </c>
      <c r="D94" s="24">
        <v>7.3318531021468172E-3</v>
      </c>
      <c r="E94" s="16"/>
      <c r="F94" s="17">
        <v>0.52130699999999996</v>
      </c>
      <c r="G94" s="24">
        <v>7.4935306834552386E-3</v>
      </c>
      <c r="I94" s="4">
        <v>190</v>
      </c>
      <c r="J94" s="17">
        <v>0.57470500000000002</v>
      </c>
      <c r="K94" s="24">
        <v>7.0408818437285216E-3</v>
      </c>
      <c r="L94" s="16"/>
      <c r="M94" s="17">
        <v>0.55995799999999996</v>
      </c>
      <c r="N94" s="24">
        <v>7.1715200068576583E-3</v>
      </c>
    </row>
    <row r="95" spans="2:14" s="3" customFormat="1" x14ac:dyDescent="0.25">
      <c r="B95" s="4">
        <v>200</v>
      </c>
      <c r="C95" s="17">
        <v>0.62204499999999996</v>
      </c>
      <c r="D95" s="24">
        <v>6.8815278637397613E-3</v>
      </c>
      <c r="E95" s="16"/>
      <c r="F95" s="17">
        <v>0.59120200000000001</v>
      </c>
      <c r="G95" s="24">
        <v>7.0761600941810074E-3</v>
      </c>
      <c r="I95" s="4">
        <v>200</v>
      </c>
      <c r="J95" s="17">
        <v>0.65275799999999995</v>
      </c>
      <c r="K95" s="24">
        <v>6.6445604649808965E-3</v>
      </c>
      <c r="L95" s="16"/>
      <c r="M95" s="17">
        <v>0.63264699999999996</v>
      </c>
      <c r="N95" s="24">
        <v>6.737327451169452E-3</v>
      </c>
    </row>
    <row r="96" spans="2:14" s="3" customFormat="1" x14ac:dyDescent="0.25">
      <c r="B96" s="4">
        <v>210</v>
      </c>
      <c r="C96" s="17">
        <v>0.74982800000000005</v>
      </c>
      <c r="D96" s="24">
        <v>6.2680241335346231E-3</v>
      </c>
      <c r="E96" s="16"/>
      <c r="F96" s="17">
        <v>0.71784899999999996</v>
      </c>
      <c r="G96" s="24">
        <v>6.4099413664990825E-3</v>
      </c>
      <c r="I96" s="4">
        <v>210</v>
      </c>
      <c r="J96" s="17">
        <v>0.78086999999999995</v>
      </c>
      <c r="K96" s="24">
        <v>6.0624047536721858E-3</v>
      </c>
      <c r="L96" s="16"/>
      <c r="M96" s="17">
        <v>0.75310900000000003</v>
      </c>
      <c r="N96" s="24">
        <v>6.1643932020464497E-3</v>
      </c>
    </row>
    <row r="97" spans="2:14" s="3" customFormat="1" x14ac:dyDescent="0.25">
      <c r="B97" s="4">
        <v>220</v>
      </c>
      <c r="C97" s="17">
        <v>0.98763100000000004</v>
      </c>
      <c r="D97" s="24">
        <v>5.458931524020611E-3</v>
      </c>
      <c r="E97" s="16"/>
      <c r="F97" s="17">
        <v>0.93787399999999999</v>
      </c>
      <c r="G97" s="24">
        <v>5.60025120645204E-3</v>
      </c>
      <c r="I97" s="4">
        <v>220</v>
      </c>
      <c r="J97" s="17">
        <v>1.01979</v>
      </c>
      <c r="K97" s="24">
        <v>5.2889516469076968E-3</v>
      </c>
      <c r="L97" s="16"/>
      <c r="M97" s="17">
        <v>0.972603</v>
      </c>
      <c r="N97" s="24">
        <v>5.4197961552658177E-3</v>
      </c>
    </row>
    <row r="98" spans="2:14" s="3" customFormat="1" x14ac:dyDescent="0.25">
      <c r="B98" s="4">
        <v>230</v>
      </c>
      <c r="C98" s="17">
        <v>1.42178</v>
      </c>
      <c r="D98" s="24">
        <v>4.5635400694903575E-3</v>
      </c>
      <c r="E98" s="16"/>
      <c r="F98" s="17">
        <v>1.3586499999999999</v>
      </c>
      <c r="G98" s="24">
        <v>4.6663379089537408E-3</v>
      </c>
      <c r="I98" s="4">
        <v>230</v>
      </c>
      <c r="J98" s="17">
        <v>1.4210199999999999</v>
      </c>
      <c r="K98" s="24">
        <v>4.4937087444230197E-3</v>
      </c>
      <c r="L98" s="16"/>
      <c r="M98" s="17">
        <v>1.3670199999999999</v>
      </c>
      <c r="N98" s="24">
        <v>4.5782285555441768E-3</v>
      </c>
    </row>
    <row r="99" spans="2:14" s="3" customFormat="1" x14ac:dyDescent="0.25">
      <c r="B99" s="4">
        <v>240</v>
      </c>
      <c r="C99" s="17">
        <v>2.18702</v>
      </c>
      <c r="D99" s="24">
        <v>3.6735192179312495E-3</v>
      </c>
      <c r="E99" s="16"/>
      <c r="F99" s="17">
        <v>2.08873</v>
      </c>
      <c r="G99" s="24">
        <v>3.7618265644674036E-3</v>
      </c>
      <c r="I99" s="4">
        <v>240</v>
      </c>
      <c r="J99" s="17">
        <v>2.1678000000000002</v>
      </c>
      <c r="K99" s="24">
        <v>3.6329596826275485E-3</v>
      </c>
      <c r="L99" s="16"/>
      <c r="M99" s="17">
        <v>2.0828199999999999</v>
      </c>
      <c r="N99" s="24">
        <v>3.7038006164718989E-3</v>
      </c>
    </row>
    <row r="100" spans="2:14" s="3" customFormat="1" x14ac:dyDescent="0.25">
      <c r="B100" s="4">
        <v>250</v>
      </c>
      <c r="C100" s="17">
        <v>3.65516</v>
      </c>
      <c r="D100" s="24">
        <v>2.8439521115354734E-3</v>
      </c>
      <c r="E100" s="16"/>
      <c r="F100" s="17">
        <v>3.4838100000000001</v>
      </c>
      <c r="G100" s="24">
        <v>2.9115250257620248E-3</v>
      </c>
      <c r="I100" s="4">
        <v>250</v>
      </c>
      <c r="J100" s="17">
        <v>3.6101000000000001</v>
      </c>
      <c r="K100" s="24">
        <v>2.8106977646048586E-3</v>
      </c>
      <c r="L100" s="16"/>
      <c r="M100" s="17">
        <v>3.4407000000000001</v>
      </c>
      <c r="N100" s="24">
        <v>2.8810532740430723E-3</v>
      </c>
    </row>
    <row r="101" spans="2:14" s="3" customFormat="1" x14ac:dyDescent="0.25">
      <c r="B101" s="4">
        <v>260</v>
      </c>
      <c r="C101" s="17">
        <v>6.5368500000000003</v>
      </c>
      <c r="D101" s="24">
        <v>2.122551381781745E-3</v>
      </c>
      <c r="E101" s="16"/>
      <c r="F101" s="17">
        <v>6.2557600000000004</v>
      </c>
      <c r="G101" s="24">
        <v>2.1712949345882833E-3</v>
      </c>
      <c r="I101" s="4">
        <v>260</v>
      </c>
      <c r="J101" s="17">
        <v>6.4609399999999999</v>
      </c>
      <c r="K101" s="24">
        <v>2.1030066832380427E-3</v>
      </c>
      <c r="L101" s="16"/>
      <c r="M101" s="17">
        <v>6.1748599999999998</v>
      </c>
      <c r="N101" s="24">
        <v>2.1486479045678768E-3</v>
      </c>
    </row>
    <row r="102" spans="2:14" s="3" customFormat="1" x14ac:dyDescent="0.25">
      <c r="B102" s="4">
        <v>270</v>
      </c>
      <c r="C102" s="17">
        <v>12.2536</v>
      </c>
      <c r="D102" s="24">
        <v>1.5513400143631257E-3</v>
      </c>
      <c r="E102" s="16"/>
      <c r="F102" s="17">
        <v>11.829700000000001</v>
      </c>
      <c r="G102" s="24">
        <v>1.5780704498000793E-3</v>
      </c>
      <c r="I102" s="4">
        <v>270</v>
      </c>
      <c r="J102" s="17">
        <v>12.258100000000001</v>
      </c>
      <c r="K102" s="24">
        <v>1.5238169047405389E-3</v>
      </c>
      <c r="L102" s="16"/>
      <c r="M102" s="17">
        <v>11.8599</v>
      </c>
      <c r="N102" s="24">
        <v>1.5506117252253391E-3</v>
      </c>
    </row>
    <row r="103" spans="2:14" s="3" customFormat="1" x14ac:dyDescent="0.25">
      <c r="B103" s="4">
        <v>280</v>
      </c>
      <c r="C103" s="17">
        <v>22.413699999999999</v>
      </c>
      <c r="D103" s="24">
        <v>1.1454289117816337E-3</v>
      </c>
      <c r="E103" s="16"/>
      <c r="F103" s="17">
        <v>21.770499999999998</v>
      </c>
      <c r="G103" s="24">
        <v>1.160905812911968E-3</v>
      </c>
      <c r="I103" s="4">
        <v>280</v>
      </c>
      <c r="J103" s="17">
        <v>23.1313</v>
      </c>
      <c r="K103" s="24">
        <v>1.1099765253141847E-3</v>
      </c>
      <c r="L103" s="16"/>
      <c r="M103" s="17">
        <v>22.558499999999999</v>
      </c>
      <c r="N103" s="24">
        <v>1.1231243212093003E-3</v>
      </c>
    </row>
    <row r="104" spans="2:14" s="3" customFormat="1" x14ac:dyDescent="0.25">
      <c r="B104" s="4">
        <v>290</v>
      </c>
      <c r="C104" s="17">
        <v>38.161200000000001</v>
      </c>
      <c r="D104" s="24">
        <v>8.7683039317421887E-4</v>
      </c>
      <c r="E104" s="16"/>
      <c r="F104" s="17">
        <v>37.302300000000002</v>
      </c>
      <c r="G104" s="24">
        <v>8.863394482377762E-4</v>
      </c>
      <c r="I104" s="4">
        <v>290</v>
      </c>
      <c r="J104" s="17">
        <v>41.037100000000002</v>
      </c>
      <c r="K104" s="24">
        <v>8.3246379495627125E-4</v>
      </c>
      <c r="L104" s="16"/>
      <c r="M104" s="17">
        <v>40.181100000000001</v>
      </c>
      <c r="N104" s="24">
        <v>8.4040257733113328E-4</v>
      </c>
    </row>
    <row r="105" spans="2:14" s="3" customFormat="1" x14ac:dyDescent="0.25">
      <c r="B105" s="4">
        <v>300</v>
      </c>
      <c r="C105" s="17">
        <v>56.307400000000001</v>
      </c>
      <c r="D105" s="24">
        <v>7.2217506047162535E-4</v>
      </c>
      <c r="E105" s="16"/>
      <c r="F105" s="17">
        <v>55.185600000000001</v>
      </c>
      <c r="G105" s="24">
        <v>7.2915579426517066E-4</v>
      </c>
      <c r="I105" s="4">
        <v>300</v>
      </c>
      <c r="J105" s="17">
        <v>62.554099999999998</v>
      </c>
      <c r="K105" s="24">
        <v>6.7316450880118171E-4</v>
      </c>
      <c r="L105" s="16"/>
      <c r="M105" s="17">
        <v>61.384700000000002</v>
      </c>
      <c r="N105" s="24">
        <v>6.7909267292989937E-4</v>
      </c>
    </row>
    <row r="106" spans="2:14" s="3" customFormat="1" x14ac:dyDescent="0.25">
      <c r="B106" s="4">
        <v>310</v>
      </c>
      <c r="C106" s="17">
        <v>70.599100000000007</v>
      </c>
      <c r="D106" s="24">
        <v>6.4543032418260275E-4</v>
      </c>
      <c r="E106" s="16"/>
      <c r="F106" s="17">
        <v>69.231399999999994</v>
      </c>
      <c r="G106" s="24">
        <v>6.5124784418630862E-4</v>
      </c>
      <c r="I106" s="4">
        <v>310</v>
      </c>
      <c r="J106" s="17">
        <v>79.654499999999999</v>
      </c>
      <c r="K106" s="24">
        <v>5.9625131034655922E-4</v>
      </c>
      <c r="L106" s="16"/>
      <c r="M106" s="17">
        <v>78.362799999999993</v>
      </c>
      <c r="N106" s="24">
        <v>6.0089608845013205E-4</v>
      </c>
    </row>
    <row r="107" spans="2:14" s="3" customFormat="1" x14ac:dyDescent="0.25">
      <c r="B107" s="4">
        <v>320</v>
      </c>
      <c r="C107" s="17">
        <v>81.378500000000003</v>
      </c>
      <c r="D107" s="24">
        <v>6.0106662079050367E-4</v>
      </c>
      <c r="E107" s="16"/>
      <c r="F107" s="17">
        <v>80.059399999999997</v>
      </c>
      <c r="G107" s="24">
        <v>6.0587513771025018E-4</v>
      </c>
      <c r="I107" s="4">
        <v>320</v>
      </c>
      <c r="J107" s="17">
        <v>92.781300000000002</v>
      </c>
      <c r="K107" s="24">
        <v>5.5185473796982799E-4</v>
      </c>
      <c r="L107" s="16"/>
      <c r="M107" s="17">
        <v>91.404300000000006</v>
      </c>
      <c r="N107" s="24">
        <v>5.5594539863004257E-4</v>
      </c>
    </row>
    <row r="108" spans="2:14" s="3" customFormat="1" x14ac:dyDescent="0.25">
      <c r="B108" s="4">
        <v>330</v>
      </c>
      <c r="C108" s="17">
        <v>89.940700000000007</v>
      </c>
      <c r="D108" s="24">
        <v>5.7190348752011045E-4</v>
      </c>
      <c r="E108" s="16"/>
      <c r="F108" s="17">
        <v>88.380399999999995</v>
      </c>
      <c r="G108" s="24">
        <v>5.7665274201067207E-4</v>
      </c>
      <c r="I108" s="4">
        <v>330</v>
      </c>
      <c r="J108" s="17">
        <v>103.003</v>
      </c>
      <c r="K108" s="24">
        <v>5.2365173829888446E-4</v>
      </c>
      <c r="L108" s="16"/>
      <c r="M108" s="17">
        <v>101.599</v>
      </c>
      <c r="N108" s="24">
        <v>5.2722566166989832E-4</v>
      </c>
    </row>
    <row r="109" spans="2:14" s="3" customFormat="1" x14ac:dyDescent="0.25">
      <c r="B109" s="4">
        <v>340</v>
      </c>
      <c r="C109" s="17">
        <v>96.046999999999997</v>
      </c>
      <c r="D109" s="24">
        <v>5.5352379564171711E-4</v>
      </c>
      <c r="E109" s="16"/>
      <c r="F109" s="17">
        <v>94.591999999999999</v>
      </c>
      <c r="G109" s="24">
        <v>5.5755137855209743E-4</v>
      </c>
      <c r="I109" s="4">
        <v>340</v>
      </c>
      <c r="J109" s="17">
        <v>110.413</v>
      </c>
      <c r="K109" s="24">
        <v>5.055084093358572E-4</v>
      </c>
      <c r="L109" s="16"/>
      <c r="M109" s="17">
        <v>108.919</v>
      </c>
      <c r="N109" s="24">
        <v>5.0885704055307157E-4</v>
      </c>
    </row>
    <row r="110" spans="2:14" s="3" customFormat="1" x14ac:dyDescent="0.25">
      <c r="B110" s="4">
        <v>350</v>
      </c>
      <c r="C110" s="17">
        <v>99.793199999999999</v>
      </c>
      <c r="D110" s="24">
        <v>5.4282055290340422E-4</v>
      </c>
      <c r="E110" s="16"/>
      <c r="F110" s="17">
        <v>98.275400000000005</v>
      </c>
      <c r="G110" s="24">
        <v>5.4702702812707961E-4</v>
      </c>
      <c r="I110" s="4">
        <v>350</v>
      </c>
      <c r="J110" s="17">
        <v>115.139</v>
      </c>
      <c r="K110" s="24">
        <v>4.9504425086200157E-4</v>
      </c>
      <c r="L110" s="16"/>
      <c r="M110" s="17">
        <v>113.63800000000001</v>
      </c>
      <c r="N110" s="24">
        <v>4.9836322356958064E-4</v>
      </c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zoomScalePageLayoutView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7">
        <v>2.9099999999999997E-6</v>
      </c>
      <c r="D7" s="4" t="s">
        <v>30</v>
      </c>
      <c r="F7" s="7">
        <v>6.3899999999999998E-6</v>
      </c>
      <c r="G7" s="4" t="s">
        <v>30</v>
      </c>
      <c r="I7" s="4" t="s">
        <v>1</v>
      </c>
      <c r="J7" s="7">
        <v>3.8399999999999997E-6</v>
      </c>
      <c r="K7" s="4" t="s">
        <v>30</v>
      </c>
      <c r="M7" s="7">
        <v>6.9599999999999994E-6</v>
      </c>
      <c r="N7" s="4" t="s">
        <v>30</v>
      </c>
    </row>
    <row r="8" spans="2:14" s="3" customFormat="1" x14ac:dyDescent="0.25">
      <c r="B8" s="4" t="s">
        <v>27</v>
      </c>
      <c r="C8" s="27">
        <v>17.704439999999998</v>
      </c>
      <c r="D8" s="4" t="s">
        <v>30</v>
      </c>
      <c r="F8" s="27">
        <v>2.5559999999999996</v>
      </c>
      <c r="G8" s="4" t="s">
        <v>30</v>
      </c>
      <c r="I8" s="4" t="s">
        <v>27</v>
      </c>
      <c r="J8" s="27">
        <v>23.965440000000005</v>
      </c>
      <c r="K8" s="4" t="s">
        <v>30</v>
      </c>
      <c r="M8" s="27">
        <v>2.5125599999999997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 t="s">
        <v>0</v>
      </c>
      <c r="F10" s="8" t="s">
        <v>5</v>
      </c>
      <c r="G10" s="8" t="s">
        <v>0</v>
      </c>
      <c r="I10" s="4" t="s">
        <v>4</v>
      </c>
      <c r="J10" s="8" t="s">
        <v>5</v>
      </c>
      <c r="K10" s="8" t="s">
        <v>0</v>
      </c>
      <c r="M10" s="8" t="s">
        <v>5</v>
      </c>
      <c r="N10" s="8" t="s">
        <v>0</v>
      </c>
    </row>
    <row r="11" spans="2:14" s="3" customFormat="1" x14ac:dyDescent="0.25">
      <c r="B11" s="4"/>
      <c r="C11" s="8" t="s">
        <v>14</v>
      </c>
      <c r="D11" s="8" t="s">
        <v>15</v>
      </c>
      <c r="F11" s="8" t="s">
        <v>14</v>
      </c>
      <c r="G11" s="8" t="s">
        <v>15</v>
      </c>
      <c r="I11" s="4"/>
      <c r="J11" s="8" t="s">
        <v>14</v>
      </c>
      <c r="K11" s="8" t="s">
        <v>15</v>
      </c>
      <c r="M11" s="8" t="s">
        <v>14</v>
      </c>
      <c r="N11" s="8" t="s">
        <v>15</v>
      </c>
    </row>
    <row r="12" spans="2:14" s="3" customFormat="1" x14ac:dyDescent="0.25">
      <c r="B12" s="4">
        <v>1</v>
      </c>
      <c r="C12" s="9">
        <v>11584.8</v>
      </c>
      <c r="D12" s="23">
        <v>2.5999999999999999E-3</v>
      </c>
      <c r="F12" s="9">
        <v>3370.58</v>
      </c>
      <c r="G12" s="24">
        <v>1.6999999999999999E-3</v>
      </c>
      <c r="I12" s="4">
        <v>1</v>
      </c>
      <c r="J12" s="9">
        <v>13159.3</v>
      </c>
      <c r="K12" s="25">
        <v>2.3999999999999998E-3</v>
      </c>
      <c r="M12" s="9">
        <v>3575.06</v>
      </c>
      <c r="N12" s="25">
        <v>1.6000000000000001E-3</v>
      </c>
    </row>
    <row r="13" spans="2:14" s="3" customFormat="1" x14ac:dyDescent="0.25">
      <c r="B13" s="4">
        <v>2</v>
      </c>
      <c r="C13" s="9">
        <v>2581.48</v>
      </c>
      <c r="D13" s="23">
        <v>5.5999999999999999E-3</v>
      </c>
      <c r="F13" s="9">
        <v>3326.68</v>
      </c>
      <c r="G13" s="24">
        <v>1.6999999999999999E-3</v>
      </c>
      <c r="I13" s="4">
        <v>2</v>
      </c>
      <c r="J13" s="9">
        <v>2568.81</v>
      </c>
      <c r="K13" s="25">
        <v>5.4999999999999997E-3</v>
      </c>
      <c r="M13" s="9">
        <v>3518.8</v>
      </c>
      <c r="N13" s="25">
        <v>1.6000000000000001E-3</v>
      </c>
    </row>
    <row r="14" spans="2:14" s="3" customFormat="1" x14ac:dyDescent="0.25">
      <c r="B14" s="4">
        <v>3</v>
      </c>
      <c r="C14" s="9">
        <v>1774.79</v>
      </c>
      <c r="D14" s="23">
        <v>6.7000000000000002E-3</v>
      </c>
      <c r="F14" s="9">
        <v>3159.2</v>
      </c>
      <c r="G14" s="24">
        <v>1.6999999999999999E-3</v>
      </c>
      <c r="I14" s="4">
        <v>3</v>
      </c>
      <c r="J14" s="9">
        <v>1712.09</v>
      </c>
      <c r="K14" s="25">
        <v>6.7000000000000002E-3</v>
      </c>
      <c r="M14" s="9">
        <v>3359.52</v>
      </c>
      <c r="N14" s="25">
        <v>1.6999999999999999E-3</v>
      </c>
    </row>
    <row r="15" spans="2:14" s="3" customFormat="1" x14ac:dyDescent="0.25">
      <c r="B15" s="4">
        <v>4</v>
      </c>
      <c r="C15" s="9">
        <v>1331.27</v>
      </c>
      <c r="D15" s="28">
        <v>7.7999999999999996E-3</v>
      </c>
      <c r="F15" s="9">
        <v>2531.15</v>
      </c>
      <c r="G15" s="29">
        <v>2E-3</v>
      </c>
      <c r="I15" s="4">
        <v>4</v>
      </c>
      <c r="J15" s="9">
        <v>1244.18</v>
      </c>
      <c r="K15" s="30">
        <v>7.9000000000000008E-3</v>
      </c>
      <c r="M15" s="9">
        <v>2640.62</v>
      </c>
      <c r="N15" s="30">
        <v>1.9E-3</v>
      </c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7">
        <v>3.7793999999999998E-5</v>
      </c>
      <c r="D21" s="4" t="s">
        <v>30</v>
      </c>
      <c r="F21" s="7">
        <v>3.786E-5</v>
      </c>
      <c r="G21" s="4" t="s">
        <v>30</v>
      </c>
      <c r="I21" s="4" t="s">
        <v>1</v>
      </c>
      <c r="J21" s="7">
        <v>3.6504000000000002E-5</v>
      </c>
      <c r="K21" s="4" t="s">
        <v>30</v>
      </c>
      <c r="M21" s="7">
        <v>3.6408000000000001E-5</v>
      </c>
      <c r="N21" s="4" t="s">
        <v>30</v>
      </c>
    </row>
    <row r="22" spans="2:14" s="3" customFormat="1" x14ac:dyDescent="0.25">
      <c r="B22" s="4" t="s">
        <v>28</v>
      </c>
      <c r="C22" s="26">
        <v>944.85</v>
      </c>
      <c r="D22" s="4" t="s">
        <v>30</v>
      </c>
      <c r="F22" s="26">
        <v>984.73860000000025</v>
      </c>
      <c r="G22" s="4" t="s">
        <v>30</v>
      </c>
      <c r="I22" s="4" t="s">
        <v>28</v>
      </c>
      <c r="J22" s="26">
        <v>949.46904000000018</v>
      </c>
      <c r="K22" s="4" t="s">
        <v>30</v>
      </c>
      <c r="M22" s="26">
        <v>984.47231999999997</v>
      </c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 t="s">
        <v>0</v>
      </c>
      <c r="F24" s="8" t="s">
        <v>5</v>
      </c>
      <c r="G24" s="8" t="s">
        <v>0</v>
      </c>
      <c r="I24" s="4"/>
      <c r="J24" s="8" t="s">
        <v>5</v>
      </c>
      <c r="K24" s="8" t="s">
        <v>0</v>
      </c>
      <c r="M24" s="8" t="s">
        <v>5</v>
      </c>
      <c r="N24" s="8" t="s">
        <v>0</v>
      </c>
    </row>
    <row r="25" spans="2:14" s="3" customFormat="1" x14ac:dyDescent="0.25">
      <c r="B25" s="4"/>
      <c r="C25" s="8" t="s">
        <v>14</v>
      </c>
      <c r="D25" s="8" t="s">
        <v>15</v>
      </c>
      <c r="F25" s="8" t="s">
        <v>14</v>
      </c>
      <c r="G25" s="8" t="s">
        <v>15</v>
      </c>
      <c r="I25" s="4"/>
      <c r="J25" s="8" t="s">
        <v>14</v>
      </c>
      <c r="K25" s="8" t="s">
        <v>15</v>
      </c>
      <c r="M25" s="8" t="s">
        <v>14</v>
      </c>
      <c r="N25" s="8" t="s">
        <v>15</v>
      </c>
    </row>
    <row r="26" spans="2:14" s="3" customFormat="1" x14ac:dyDescent="0.25">
      <c r="B26" s="11" t="s">
        <v>9</v>
      </c>
      <c r="C26" s="12">
        <v>11.942</v>
      </c>
      <c r="D26" s="31">
        <v>5.0000000000000001E-3</v>
      </c>
      <c r="F26" s="12">
        <v>11.195399999999999</v>
      </c>
      <c r="G26" s="31">
        <v>5.1000000000000004E-3</v>
      </c>
      <c r="I26" s="11" t="s">
        <v>9</v>
      </c>
      <c r="J26" s="12">
        <v>11.1067</v>
      </c>
      <c r="K26" s="31">
        <v>5.1000000000000004E-3</v>
      </c>
      <c r="M26" s="12">
        <v>10.635199999999999</v>
      </c>
      <c r="N26" s="31">
        <v>5.1999999999999998E-3</v>
      </c>
    </row>
    <row r="27" spans="2:14" s="3" customFormat="1" x14ac:dyDescent="0.25">
      <c r="B27" s="11" t="s">
        <v>10</v>
      </c>
      <c r="C27" s="12">
        <v>34.215800000000002</v>
      </c>
      <c r="D27" s="13">
        <v>2.8999999999999998E-3</v>
      </c>
      <c r="F27" s="12">
        <v>33.512900000000002</v>
      </c>
      <c r="G27" s="13">
        <v>2.8999999999999998E-3</v>
      </c>
      <c r="I27" s="11" t="s">
        <v>10</v>
      </c>
      <c r="J27" s="12">
        <v>38.728900000000003</v>
      </c>
      <c r="K27" s="13">
        <v>2.7000000000000001E-3</v>
      </c>
      <c r="M27" s="12">
        <v>38.060299999999998</v>
      </c>
      <c r="N27" s="13">
        <v>2.7000000000000001E-3</v>
      </c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7">
        <v>2.01291E-5</v>
      </c>
      <c r="D31" s="4" t="s">
        <v>30</v>
      </c>
      <c r="F31" s="7">
        <v>2.0095799999999998E-5</v>
      </c>
      <c r="G31" s="4" t="s">
        <v>30</v>
      </c>
      <c r="I31" s="4" t="s">
        <v>1</v>
      </c>
      <c r="J31" s="7">
        <v>1.35814E-5</v>
      </c>
      <c r="K31" s="4" t="s">
        <v>30</v>
      </c>
      <c r="M31" s="7">
        <v>1.34562E-5</v>
      </c>
      <c r="N31" s="4" t="s">
        <v>30</v>
      </c>
    </row>
    <row r="32" spans="2:14" s="3" customFormat="1" x14ac:dyDescent="0.25">
      <c r="B32" s="4" t="s">
        <v>29</v>
      </c>
      <c r="C32" s="26">
        <v>28027.758839999999</v>
      </c>
      <c r="D32" s="4" t="s">
        <v>30</v>
      </c>
      <c r="F32" s="26">
        <v>9021.0046200000015</v>
      </c>
      <c r="G32" s="4" t="s">
        <v>30</v>
      </c>
      <c r="I32" s="4" t="s">
        <v>29</v>
      </c>
      <c r="J32" s="26">
        <v>15549.344859999997</v>
      </c>
      <c r="K32" s="4" t="s">
        <v>30</v>
      </c>
      <c r="M32" s="26">
        <v>5511.6595200000002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 t="s">
        <v>0</v>
      </c>
      <c r="F34" s="8" t="s">
        <v>5</v>
      </c>
      <c r="G34" s="8" t="s">
        <v>0</v>
      </c>
      <c r="I34" s="4" t="s">
        <v>9</v>
      </c>
      <c r="J34" s="8" t="s">
        <v>5</v>
      </c>
      <c r="K34" s="8" t="s">
        <v>0</v>
      </c>
      <c r="M34" s="8" t="s">
        <v>5</v>
      </c>
      <c r="N34" s="8" t="s">
        <v>0</v>
      </c>
    </row>
    <row r="35" spans="2:14" s="3" customFormat="1" x14ac:dyDescent="0.25">
      <c r="B35" s="14" t="s">
        <v>11</v>
      </c>
      <c r="C35" s="8" t="s">
        <v>14</v>
      </c>
      <c r="D35" s="8" t="s">
        <v>15</v>
      </c>
      <c r="F35" s="8" t="s">
        <v>14</v>
      </c>
      <c r="G35" s="8" t="s">
        <v>15</v>
      </c>
      <c r="I35" s="14" t="s">
        <v>11</v>
      </c>
      <c r="J35" s="8" t="s">
        <v>14</v>
      </c>
      <c r="K35" s="8" t="s">
        <v>15</v>
      </c>
      <c r="M35" s="8" t="s">
        <v>14</v>
      </c>
      <c r="N35" s="8" t="s">
        <v>15</v>
      </c>
    </row>
    <row r="36" spans="2:14" s="3" customFormat="1" x14ac:dyDescent="0.25">
      <c r="B36" s="4">
        <v>0</v>
      </c>
      <c r="C36" s="9">
        <v>12.2386</v>
      </c>
      <c r="D36" s="24">
        <v>7.7999999999999996E-3</v>
      </c>
      <c r="E36" s="16"/>
      <c r="F36" s="9">
        <v>11.624499999999999</v>
      </c>
      <c r="G36" s="24">
        <v>2E-3</v>
      </c>
      <c r="I36" s="4">
        <v>0</v>
      </c>
      <c r="J36" s="9">
        <v>11.3028</v>
      </c>
      <c r="K36" s="24">
        <v>7.9000000000000008E-3</v>
      </c>
      <c r="L36" s="16"/>
      <c r="M36" s="9">
        <v>10.860799999999999</v>
      </c>
      <c r="N36" s="24">
        <v>2E-3</v>
      </c>
    </row>
    <row r="37" spans="2:14" s="3" customFormat="1" x14ac:dyDescent="0.25">
      <c r="B37" s="4">
        <v>10</v>
      </c>
      <c r="C37" s="9">
        <v>12.0831</v>
      </c>
      <c r="D37" s="24">
        <v>7.7999999999999996E-3</v>
      </c>
      <c r="E37" s="16"/>
      <c r="F37" s="9">
        <v>11.6105</v>
      </c>
      <c r="G37" s="24">
        <v>2E-3</v>
      </c>
      <c r="I37" s="4">
        <v>10</v>
      </c>
      <c r="J37" s="9">
        <v>11.4215</v>
      </c>
      <c r="K37" s="24">
        <v>7.9000000000000008E-3</v>
      </c>
      <c r="L37" s="16"/>
      <c r="M37" s="9">
        <v>10.8689</v>
      </c>
      <c r="N37" s="24">
        <v>2E-3</v>
      </c>
    </row>
    <row r="38" spans="2:14" s="3" customFormat="1" x14ac:dyDescent="0.25">
      <c r="B38" s="4">
        <v>20</v>
      </c>
      <c r="C38" s="9">
        <v>12.1195</v>
      </c>
      <c r="D38" s="24">
        <v>7.7999999999999996E-3</v>
      </c>
      <c r="E38" s="16"/>
      <c r="F38" s="9">
        <v>11.635300000000001</v>
      </c>
      <c r="G38" s="24">
        <v>2E-3</v>
      </c>
      <c r="I38" s="4">
        <v>20</v>
      </c>
      <c r="J38" s="9">
        <v>11.416499999999999</v>
      </c>
      <c r="K38" s="24">
        <v>7.9000000000000008E-3</v>
      </c>
      <c r="L38" s="16"/>
      <c r="M38" s="9">
        <v>10.855600000000001</v>
      </c>
      <c r="N38" s="24">
        <v>2E-3</v>
      </c>
    </row>
    <row r="39" spans="2:14" s="3" customFormat="1" x14ac:dyDescent="0.25">
      <c r="B39" s="4">
        <v>30</v>
      </c>
      <c r="C39" s="9">
        <v>12.1159</v>
      </c>
      <c r="D39" s="24">
        <v>7.7999999999999996E-3</v>
      </c>
      <c r="E39" s="16"/>
      <c r="F39" s="9">
        <v>11.632999999999999</v>
      </c>
      <c r="G39" s="24">
        <v>2E-3</v>
      </c>
      <c r="I39" s="4">
        <v>30</v>
      </c>
      <c r="J39" s="9">
        <v>11.4232</v>
      </c>
      <c r="K39" s="24">
        <v>7.9000000000000008E-3</v>
      </c>
      <c r="L39" s="16"/>
      <c r="M39" s="9">
        <v>10.847899999999999</v>
      </c>
      <c r="N39" s="24">
        <v>2E-3</v>
      </c>
    </row>
    <row r="40" spans="2:14" s="3" customFormat="1" x14ac:dyDescent="0.25">
      <c r="B40" s="4">
        <v>40</v>
      </c>
      <c r="C40" s="9">
        <v>12.0892</v>
      </c>
      <c r="D40" s="24">
        <v>7.7999999999999996E-3</v>
      </c>
      <c r="E40" s="16"/>
      <c r="F40" s="9">
        <v>11.6249</v>
      </c>
      <c r="G40" s="24">
        <v>2E-3</v>
      </c>
      <c r="I40" s="4">
        <v>40</v>
      </c>
      <c r="J40" s="9">
        <v>11.3833</v>
      </c>
      <c r="K40" s="24">
        <v>7.9000000000000008E-3</v>
      </c>
      <c r="L40" s="16"/>
      <c r="M40" s="9">
        <v>10.8613</v>
      </c>
      <c r="N40" s="24">
        <v>2E-3</v>
      </c>
    </row>
    <row r="41" spans="2:14" s="3" customFormat="1" x14ac:dyDescent="0.25">
      <c r="B41" s="4">
        <v>50</v>
      </c>
      <c r="C41" s="9">
        <v>12.1061</v>
      </c>
      <c r="D41" s="24">
        <v>7.7999999999999996E-3</v>
      </c>
      <c r="E41" s="16"/>
      <c r="F41" s="9">
        <v>11.6158</v>
      </c>
      <c r="G41" s="24">
        <v>2E-3</v>
      </c>
      <c r="I41" s="4">
        <v>50</v>
      </c>
      <c r="J41" s="9">
        <v>11.425000000000001</v>
      </c>
      <c r="K41" s="24">
        <v>7.9000000000000008E-3</v>
      </c>
      <c r="L41" s="16"/>
      <c r="M41" s="9">
        <v>10.8744</v>
      </c>
      <c r="N41" s="24">
        <v>2E-3</v>
      </c>
    </row>
    <row r="42" spans="2:14" s="3" customFormat="1" x14ac:dyDescent="0.25">
      <c r="B42" s="4">
        <v>60</v>
      </c>
      <c r="C42" s="9">
        <v>12.1126</v>
      </c>
      <c r="D42" s="24">
        <v>7.7999999999999996E-3</v>
      </c>
      <c r="E42" s="16"/>
      <c r="F42" s="9">
        <v>11.6251</v>
      </c>
      <c r="G42" s="24">
        <v>2E-3</v>
      </c>
      <c r="I42" s="4">
        <v>60</v>
      </c>
      <c r="J42" s="9">
        <v>11.430800000000001</v>
      </c>
      <c r="K42" s="24">
        <v>7.9000000000000008E-3</v>
      </c>
      <c r="L42" s="16"/>
      <c r="M42" s="9">
        <v>10.8491</v>
      </c>
      <c r="N42" s="24">
        <v>2E-3</v>
      </c>
    </row>
    <row r="43" spans="2:14" s="3" customFormat="1" x14ac:dyDescent="0.25">
      <c r="B43" s="4">
        <v>70</v>
      </c>
      <c r="C43" s="9">
        <v>12.112200000000001</v>
      </c>
      <c r="D43" s="24">
        <v>7.7999999999999996E-3</v>
      </c>
      <c r="E43" s="16"/>
      <c r="F43" s="9">
        <v>11.6275</v>
      </c>
      <c r="G43" s="24">
        <v>2E-3</v>
      </c>
      <c r="I43" s="4">
        <v>70</v>
      </c>
      <c r="J43" s="9">
        <v>11.414099999999999</v>
      </c>
      <c r="K43" s="24">
        <v>7.9000000000000008E-3</v>
      </c>
      <c r="L43" s="16"/>
      <c r="M43" s="9">
        <v>10.8688</v>
      </c>
      <c r="N43" s="24">
        <v>2E-3</v>
      </c>
    </row>
    <row r="44" spans="2:14" s="3" customFormat="1" x14ac:dyDescent="0.25">
      <c r="B44" s="4">
        <v>80</v>
      </c>
      <c r="C44" s="9">
        <v>12.1127</v>
      </c>
      <c r="D44" s="24">
        <v>7.7999999999999996E-3</v>
      </c>
      <c r="E44" s="16"/>
      <c r="F44" s="9">
        <v>11.615</v>
      </c>
      <c r="G44" s="24">
        <v>2E-3</v>
      </c>
      <c r="I44" s="4">
        <v>80</v>
      </c>
      <c r="J44" s="9">
        <v>11.4193</v>
      </c>
      <c r="K44" s="24">
        <v>7.9000000000000008E-3</v>
      </c>
      <c r="L44" s="16"/>
      <c r="M44" s="9">
        <v>10.843999999999999</v>
      </c>
      <c r="N44" s="24">
        <v>2E-3</v>
      </c>
    </row>
    <row r="45" spans="2:14" s="3" customFormat="1" x14ac:dyDescent="0.25">
      <c r="B45" s="4">
        <v>90</v>
      </c>
      <c r="C45" s="9">
        <v>12.1151</v>
      </c>
      <c r="D45" s="24">
        <v>7.7999999999999996E-3</v>
      </c>
      <c r="E45" s="16"/>
      <c r="F45" s="9">
        <v>11.642300000000001</v>
      </c>
      <c r="G45" s="24">
        <v>2E-3</v>
      </c>
      <c r="I45" s="4">
        <v>90</v>
      </c>
      <c r="J45" s="9">
        <v>11.4183</v>
      </c>
      <c r="K45" s="24">
        <v>7.9000000000000008E-3</v>
      </c>
      <c r="L45" s="16"/>
      <c r="M45" s="9">
        <v>10.887600000000001</v>
      </c>
      <c r="N45" s="24">
        <v>2E-3</v>
      </c>
    </row>
    <row r="46" spans="2:14" s="3" customFormat="1" x14ac:dyDescent="0.25">
      <c r="B46" s="4">
        <v>100</v>
      </c>
      <c r="C46" s="9">
        <v>12.1701</v>
      </c>
      <c r="D46" s="24">
        <v>3.8999999999999998E-3</v>
      </c>
      <c r="E46" s="16"/>
      <c r="F46" s="9">
        <v>11.6173</v>
      </c>
      <c r="G46" s="24">
        <v>2E-3</v>
      </c>
      <c r="I46" s="4">
        <v>100</v>
      </c>
      <c r="J46" s="9">
        <v>11.3766</v>
      </c>
      <c r="K46" s="24">
        <v>2.5000000000000001E-3</v>
      </c>
      <c r="L46" s="16"/>
      <c r="M46" s="9">
        <v>10.8629</v>
      </c>
      <c r="N46" s="24">
        <v>2E-3</v>
      </c>
    </row>
    <row r="47" spans="2:14" s="3" customFormat="1" x14ac:dyDescent="0.25">
      <c r="B47" s="4">
        <v>110</v>
      </c>
      <c r="C47" s="9">
        <v>12.2104</v>
      </c>
      <c r="D47" s="24">
        <v>3.8999999999999998E-3</v>
      </c>
      <c r="E47" s="16"/>
      <c r="F47" s="9">
        <v>11.620200000000001</v>
      </c>
      <c r="G47" s="24">
        <v>2E-3</v>
      </c>
      <c r="I47" s="4">
        <v>110</v>
      </c>
      <c r="J47" s="9">
        <v>11.376199999999999</v>
      </c>
      <c r="K47" s="24">
        <v>2.5000000000000001E-3</v>
      </c>
      <c r="L47" s="16"/>
      <c r="M47" s="9">
        <v>10.8681</v>
      </c>
      <c r="N47" s="24">
        <v>2E-3</v>
      </c>
    </row>
    <row r="48" spans="2:14" s="3" customFormat="1" x14ac:dyDescent="0.25">
      <c r="B48" s="4">
        <v>120</v>
      </c>
      <c r="C48" s="9">
        <v>12.1029</v>
      </c>
      <c r="D48" s="24">
        <v>3.8999999999999998E-3</v>
      </c>
      <c r="E48" s="16"/>
      <c r="F48" s="9">
        <v>11.6256</v>
      </c>
      <c r="G48" s="24">
        <v>2E-3</v>
      </c>
      <c r="I48" s="4">
        <v>120</v>
      </c>
      <c r="J48" s="9">
        <v>11.375999999999999</v>
      </c>
      <c r="K48" s="24">
        <v>2.5000000000000001E-3</v>
      </c>
      <c r="L48" s="16"/>
      <c r="M48" s="9">
        <v>10.8652</v>
      </c>
      <c r="N48" s="24">
        <v>2E-3</v>
      </c>
    </row>
    <row r="49" spans="2:14" s="3" customFormat="1" x14ac:dyDescent="0.25">
      <c r="B49" s="4">
        <v>130</v>
      </c>
      <c r="C49" s="9">
        <v>12.168799999999999</v>
      </c>
      <c r="D49" s="24">
        <v>3.8999999999999998E-3</v>
      </c>
      <c r="E49" s="16"/>
      <c r="F49" s="9">
        <v>11.616099999999999</v>
      </c>
      <c r="G49" s="24">
        <v>2E-3</v>
      </c>
      <c r="I49" s="4">
        <v>130</v>
      </c>
      <c r="J49" s="9">
        <v>11.388399999999999</v>
      </c>
      <c r="K49" s="24">
        <v>3.5000000000000001E-3</v>
      </c>
      <c r="L49" s="16"/>
      <c r="M49" s="9">
        <v>10.8367</v>
      </c>
      <c r="N49" s="24">
        <v>2E-3</v>
      </c>
    </row>
    <row r="50" spans="2:14" s="3" customFormat="1" x14ac:dyDescent="0.25">
      <c r="B50" s="4">
        <v>140</v>
      </c>
      <c r="C50" s="9">
        <v>12.187099999999999</v>
      </c>
      <c r="D50" s="24">
        <v>3.8999999999999998E-3</v>
      </c>
      <c r="E50" s="16"/>
      <c r="F50" s="9">
        <v>11.612</v>
      </c>
      <c r="G50" s="24">
        <v>2E-3</v>
      </c>
      <c r="I50" s="4">
        <v>140</v>
      </c>
      <c r="J50" s="9">
        <v>11.376799999999999</v>
      </c>
      <c r="K50" s="24">
        <v>2.5000000000000001E-3</v>
      </c>
      <c r="L50" s="16"/>
      <c r="M50" s="9">
        <v>10.854799999999999</v>
      </c>
      <c r="N50" s="24">
        <v>2E-3</v>
      </c>
    </row>
    <row r="51" spans="2:14" s="3" customFormat="1" x14ac:dyDescent="0.25">
      <c r="B51" s="4">
        <v>150</v>
      </c>
      <c r="C51" s="9">
        <v>12.1296</v>
      </c>
      <c r="D51" s="24">
        <v>3.8999999999999998E-3</v>
      </c>
      <c r="E51" s="16"/>
      <c r="F51" s="9">
        <v>11.634399999999999</v>
      </c>
      <c r="G51" s="24">
        <v>2E-3</v>
      </c>
      <c r="I51" s="4">
        <v>150</v>
      </c>
      <c r="J51" s="9">
        <v>11.376199999999999</v>
      </c>
      <c r="K51" s="24">
        <v>2.5000000000000001E-3</v>
      </c>
      <c r="L51" s="16"/>
      <c r="M51" s="9">
        <v>10.863899999999999</v>
      </c>
      <c r="N51" s="24">
        <v>2E-3</v>
      </c>
    </row>
    <row r="52" spans="2:14" s="3" customFormat="1" x14ac:dyDescent="0.25">
      <c r="B52" s="4">
        <v>160</v>
      </c>
      <c r="C52" s="9">
        <v>12.127599999999999</v>
      </c>
      <c r="D52" s="24">
        <v>3.8999999999999998E-3</v>
      </c>
      <c r="E52" s="16"/>
      <c r="F52" s="9">
        <v>11.6343</v>
      </c>
      <c r="G52" s="24">
        <v>2E-3</v>
      </c>
      <c r="I52" s="4">
        <v>160</v>
      </c>
      <c r="J52" s="9">
        <v>11.3116</v>
      </c>
      <c r="K52" s="24">
        <v>3.8999999999999998E-3</v>
      </c>
      <c r="L52" s="16"/>
      <c r="M52" s="9">
        <v>10.845700000000001</v>
      </c>
      <c r="N52" s="24">
        <v>2E-3</v>
      </c>
    </row>
    <row r="53" spans="2:14" s="3" customFormat="1" x14ac:dyDescent="0.25">
      <c r="B53" s="4">
        <v>170</v>
      </c>
      <c r="C53" s="9">
        <v>12.183199999999999</v>
      </c>
      <c r="D53" s="24">
        <v>3.8E-3</v>
      </c>
      <c r="E53" s="16"/>
      <c r="F53" s="9">
        <v>11.6227</v>
      </c>
      <c r="G53" s="24">
        <v>2E-3</v>
      </c>
      <c r="I53" s="4">
        <v>170</v>
      </c>
      <c r="J53" s="9">
        <v>11.3283</v>
      </c>
      <c r="K53" s="24">
        <v>3.8999999999999998E-3</v>
      </c>
      <c r="L53" s="16"/>
      <c r="M53" s="9">
        <v>10.8622</v>
      </c>
      <c r="N53" s="24">
        <v>2E-3</v>
      </c>
    </row>
    <row r="54" spans="2:14" s="3" customFormat="1" x14ac:dyDescent="0.25">
      <c r="B54" s="4">
        <v>180</v>
      </c>
      <c r="C54" s="9">
        <v>12.186</v>
      </c>
      <c r="D54" s="24">
        <v>2.5000000000000001E-3</v>
      </c>
      <c r="E54" s="16"/>
      <c r="F54" s="9">
        <v>11.616300000000001</v>
      </c>
      <c r="G54" s="24">
        <v>2E-3</v>
      </c>
      <c r="I54" s="4">
        <v>180</v>
      </c>
      <c r="J54" s="9">
        <v>11.3622</v>
      </c>
      <c r="K54" s="24">
        <v>3.8999999999999998E-3</v>
      </c>
      <c r="L54" s="16"/>
      <c r="M54" s="9">
        <v>10.8644</v>
      </c>
      <c r="N54" s="24">
        <v>2E-3</v>
      </c>
    </row>
    <row r="55" spans="2:14" s="3" customFormat="1" x14ac:dyDescent="0.25">
      <c r="B55" s="4">
        <v>190</v>
      </c>
      <c r="C55" s="9">
        <v>12.186400000000001</v>
      </c>
      <c r="D55" s="24">
        <v>2.5000000000000001E-3</v>
      </c>
      <c r="E55" s="16"/>
      <c r="F55" s="9">
        <v>11.6252</v>
      </c>
      <c r="G55" s="24">
        <v>2E-3</v>
      </c>
      <c r="I55" s="4">
        <v>190</v>
      </c>
      <c r="J55" s="9">
        <v>11.3362</v>
      </c>
      <c r="K55" s="24">
        <v>3.8999999999999998E-3</v>
      </c>
      <c r="L55" s="16"/>
      <c r="M55" s="9">
        <v>10.870100000000001</v>
      </c>
      <c r="N55" s="24">
        <v>2E-3</v>
      </c>
    </row>
    <row r="56" spans="2:14" s="3" customFormat="1" x14ac:dyDescent="0.25">
      <c r="B56" s="4">
        <v>200</v>
      </c>
      <c r="C56" s="9">
        <v>12.186199999999999</v>
      </c>
      <c r="D56" s="24">
        <v>2.5000000000000001E-3</v>
      </c>
      <c r="E56" s="16"/>
      <c r="F56" s="9">
        <v>11.6242</v>
      </c>
      <c r="G56" s="24">
        <v>2E-3</v>
      </c>
      <c r="I56" s="4">
        <v>200</v>
      </c>
      <c r="J56" s="9">
        <v>11.369300000000001</v>
      </c>
      <c r="K56" s="24">
        <v>3.8999999999999998E-3</v>
      </c>
      <c r="L56" s="16"/>
      <c r="M56" s="9">
        <v>10.876799999999999</v>
      </c>
      <c r="N56" s="24">
        <v>2E-3</v>
      </c>
    </row>
    <row r="57" spans="2:14" s="3" customFormat="1" x14ac:dyDescent="0.25">
      <c r="B57" s="4">
        <v>210</v>
      </c>
      <c r="C57" s="9">
        <v>12.1861</v>
      </c>
      <c r="D57" s="24">
        <v>2.5000000000000001E-3</v>
      </c>
      <c r="E57" s="16"/>
      <c r="F57" s="9">
        <v>11.613</v>
      </c>
      <c r="G57" s="24">
        <v>2E-3</v>
      </c>
      <c r="I57" s="4">
        <v>210</v>
      </c>
      <c r="J57" s="9">
        <v>11.3429</v>
      </c>
      <c r="K57" s="24">
        <v>3.8999999999999998E-3</v>
      </c>
      <c r="L57" s="16"/>
      <c r="M57" s="9">
        <v>10.852600000000001</v>
      </c>
      <c r="N57" s="24">
        <v>2E-3</v>
      </c>
    </row>
    <row r="58" spans="2:14" s="3" customFormat="1" x14ac:dyDescent="0.25">
      <c r="B58" s="4">
        <v>220</v>
      </c>
      <c r="C58" s="9">
        <v>12.1861</v>
      </c>
      <c r="D58" s="24">
        <v>2.5000000000000001E-3</v>
      </c>
      <c r="E58" s="16"/>
      <c r="F58" s="9">
        <v>11.6417</v>
      </c>
      <c r="G58" s="24">
        <v>2E-3</v>
      </c>
      <c r="I58" s="4">
        <v>220</v>
      </c>
      <c r="J58" s="9">
        <v>11.3423</v>
      </c>
      <c r="K58" s="24">
        <v>3.8999999999999998E-3</v>
      </c>
      <c r="L58" s="16"/>
      <c r="M58" s="9">
        <v>10.8559</v>
      </c>
      <c r="N58" s="24">
        <v>2E-3</v>
      </c>
    </row>
    <row r="59" spans="2:14" s="3" customFormat="1" x14ac:dyDescent="0.25">
      <c r="B59" s="4">
        <v>230</v>
      </c>
      <c r="C59" s="9">
        <v>12.186300000000001</v>
      </c>
      <c r="D59" s="24">
        <v>2.5000000000000001E-3</v>
      </c>
      <c r="E59" s="16"/>
      <c r="F59" s="9">
        <v>11.616</v>
      </c>
      <c r="G59" s="24">
        <v>2E-3</v>
      </c>
      <c r="I59" s="4">
        <v>230</v>
      </c>
      <c r="J59" s="9">
        <v>11.3499</v>
      </c>
      <c r="K59" s="24">
        <v>3.8999999999999998E-3</v>
      </c>
      <c r="L59" s="16"/>
      <c r="M59" s="9">
        <v>10.8688</v>
      </c>
      <c r="N59" s="24">
        <v>2E-3</v>
      </c>
    </row>
    <row r="60" spans="2:14" s="3" customFormat="1" x14ac:dyDescent="0.25">
      <c r="B60" s="4">
        <v>240</v>
      </c>
      <c r="C60" s="9">
        <v>12.185799999999999</v>
      </c>
      <c r="D60" s="24">
        <v>2.5000000000000001E-3</v>
      </c>
      <c r="E60" s="16"/>
      <c r="F60" s="9">
        <v>11.619300000000001</v>
      </c>
      <c r="G60" s="24">
        <v>2E-3</v>
      </c>
      <c r="I60" s="4">
        <v>240</v>
      </c>
      <c r="J60" s="9">
        <v>11.345499999999999</v>
      </c>
      <c r="K60" s="24">
        <v>3.8999999999999998E-3</v>
      </c>
      <c r="L60" s="16"/>
      <c r="M60" s="9">
        <v>10.8445</v>
      </c>
      <c r="N60" s="24">
        <v>2E-3</v>
      </c>
    </row>
    <row r="61" spans="2:14" s="3" customFormat="1" x14ac:dyDescent="0.25">
      <c r="B61" s="4">
        <v>250</v>
      </c>
      <c r="C61" s="9">
        <v>12.185799999999999</v>
      </c>
      <c r="D61" s="24">
        <v>2.5000000000000001E-3</v>
      </c>
      <c r="E61" s="16"/>
      <c r="F61" s="9">
        <v>11.6241</v>
      </c>
      <c r="G61" s="24">
        <v>2E-3</v>
      </c>
      <c r="I61" s="4">
        <v>250</v>
      </c>
      <c r="J61" s="9">
        <v>11.374599999999999</v>
      </c>
      <c r="K61" s="24">
        <v>3.8999999999999998E-3</v>
      </c>
      <c r="L61" s="16"/>
      <c r="M61" s="9">
        <v>10.8687</v>
      </c>
      <c r="N61" s="24">
        <v>2E-3</v>
      </c>
    </row>
    <row r="62" spans="2:14" s="3" customFormat="1" x14ac:dyDescent="0.25">
      <c r="B62" s="4">
        <v>260</v>
      </c>
      <c r="C62" s="9">
        <v>12.164000000000001</v>
      </c>
      <c r="D62" s="24">
        <v>2.7000000000000001E-3</v>
      </c>
      <c r="E62" s="16"/>
      <c r="F62" s="9">
        <v>11.625299999999999</v>
      </c>
      <c r="G62" s="24">
        <v>2E-3</v>
      </c>
      <c r="I62" s="4">
        <v>260</v>
      </c>
      <c r="J62" s="9">
        <v>11.354200000000001</v>
      </c>
      <c r="K62" s="24">
        <v>3.8999999999999998E-3</v>
      </c>
      <c r="L62" s="16"/>
      <c r="M62" s="9">
        <v>10.8637</v>
      </c>
      <c r="N62" s="24">
        <v>2E-3</v>
      </c>
    </row>
    <row r="63" spans="2:14" s="3" customFormat="1" x14ac:dyDescent="0.25">
      <c r="B63" s="4">
        <v>270</v>
      </c>
      <c r="C63" s="9">
        <v>12.1144</v>
      </c>
      <c r="D63" s="24">
        <v>7.7999999999999996E-3</v>
      </c>
      <c r="E63" s="16"/>
      <c r="F63" s="9">
        <v>11.6264</v>
      </c>
      <c r="G63" s="24">
        <v>2E-3</v>
      </c>
      <c r="I63" s="4">
        <v>270</v>
      </c>
      <c r="J63" s="9">
        <v>11.4176</v>
      </c>
      <c r="K63" s="24">
        <v>7.9000000000000008E-3</v>
      </c>
      <c r="L63" s="16"/>
      <c r="M63" s="9">
        <v>10.8813</v>
      </c>
      <c r="N63" s="24">
        <v>2E-3</v>
      </c>
    </row>
    <row r="64" spans="2:14" s="3" customFormat="1" x14ac:dyDescent="0.25">
      <c r="B64" s="4">
        <v>280</v>
      </c>
      <c r="C64" s="9">
        <v>12.1165</v>
      </c>
      <c r="D64" s="24">
        <v>7.7999999999999996E-3</v>
      </c>
      <c r="E64" s="16"/>
      <c r="F64" s="9">
        <v>11.63</v>
      </c>
      <c r="G64" s="24">
        <v>2E-3</v>
      </c>
      <c r="I64" s="4">
        <v>280</v>
      </c>
      <c r="J64" s="9">
        <v>11.4209</v>
      </c>
      <c r="K64" s="24">
        <v>7.9000000000000008E-3</v>
      </c>
      <c r="L64" s="16"/>
      <c r="M64" s="9">
        <v>10.8657</v>
      </c>
      <c r="N64" s="24">
        <v>2E-3</v>
      </c>
    </row>
    <row r="65" spans="2:14" s="3" customFormat="1" x14ac:dyDescent="0.25">
      <c r="B65" s="4">
        <v>290</v>
      </c>
      <c r="C65" s="9">
        <v>12.1061</v>
      </c>
      <c r="D65" s="24">
        <v>7.7999999999999996E-3</v>
      </c>
      <c r="E65" s="16"/>
      <c r="F65" s="9">
        <v>11.643800000000001</v>
      </c>
      <c r="G65" s="24">
        <v>2E-3</v>
      </c>
      <c r="I65" s="4">
        <v>290</v>
      </c>
      <c r="J65" s="9">
        <v>11.415800000000001</v>
      </c>
      <c r="K65" s="24">
        <v>7.9000000000000008E-3</v>
      </c>
      <c r="L65" s="16"/>
      <c r="M65" s="9">
        <v>10.846299999999999</v>
      </c>
      <c r="N65" s="24">
        <v>2E-3</v>
      </c>
    </row>
    <row r="66" spans="2:14" s="3" customFormat="1" x14ac:dyDescent="0.25">
      <c r="B66" s="4">
        <v>300</v>
      </c>
      <c r="C66" s="9">
        <v>12.1296</v>
      </c>
      <c r="D66" s="24">
        <v>7.7999999999999996E-3</v>
      </c>
      <c r="E66" s="16"/>
      <c r="F66" s="9">
        <v>11.6349</v>
      </c>
      <c r="G66" s="24">
        <v>2E-3</v>
      </c>
      <c r="I66" s="4">
        <v>300</v>
      </c>
      <c r="J66" s="9">
        <v>11.3956</v>
      </c>
      <c r="K66" s="24">
        <v>7.9000000000000008E-3</v>
      </c>
      <c r="L66" s="16"/>
      <c r="M66" s="9">
        <v>10.8408</v>
      </c>
      <c r="N66" s="24">
        <v>2E-3</v>
      </c>
    </row>
    <row r="67" spans="2:14" s="3" customFormat="1" x14ac:dyDescent="0.25">
      <c r="B67" s="4">
        <v>310</v>
      </c>
      <c r="C67" s="9">
        <v>12.119</v>
      </c>
      <c r="D67" s="24">
        <v>7.7999999999999996E-3</v>
      </c>
      <c r="E67" s="16"/>
      <c r="F67" s="9">
        <v>11.622</v>
      </c>
      <c r="G67" s="24">
        <v>2E-3</v>
      </c>
      <c r="I67" s="4">
        <v>310</v>
      </c>
      <c r="J67" s="9">
        <v>11.413600000000001</v>
      </c>
      <c r="K67" s="24">
        <v>7.9000000000000008E-3</v>
      </c>
      <c r="L67" s="16"/>
      <c r="M67" s="9">
        <v>10.835000000000001</v>
      </c>
      <c r="N67" s="24">
        <v>2E-3</v>
      </c>
    </row>
    <row r="68" spans="2:14" s="3" customFormat="1" x14ac:dyDescent="0.25">
      <c r="B68" s="4">
        <v>320</v>
      </c>
      <c r="C68" s="9">
        <v>12.0901</v>
      </c>
      <c r="D68" s="24">
        <v>7.7999999999999996E-3</v>
      </c>
      <c r="E68" s="16"/>
      <c r="F68" s="9">
        <v>11.625</v>
      </c>
      <c r="G68" s="24">
        <v>2E-3</v>
      </c>
      <c r="I68" s="4">
        <v>320</v>
      </c>
      <c r="J68" s="9">
        <v>11.4026</v>
      </c>
      <c r="K68" s="24">
        <v>7.9000000000000008E-3</v>
      </c>
      <c r="L68" s="16"/>
      <c r="M68" s="9">
        <v>10.8773</v>
      </c>
      <c r="N68" s="24">
        <v>2E-3</v>
      </c>
    </row>
    <row r="69" spans="2:14" s="3" customFormat="1" x14ac:dyDescent="0.25">
      <c r="B69" s="4">
        <v>330</v>
      </c>
      <c r="C69" s="9">
        <v>12.146700000000001</v>
      </c>
      <c r="D69" s="24">
        <v>7.7999999999999996E-3</v>
      </c>
      <c r="E69" s="16"/>
      <c r="F69" s="9">
        <v>11.635199999999999</v>
      </c>
      <c r="G69" s="24">
        <v>2E-3</v>
      </c>
      <c r="I69" s="4">
        <v>330</v>
      </c>
      <c r="J69" s="9">
        <v>11.4049</v>
      </c>
      <c r="K69" s="24">
        <v>7.9000000000000008E-3</v>
      </c>
      <c r="L69" s="16"/>
      <c r="M69" s="9">
        <v>10.8689</v>
      </c>
      <c r="N69" s="24">
        <v>2E-3</v>
      </c>
    </row>
    <row r="70" spans="2:14" s="3" customFormat="1" x14ac:dyDescent="0.25">
      <c r="B70" s="4">
        <v>340</v>
      </c>
      <c r="C70" s="9">
        <v>12.141400000000001</v>
      </c>
      <c r="D70" s="24">
        <v>7.7999999999999996E-3</v>
      </c>
      <c r="E70" s="16"/>
      <c r="F70" s="9">
        <v>11.6198</v>
      </c>
      <c r="G70" s="24">
        <v>2E-3</v>
      </c>
      <c r="I70" s="4">
        <v>340</v>
      </c>
      <c r="J70" s="9">
        <v>11.4505</v>
      </c>
      <c r="K70" s="24">
        <v>7.9000000000000008E-3</v>
      </c>
      <c r="L70" s="16"/>
      <c r="M70" s="9">
        <v>10.865</v>
      </c>
      <c r="N70" s="24">
        <v>2E-3</v>
      </c>
    </row>
    <row r="71" spans="2:14" s="3" customFormat="1" x14ac:dyDescent="0.25">
      <c r="B71" s="4">
        <v>350</v>
      </c>
      <c r="C71" s="9">
        <v>12.1358</v>
      </c>
      <c r="D71" s="24">
        <v>7.7999999999999996E-3</v>
      </c>
      <c r="E71" s="16"/>
      <c r="F71" s="9">
        <v>11.630699999999999</v>
      </c>
      <c r="G71" s="24">
        <v>2E-3</v>
      </c>
      <c r="I71" s="4">
        <v>350</v>
      </c>
      <c r="J71" s="9">
        <v>11.407999999999999</v>
      </c>
      <c r="K71" s="24">
        <v>7.9000000000000008E-3</v>
      </c>
      <c r="L71" s="16"/>
      <c r="M71" s="9">
        <v>10.8711</v>
      </c>
      <c r="N71" s="24">
        <v>2E-3</v>
      </c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 t="s">
        <v>0</v>
      </c>
      <c r="F73" s="8" t="s">
        <v>5</v>
      </c>
      <c r="G73" s="8" t="s">
        <v>0</v>
      </c>
      <c r="I73" s="4" t="s">
        <v>10</v>
      </c>
      <c r="J73" s="8" t="s">
        <v>5</v>
      </c>
      <c r="K73" s="8" t="s">
        <v>0</v>
      </c>
      <c r="M73" s="8" t="s">
        <v>5</v>
      </c>
      <c r="N73" s="8" t="s">
        <v>0</v>
      </c>
    </row>
    <row r="74" spans="2:14" s="3" customFormat="1" x14ac:dyDescent="0.25">
      <c r="B74" s="14" t="s">
        <v>11</v>
      </c>
      <c r="C74" s="8" t="s">
        <v>14</v>
      </c>
      <c r="D74" s="8" t="s">
        <v>15</v>
      </c>
      <c r="F74" s="8" t="s">
        <v>14</v>
      </c>
      <c r="G74" s="8" t="s">
        <v>15</v>
      </c>
      <c r="I74" s="14" t="s">
        <v>11</v>
      </c>
      <c r="J74" s="8" t="s">
        <v>14</v>
      </c>
      <c r="K74" s="8" t="s">
        <v>15</v>
      </c>
      <c r="M74" s="8" t="s">
        <v>14</v>
      </c>
      <c r="N74" s="8" t="s">
        <v>15</v>
      </c>
    </row>
    <row r="75" spans="2:14" s="3" customFormat="1" x14ac:dyDescent="0.25">
      <c r="B75" s="4">
        <v>0</v>
      </c>
      <c r="C75" s="17">
        <v>101.386</v>
      </c>
      <c r="D75" s="24">
        <v>2.7000000000000001E-3</v>
      </c>
      <c r="E75" s="16"/>
      <c r="F75" s="17">
        <v>99.571299999999994</v>
      </c>
      <c r="G75" s="24">
        <v>4.0000000000000002E-4</v>
      </c>
      <c r="I75" s="4">
        <v>0</v>
      </c>
      <c r="J75" s="17">
        <v>116.697</v>
      </c>
      <c r="K75" s="24">
        <v>2.5000000000000001E-3</v>
      </c>
      <c r="L75" s="16"/>
      <c r="M75" s="17">
        <v>115.304</v>
      </c>
      <c r="N75" s="24">
        <v>4.0000000000000002E-4</v>
      </c>
    </row>
    <row r="76" spans="2:14" s="3" customFormat="1" x14ac:dyDescent="0.25">
      <c r="B76" s="4">
        <v>10</v>
      </c>
      <c r="C76" s="17">
        <v>99.693100000000001</v>
      </c>
      <c r="D76" s="24">
        <v>2.7000000000000001E-3</v>
      </c>
      <c r="E76" s="16"/>
      <c r="F76" s="17">
        <v>98.305800000000005</v>
      </c>
      <c r="G76" s="24">
        <v>4.0000000000000002E-4</v>
      </c>
      <c r="I76" s="4">
        <v>10</v>
      </c>
      <c r="J76" s="17">
        <v>115.33799999999999</v>
      </c>
      <c r="K76" s="24">
        <v>2.5000000000000001E-3</v>
      </c>
      <c r="L76" s="16"/>
      <c r="M76" s="17">
        <v>113.71599999999999</v>
      </c>
      <c r="N76" s="24">
        <v>4.0000000000000002E-4</v>
      </c>
    </row>
    <row r="77" spans="2:14" s="3" customFormat="1" x14ac:dyDescent="0.25">
      <c r="B77" s="4">
        <v>20</v>
      </c>
      <c r="C77" s="17">
        <v>95.981999999999999</v>
      </c>
      <c r="D77" s="24">
        <v>2.8E-3</v>
      </c>
      <c r="E77" s="16"/>
      <c r="F77" s="17">
        <v>94.504400000000004</v>
      </c>
      <c r="G77" s="24">
        <v>4.0000000000000002E-4</v>
      </c>
      <c r="I77" s="4">
        <v>20</v>
      </c>
      <c r="J77" s="17">
        <v>110.33</v>
      </c>
      <c r="K77" s="24">
        <v>2.5000000000000001E-3</v>
      </c>
      <c r="L77" s="16"/>
      <c r="M77" s="17">
        <v>109.149</v>
      </c>
      <c r="N77" s="24">
        <v>5.0000000000000001E-4</v>
      </c>
    </row>
    <row r="78" spans="2:14" s="3" customFormat="1" x14ac:dyDescent="0.25">
      <c r="B78" s="4">
        <v>30</v>
      </c>
      <c r="C78" s="17">
        <v>90.049499999999995</v>
      </c>
      <c r="D78" s="24">
        <v>2.8999999999999998E-3</v>
      </c>
      <c r="E78" s="16"/>
      <c r="F78" s="17">
        <v>88.380799999999994</v>
      </c>
      <c r="G78" s="24">
        <v>4.0000000000000002E-4</v>
      </c>
      <c r="I78" s="4">
        <v>30</v>
      </c>
      <c r="J78" s="17">
        <v>102.995</v>
      </c>
      <c r="K78" s="24">
        <v>2.5999999999999999E-3</v>
      </c>
      <c r="L78" s="16"/>
      <c r="M78" s="17">
        <v>101.628</v>
      </c>
      <c r="N78" s="24">
        <v>5.0000000000000001E-4</v>
      </c>
    </row>
    <row r="79" spans="2:14" s="3" customFormat="1" x14ac:dyDescent="0.25">
      <c r="B79" s="4">
        <v>40</v>
      </c>
      <c r="C79" s="17">
        <v>81.238199999999992</v>
      </c>
      <c r="D79" s="24">
        <v>3.0000000000000001E-3</v>
      </c>
      <c r="E79" s="16"/>
      <c r="F79" s="17">
        <v>79.954099999999997</v>
      </c>
      <c r="G79" s="24">
        <v>5.0000000000000001E-4</v>
      </c>
      <c r="I79" s="4">
        <v>40</v>
      </c>
      <c r="J79" s="17">
        <v>92.9529</v>
      </c>
      <c r="K79" s="24">
        <v>2.8E-3</v>
      </c>
      <c r="L79" s="16"/>
      <c r="M79" s="17">
        <v>91.443700000000007</v>
      </c>
      <c r="N79" s="24">
        <v>5.0000000000000001E-4</v>
      </c>
    </row>
    <row r="80" spans="2:14" s="3" customFormat="1" x14ac:dyDescent="0.25">
      <c r="B80" s="4">
        <v>50</v>
      </c>
      <c r="C80" s="17">
        <v>70.380200000000002</v>
      </c>
      <c r="D80" s="24">
        <v>3.2000000000000002E-3</v>
      </c>
      <c r="E80" s="16"/>
      <c r="F80" s="17">
        <v>69.165700000000001</v>
      </c>
      <c r="G80" s="24">
        <v>5.0000000000000001E-4</v>
      </c>
      <c r="I80" s="4">
        <v>50</v>
      </c>
      <c r="J80" s="17">
        <v>79.493499999999997</v>
      </c>
      <c r="K80" s="24">
        <v>3.0000000000000001E-3</v>
      </c>
      <c r="L80" s="16"/>
      <c r="M80" s="17">
        <v>78.362899999999996</v>
      </c>
      <c r="N80" s="24">
        <v>5.0000000000000001E-4</v>
      </c>
    </row>
    <row r="81" spans="2:14" s="3" customFormat="1" x14ac:dyDescent="0.25">
      <c r="B81" s="4">
        <v>60</v>
      </c>
      <c r="C81" s="17">
        <v>56.078200000000002</v>
      </c>
      <c r="D81" s="24">
        <v>3.5999999999999999E-3</v>
      </c>
      <c r="E81" s="16"/>
      <c r="F81" s="17">
        <v>55.133499999999998</v>
      </c>
      <c r="G81" s="24">
        <v>5.9999999999999995E-4</v>
      </c>
      <c r="I81" s="4">
        <v>60</v>
      </c>
      <c r="J81" s="17">
        <v>62.604699999999994</v>
      </c>
      <c r="K81" s="24">
        <v>3.3999999999999998E-3</v>
      </c>
      <c r="L81" s="16"/>
      <c r="M81" s="17">
        <v>61.339199999999998</v>
      </c>
      <c r="N81" s="24">
        <v>5.9999999999999995E-4</v>
      </c>
    </row>
    <row r="82" spans="2:14" s="3" customFormat="1" x14ac:dyDescent="0.25">
      <c r="B82" s="4">
        <v>70</v>
      </c>
      <c r="C82" s="17">
        <v>38.233399999999996</v>
      </c>
      <c r="D82" s="24">
        <v>4.4000000000000003E-3</v>
      </c>
      <c r="E82" s="16"/>
      <c r="F82" s="17">
        <v>37.226999999999997</v>
      </c>
      <c r="G82" s="24">
        <v>6.9999999999999999E-4</v>
      </c>
      <c r="I82" s="4">
        <v>70</v>
      </c>
      <c r="J82" s="17">
        <v>40.6721</v>
      </c>
      <c r="K82" s="24">
        <v>4.1000000000000003E-3</v>
      </c>
      <c r="L82" s="16"/>
      <c r="M82" s="17">
        <v>40.095999999999997</v>
      </c>
      <c r="N82" s="24">
        <v>6.9999999999999999E-4</v>
      </c>
    </row>
    <row r="83" spans="2:14" s="3" customFormat="1" x14ac:dyDescent="0.25">
      <c r="B83" s="4">
        <v>80</v>
      </c>
      <c r="C83" s="17">
        <v>22.316599999999998</v>
      </c>
      <c r="D83" s="24">
        <v>5.7000000000000002E-3</v>
      </c>
      <c r="E83" s="16"/>
      <c r="F83" s="17">
        <v>21.790099999999999</v>
      </c>
      <c r="G83" s="24">
        <v>8.9999999999999998E-4</v>
      </c>
      <c r="I83" s="4">
        <v>80</v>
      </c>
      <c r="J83" s="17">
        <v>22.765499999999999</v>
      </c>
      <c r="K83" s="24">
        <v>5.5999999999999999E-3</v>
      </c>
      <c r="L83" s="16"/>
      <c r="M83" s="17">
        <v>22.433</v>
      </c>
      <c r="N83" s="24">
        <v>8.9999999999999998E-4</v>
      </c>
    </row>
    <row r="84" spans="2:14" s="3" customFormat="1" x14ac:dyDescent="0.25">
      <c r="B84" s="4">
        <v>90</v>
      </c>
      <c r="C84" s="17">
        <v>12.155900000000001</v>
      </c>
      <c r="D84" s="24">
        <v>7.7000000000000002E-3</v>
      </c>
      <c r="E84" s="16"/>
      <c r="F84" s="17">
        <v>11.830299999999999</v>
      </c>
      <c r="G84" s="24">
        <v>1.1999999999999999E-3</v>
      </c>
      <c r="I84" s="4">
        <v>90</v>
      </c>
      <c r="J84" s="17">
        <v>12.092600000000001</v>
      </c>
      <c r="K84" s="24">
        <v>7.6E-3</v>
      </c>
      <c r="L84" s="16"/>
      <c r="M84" s="17">
        <v>11.767200000000001</v>
      </c>
      <c r="N84" s="24">
        <v>1.2999999999999999E-3</v>
      </c>
    </row>
    <row r="85" spans="2:14" s="3" customFormat="1" x14ac:dyDescent="0.25">
      <c r="B85" s="4">
        <v>100</v>
      </c>
      <c r="C85" s="17">
        <v>6.5389999999999997</v>
      </c>
      <c r="D85" s="24">
        <v>4.7000000000000002E-3</v>
      </c>
      <c r="E85" s="16"/>
      <c r="F85" s="17">
        <v>6.2788300000000001</v>
      </c>
      <c r="G85" s="24">
        <v>1.6999999999999999E-3</v>
      </c>
      <c r="I85" s="4">
        <v>100</v>
      </c>
      <c r="J85" s="17">
        <v>6.3942899999999998</v>
      </c>
      <c r="K85" s="24">
        <v>3.3E-3</v>
      </c>
      <c r="L85" s="16"/>
      <c r="M85" s="17">
        <v>6.1523199999999996</v>
      </c>
      <c r="N85" s="24">
        <v>1.8E-3</v>
      </c>
    </row>
    <row r="86" spans="2:14" s="3" customFormat="1" x14ac:dyDescent="0.25">
      <c r="B86" s="4">
        <v>110</v>
      </c>
      <c r="C86" s="17">
        <v>3.6595499999999999</v>
      </c>
      <c r="D86" s="24">
        <v>5.7999999999999996E-3</v>
      </c>
      <c r="E86" s="16"/>
      <c r="F86" s="17">
        <v>3.49139</v>
      </c>
      <c r="G86" s="24">
        <v>2.3999999999999998E-3</v>
      </c>
      <c r="I86" s="4">
        <v>110</v>
      </c>
      <c r="J86" s="17">
        <v>3.5482399999999998</v>
      </c>
      <c r="K86" s="24">
        <v>4.4999999999999997E-3</v>
      </c>
      <c r="L86" s="16"/>
      <c r="M86" s="17">
        <v>3.4173800000000001</v>
      </c>
      <c r="N86" s="24">
        <v>2.3999999999999998E-3</v>
      </c>
    </row>
    <row r="87" spans="2:14" s="3" customFormat="1" x14ac:dyDescent="0.25">
      <c r="B87" s="4">
        <v>120</v>
      </c>
      <c r="C87" s="17">
        <v>2.1840099999999998</v>
      </c>
      <c r="D87" s="24">
        <v>6.7000000000000002E-3</v>
      </c>
      <c r="E87" s="16"/>
      <c r="F87" s="17">
        <v>2.0935100000000002</v>
      </c>
      <c r="G87" s="24">
        <v>3.0999999999999999E-3</v>
      </c>
      <c r="I87" s="4">
        <v>120</v>
      </c>
      <c r="J87" s="17">
        <v>2.17848</v>
      </c>
      <c r="K87" s="24">
        <v>5.7000000000000002E-3</v>
      </c>
      <c r="L87" s="16"/>
      <c r="M87" s="17">
        <v>2.0643099999999999</v>
      </c>
      <c r="N87" s="24">
        <v>3.2000000000000002E-3</v>
      </c>
    </row>
    <row r="88" spans="2:14" s="3" customFormat="1" x14ac:dyDescent="0.25">
      <c r="B88" s="4">
        <v>130</v>
      </c>
      <c r="C88" s="17">
        <v>1.4253499999999999</v>
      </c>
      <c r="D88" s="24">
        <v>7.7999999999999996E-3</v>
      </c>
      <c r="E88" s="16"/>
      <c r="F88" s="17">
        <v>1.3522099999999999</v>
      </c>
      <c r="G88" s="24">
        <v>3.8999999999999998E-3</v>
      </c>
      <c r="I88" s="4">
        <v>130</v>
      </c>
      <c r="J88" s="17">
        <v>1.4212400000000001</v>
      </c>
      <c r="K88" s="24">
        <v>0.01</v>
      </c>
      <c r="L88" s="16"/>
      <c r="M88" s="17">
        <v>1.3529800000000001</v>
      </c>
      <c r="N88" s="24">
        <v>4.0000000000000001E-3</v>
      </c>
    </row>
    <row r="89" spans="2:14" s="3" customFormat="1" x14ac:dyDescent="0.25">
      <c r="B89" s="4">
        <v>140</v>
      </c>
      <c r="C89" s="17">
        <v>0.98664099999999999</v>
      </c>
      <c r="D89" s="24">
        <v>8.8000000000000005E-3</v>
      </c>
      <c r="E89" s="16"/>
      <c r="F89" s="17">
        <v>0.95784499999999995</v>
      </c>
      <c r="G89" s="24">
        <v>4.7999999999999996E-3</v>
      </c>
      <c r="I89" s="4">
        <v>140</v>
      </c>
      <c r="J89" s="17">
        <v>1.0105300000000002</v>
      </c>
      <c r="K89" s="24">
        <v>8.3999999999999995E-3</v>
      </c>
      <c r="L89" s="16"/>
      <c r="M89" s="17">
        <v>0.96083799999999997</v>
      </c>
      <c r="N89" s="24">
        <v>4.7000000000000002E-3</v>
      </c>
    </row>
    <row r="90" spans="2:14" s="3" customFormat="1" x14ac:dyDescent="0.25">
      <c r="B90" s="4">
        <v>150</v>
      </c>
      <c r="C90" s="17">
        <v>0.75317900000000004</v>
      </c>
      <c r="D90" s="24">
        <v>1.0200000000000001E-2</v>
      </c>
      <c r="E90" s="16"/>
      <c r="F90" s="17">
        <v>0.72134699999999996</v>
      </c>
      <c r="G90" s="24">
        <v>5.4999999999999997E-3</v>
      </c>
      <c r="I90" s="4">
        <v>150</v>
      </c>
      <c r="J90" s="17">
        <v>0.78136900000000009</v>
      </c>
      <c r="K90" s="24">
        <v>9.4999999999999998E-3</v>
      </c>
      <c r="L90" s="16"/>
      <c r="M90" s="17">
        <v>0.74276799999999998</v>
      </c>
      <c r="N90" s="24">
        <v>5.4000000000000003E-3</v>
      </c>
    </row>
    <row r="91" spans="2:14" s="3" customFormat="1" x14ac:dyDescent="0.25">
      <c r="B91" s="4">
        <v>160</v>
      </c>
      <c r="C91" s="17">
        <v>0.62890000000000001</v>
      </c>
      <c r="D91" s="24">
        <v>1.04E-2</v>
      </c>
      <c r="E91" s="16"/>
      <c r="F91" s="17">
        <v>0.59118899999999996</v>
      </c>
      <c r="G91" s="24">
        <v>6.1000000000000004E-3</v>
      </c>
      <c r="I91" s="4">
        <v>160</v>
      </c>
      <c r="J91" s="17">
        <v>0.64414499999999997</v>
      </c>
      <c r="K91" s="24">
        <v>9.9000000000000008E-3</v>
      </c>
      <c r="L91" s="16"/>
      <c r="M91" s="17">
        <v>0.61940399999999995</v>
      </c>
      <c r="N91" s="24">
        <v>5.8999999999999999E-3</v>
      </c>
    </row>
    <row r="92" spans="2:14" s="3" customFormat="1" x14ac:dyDescent="0.25">
      <c r="B92" s="4">
        <v>170</v>
      </c>
      <c r="C92" s="17">
        <v>0.54868499999999998</v>
      </c>
      <c r="D92" s="24">
        <v>1.11E-2</v>
      </c>
      <c r="E92" s="16"/>
      <c r="F92" s="17">
        <v>0.52688999999999997</v>
      </c>
      <c r="G92" s="24">
        <v>6.4999999999999997E-3</v>
      </c>
      <c r="I92" s="4">
        <v>170</v>
      </c>
      <c r="J92" s="17">
        <v>0.57589699999999999</v>
      </c>
      <c r="K92" s="24">
        <v>1.11E-2</v>
      </c>
      <c r="L92" s="16"/>
      <c r="M92" s="17">
        <v>0.55554499999999996</v>
      </c>
      <c r="N92" s="24">
        <v>6.3E-3</v>
      </c>
    </row>
    <row r="93" spans="2:14" s="3" customFormat="1" x14ac:dyDescent="0.25">
      <c r="B93" s="4">
        <v>180</v>
      </c>
      <c r="C93" s="17">
        <v>0.52307599999999999</v>
      </c>
      <c r="D93" s="32">
        <v>1.18E-2</v>
      </c>
      <c r="E93" s="16"/>
      <c r="F93" s="17">
        <v>0.50250700000000004</v>
      </c>
      <c r="G93" s="32">
        <v>6.7000000000000002E-3</v>
      </c>
      <c r="I93" s="4">
        <v>180</v>
      </c>
      <c r="J93" s="17">
        <v>0.56110700000000002</v>
      </c>
      <c r="K93" s="32">
        <v>1.0699999999999999E-2</v>
      </c>
      <c r="L93" s="16"/>
      <c r="M93" s="17">
        <v>0.534161</v>
      </c>
      <c r="N93" s="32">
        <v>6.4000000000000003E-3</v>
      </c>
    </row>
    <row r="94" spans="2:14" s="3" customFormat="1" x14ac:dyDescent="0.25">
      <c r="B94" s="4">
        <v>190</v>
      </c>
      <c r="C94" s="17">
        <v>0.54630400000000001</v>
      </c>
      <c r="D94" s="24">
        <v>1.18E-2</v>
      </c>
      <c r="E94" s="16"/>
      <c r="F94" s="17">
        <v>0.53062299999999996</v>
      </c>
      <c r="G94" s="24">
        <v>6.4999999999999997E-3</v>
      </c>
      <c r="I94" s="4">
        <v>190</v>
      </c>
      <c r="J94" s="17">
        <v>0.57817600000000002</v>
      </c>
      <c r="K94" s="24">
        <v>1.0699999999999999E-2</v>
      </c>
      <c r="L94" s="16"/>
      <c r="M94" s="17">
        <v>0.55094200000000004</v>
      </c>
      <c r="N94" s="24">
        <v>6.3E-3</v>
      </c>
    </row>
    <row r="95" spans="2:14" s="3" customFormat="1" x14ac:dyDescent="0.25">
      <c r="B95" s="4">
        <v>200</v>
      </c>
      <c r="C95" s="17">
        <v>0.62884399999999996</v>
      </c>
      <c r="D95" s="24">
        <v>1.0800000000000001E-2</v>
      </c>
      <c r="E95" s="16"/>
      <c r="F95" s="17">
        <v>0.59259700000000004</v>
      </c>
      <c r="G95" s="24">
        <v>6.1999999999999998E-3</v>
      </c>
      <c r="I95" s="4">
        <v>200</v>
      </c>
      <c r="J95" s="17">
        <v>0.65545799999999999</v>
      </c>
      <c r="K95" s="24">
        <v>1.0200000000000001E-2</v>
      </c>
      <c r="L95" s="16"/>
      <c r="M95" s="17">
        <v>0.62332100000000001</v>
      </c>
      <c r="N95" s="24">
        <v>5.8999999999999999E-3</v>
      </c>
    </row>
    <row r="96" spans="2:14" s="3" customFormat="1" x14ac:dyDescent="0.25">
      <c r="B96" s="4">
        <v>210</v>
      </c>
      <c r="C96" s="17">
        <v>0.76232500000000003</v>
      </c>
      <c r="D96" s="24">
        <v>9.7999999999999997E-3</v>
      </c>
      <c r="E96" s="16"/>
      <c r="F96" s="17">
        <v>0.73393799999999998</v>
      </c>
      <c r="G96" s="24">
        <v>5.4999999999999997E-3</v>
      </c>
      <c r="I96" s="4">
        <v>210</v>
      </c>
      <c r="J96" s="17">
        <v>0.77359900000000004</v>
      </c>
      <c r="K96" s="24">
        <v>9.4999999999999998E-3</v>
      </c>
      <c r="L96" s="16"/>
      <c r="M96" s="17">
        <v>0.75275899999999996</v>
      </c>
      <c r="N96" s="24">
        <v>5.4000000000000003E-3</v>
      </c>
    </row>
    <row r="97" spans="2:14" s="3" customFormat="1" x14ac:dyDescent="0.25">
      <c r="B97" s="4">
        <v>220</v>
      </c>
      <c r="C97" s="17">
        <v>1.01173</v>
      </c>
      <c r="D97" s="24">
        <v>8.5000000000000006E-3</v>
      </c>
      <c r="E97" s="16"/>
      <c r="F97" s="17">
        <v>0.95093700000000003</v>
      </c>
      <c r="G97" s="24">
        <v>4.7000000000000002E-3</v>
      </c>
      <c r="I97" s="4">
        <v>220</v>
      </c>
      <c r="J97" s="17">
        <v>1.0018199999999999</v>
      </c>
      <c r="K97" s="24">
        <v>8.5000000000000006E-3</v>
      </c>
      <c r="L97" s="16"/>
      <c r="M97" s="17">
        <v>0.96706400000000003</v>
      </c>
      <c r="N97" s="24">
        <v>4.7000000000000002E-3</v>
      </c>
    </row>
    <row r="98" spans="2:14" s="3" customFormat="1" x14ac:dyDescent="0.25">
      <c r="B98" s="4">
        <v>230</v>
      </c>
      <c r="C98" s="17">
        <v>1.4280600000000001</v>
      </c>
      <c r="D98" s="24">
        <v>7.1000000000000004E-3</v>
      </c>
      <c r="E98" s="16"/>
      <c r="F98" s="17">
        <v>1.3591599999999999</v>
      </c>
      <c r="G98" s="24">
        <v>3.8999999999999998E-3</v>
      </c>
      <c r="I98" s="4">
        <v>230</v>
      </c>
      <c r="J98" s="17">
        <v>1.41648</v>
      </c>
      <c r="K98" s="24">
        <v>7.7000000000000002E-3</v>
      </c>
      <c r="L98" s="16"/>
      <c r="M98" s="17">
        <v>1.33823</v>
      </c>
      <c r="N98" s="24">
        <v>4.0000000000000001E-3</v>
      </c>
    </row>
    <row r="99" spans="2:14" s="3" customFormat="1" x14ac:dyDescent="0.25">
      <c r="B99" s="4">
        <v>240</v>
      </c>
      <c r="C99" s="17">
        <v>2.1794599999999997</v>
      </c>
      <c r="D99" s="24">
        <v>5.7999999999999996E-3</v>
      </c>
      <c r="E99" s="16"/>
      <c r="F99" s="17">
        <v>2.0802499999999999</v>
      </c>
      <c r="G99" s="24">
        <v>3.0999999999999999E-3</v>
      </c>
      <c r="I99" s="4">
        <v>240</v>
      </c>
      <c r="J99" s="17">
        <v>2.1700699999999999</v>
      </c>
      <c r="K99" s="24">
        <v>6.7000000000000002E-3</v>
      </c>
      <c r="L99" s="16"/>
      <c r="M99" s="17">
        <v>2.0554100000000002</v>
      </c>
      <c r="N99" s="24">
        <v>3.2000000000000002E-3</v>
      </c>
    </row>
    <row r="100" spans="2:14" s="3" customFormat="1" x14ac:dyDescent="0.25">
      <c r="B100" s="4">
        <v>250</v>
      </c>
      <c r="C100" s="17">
        <v>3.6201099999999999</v>
      </c>
      <c r="D100" s="24">
        <v>4.4999999999999997E-3</v>
      </c>
      <c r="E100" s="16"/>
      <c r="F100" s="17">
        <v>3.4862899999999999</v>
      </c>
      <c r="G100" s="24">
        <v>2.3999999999999998E-3</v>
      </c>
      <c r="I100" s="4">
        <v>250</v>
      </c>
      <c r="J100" s="17">
        <v>3.5687600000000002</v>
      </c>
      <c r="K100" s="24">
        <v>5.7000000000000002E-3</v>
      </c>
      <c r="L100" s="16"/>
      <c r="M100" s="17">
        <v>3.4102399999999999</v>
      </c>
      <c r="N100" s="24">
        <v>2.5000000000000001E-3</v>
      </c>
    </row>
    <row r="101" spans="2:14" s="3" customFormat="1" x14ac:dyDescent="0.25">
      <c r="B101" s="4">
        <v>260</v>
      </c>
      <c r="C101" s="17">
        <v>6.5278700000000001</v>
      </c>
      <c r="D101" s="24">
        <v>3.7000000000000002E-3</v>
      </c>
      <c r="E101" s="16"/>
      <c r="F101" s="17">
        <v>6.2623100000000003</v>
      </c>
      <c r="G101" s="24">
        <v>1.6999999999999999E-3</v>
      </c>
      <c r="I101" s="4">
        <v>260</v>
      </c>
      <c r="J101" s="17">
        <v>6.4218500000000001</v>
      </c>
      <c r="K101" s="24">
        <v>4.7000000000000002E-3</v>
      </c>
      <c r="L101" s="16"/>
      <c r="M101" s="17">
        <v>6.1445600000000002</v>
      </c>
      <c r="N101" s="24">
        <v>1.8E-3</v>
      </c>
    </row>
    <row r="102" spans="2:14" s="3" customFormat="1" x14ac:dyDescent="0.25">
      <c r="B102" s="4">
        <v>270</v>
      </c>
      <c r="C102" s="17">
        <v>12.208</v>
      </c>
      <c r="D102" s="24">
        <v>7.7000000000000002E-3</v>
      </c>
      <c r="E102" s="16"/>
      <c r="F102" s="17">
        <v>11.8049</v>
      </c>
      <c r="G102" s="24">
        <v>1.1999999999999999E-3</v>
      </c>
      <c r="I102" s="4">
        <v>270</v>
      </c>
      <c r="J102" s="17">
        <v>12.071399999999999</v>
      </c>
      <c r="K102" s="24">
        <v>7.6E-3</v>
      </c>
      <c r="L102" s="16"/>
      <c r="M102" s="17">
        <v>11.7765</v>
      </c>
      <c r="N102" s="24">
        <v>1.2999999999999999E-3</v>
      </c>
    </row>
    <row r="103" spans="2:14" s="3" customFormat="1" x14ac:dyDescent="0.25">
      <c r="B103" s="4">
        <v>280</v>
      </c>
      <c r="C103" s="17">
        <v>22.094899999999999</v>
      </c>
      <c r="D103" s="24">
        <v>5.7000000000000002E-3</v>
      </c>
      <c r="E103" s="16"/>
      <c r="F103" s="17">
        <v>21.791699999999999</v>
      </c>
      <c r="G103" s="24">
        <v>8.9999999999999998E-4</v>
      </c>
      <c r="I103" s="4">
        <v>280</v>
      </c>
      <c r="J103" s="17">
        <v>23.043400000000002</v>
      </c>
      <c r="K103" s="24">
        <v>5.4999999999999997E-3</v>
      </c>
      <c r="L103" s="16"/>
      <c r="M103" s="17">
        <v>22.437200000000001</v>
      </c>
      <c r="N103" s="24">
        <v>8.9999999999999998E-4</v>
      </c>
    </row>
    <row r="104" spans="2:14" s="3" customFormat="1" x14ac:dyDescent="0.25">
      <c r="B104" s="4">
        <v>290</v>
      </c>
      <c r="C104" s="17">
        <v>38.174500000000002</v>
      </c>
      <c r="D104" s="24">
        <v>4.4000000000000003E-3</v>
      </c>
      <c r="E104" s="16"/>
      <c r="F104" s="17">
        <v>37.277999999999999</v>
      </c>
      <c r="G104" s="24">
        <v>6.9999999999999999E-4</v>
      </c>
      <c r="I104" s="4">
        <v>290</v>
      </c>
      <c r="J104" s="17">
        <v>40.969200000000001</v>
      </c>
      <c r="K104" s="24">
        <v>4.1000000000000003E-3</v>
      </c>
      <c r="L104" s="16"/>
      <c r="M104" s="17">
        <v>40.076999999999998</v>
      </c>
      <c r="N104" s="24">
        <v>6.9999999999999999E-4</v>
      </c>
    </row>
    <row r="105" spans="2:14" s="3" customFormat="1" x14ac:dyDescent="0.25">
      <c r="B105" s="4">
        <v>300</v>
      </c>
      <c r="C105" s="17">
        <v>56.107199999999999</v>
      </c>
      <c r="D105" s="24">
        <v>3.5999999999999999E-3</v>
      </c>
      <c r="E105" s="16"/>
      <c r="F105" s="17">
        <v>55.137999999999998</v>
      </c>
      <c r="G105" s="24">
        <v>5.9999999999999995E-4</v>
      </c>
      <c r="I105" s="4">
        <v>300</v>
      </c>
      <c r="J105" s="17">
        <v>62.363699999999994</v>
      </c>
      <c r="K105" s="24">
        <v>3.3999999999999998E-3</v>
      </c>
      <c r="L105" s="16"/>
      <c r="M105" s="17">
        <v>61.3596</v>
      </c>
      <c r="N105" s="24">
        <v>5.9999999999999995E-4</v>
      </c>
    </row>
    <row r="106" spans="2:14" s="3" customFormat="1" x14ac:dyDescent="0.25">
      <c r="B106" s="4">
        <v>310</v>
      </c>
      <c r="C106" s="17">
        <v>70.619799999999998</v>
      </c>
      <c r="D106" s="24">
        <v>3.2000000000000002E-3</v>
      </c>
      <c r="E106" s="16"/>
      <c r="F106" s="17">
        <v>69.192899999999995</v>
      </c>
      <c r="G106" s="24">
        <v>5.0000000000000001E-4</v>
      </c>
      <c r="I106" s="4">
        <v>310</v>
      </c>
      <c r="J106" s="17">
        <v>79.830799999999996</v>
      </c>
      <c r="K106" s="24">
        <v>3.0000000000000001E-3</v>
      </c>
      <c r="L106" s="16"/>
      <c r="M106" s="17">
        <v>78.409800000000004</v>
      </c>
      <c r="N106" s="24">
        <v>5.0000000000000001E-4</v>
      </c>
    </row>
    <row r="107" spans="2:14" s="3" customFormat="1" x14ac:dyDescent="0.25">
      <c r="B107" s="4">
        <v>320</v>
      </c>
      <c r="C107" s="17">
        <v>81.0809</v>
      </c>
      <c r="D107" s="24">
        <v>3.0000000000000001E-3</v>
      </c>
      <c r="E107" s="16"/>
      <c r="F107" s="17">
        <v>79.948300000000003</v>
      </c>
      <c r="G107" s="24">
        <v>5.0000000000000001E-4</v>
      </c>
      <c r="I107" s="4">
        <v>320</v>
      </c>
      <c r="J107" s="17">
        <v>93.145899999999997</v>
      </c>
      <c r="K107" s="24">
        <v>2.7000000000000001E-3</v>
      </c>
      <c r="L107" s="16"/>
      <c r="M107" s="17">
        <v>91.440899999999999</v>
      </c>
      <c r="N107" s="24">
        <v>5.0000000000000001E-4</v>
      </c>
    </row>
    <row r="108" spans="2:14" s="3" customFormat="1" x14ac:dyDescent="0.25">
      <c r="B108" s="4">
        <v>330</v>
      </c>
      <c r="C108" s="17">
        <v>89.636799999999994</v>
      </c>
      <c r="D108" s="24">
        <v>2.8999999999999998E-3</v>
      </c>
      <c r="E108" s="16"/>
      <c r="F108" s="17">
        <v>88.387500000000003</v>
      </c>
      <c r="G108" s="24">
        <v>4.0000000000000002E-4</v>
      </c>
      <c r="I108" s="4">
        <v>330</v>
      </c>
      <c r="J108" s="17">
        <v>103.59899999999999</v>
      </c>
      <c r="K108" s="24">
        <v>2.5999999999999999E-3</v>
      </c>
      <c r="L108" s="16"/>
      <c r="M108" s="17">
        <v>101.652</v>
      </c>
      <c r="N108" s="24">
        <v>5.0000000000000001E-4</v>
      </c>
    </row>
    <row r="109" spans="2:14" s="3" customFormat="1" x14ac:dyDescent="0.25">
      <c r="B109" s="4">
        <v>340</v>
      </c>
      <c r="C109" s="17">
        <v>96.069800000000001</v>
      </c>
      <c r="D109" s="24">
        <v>2.8E-3</v>
      </c>
      <c r="E109" s="16"/>
      <c r="F109" s="17">
        <v>94.511799999999994</v>
      </c>
      <c r="G109" s="24">
        <v>4.0000000000000002E-4</v>
      </c>
      <c r="I109" s="4">
        <v>340</v>
      </c>
      <c r="J109" s="17">
        <v>110.30800000000001</v>
      </c>
      <c r="K109" s="24">
        <v>2.5000000000000001E-3</v>
      </c>
      <c r="L109" s="16"/>
      <c r="M109" s="17">
        <v>109.22499999999999</v>
      </c>
      <c r="N109" s="24">
        <v>5.0000000000000001E-4</v>
      </c>
    </row>
    <row r="110" spans="2:14" s="3" customFormat="1" x14ac:dyDescent="0.25">
      <c r="B110" s="4">
        <v>350</v>
      </c>
      <c r="C110" s="17">
        <v>99.934899999999999</v>
      </c>
      <c r="D110" s="24">
        <v>2.7000000000000001E-3</v>
      </c>
      <c r="E110" s="16"/>
      <c r="F110" s="17">
        <v>98.278499999999994</v>
      </c>
      <c r="G110" s="24">
        <v>4.0000000000000002E-4</v>
      </c>
      <c r="I110" s="4">
        <v>350</v>
      </c>
      <c r="J110" s="17">
        <v>115.255</v>
      </c>
      <c r="K110" s="24">
        <v>2.5000000000000001E-3</v>
      </c>
      <c r="L110" s="16"/>
      <c r="M110" s="17">
        <v>113.79600000000001</v>
      </c>
      <c r="N110" s="24">
        <v>4.0000000000000002E-4</v>
      </c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7">
        <v>2.1628800000000002E-5</v>
      </c>
      <c r="D7" s="4" t="s">
        <v>30</v>
      </c>
      <c r="F7" s="7">
        <v>2.1672199999999999E-5</v>
      </c>
      <c r="G7" s="4" t="s">
        <v>30</v>
      </c>
      <c r="I7" s="4" t="s">
        <v>1</v>
      </c>
      <c r="J7" s="7">
        <v>1.96174E-5</v>
      </c>
      <c r="K7" s="4" t="s">
        <v>30</v>
      </c>
      <c r="M7" s="7">
        <v>1.9091000000000001E-5</v>
      </c>
      <c r="N7" s="4" t="s">
        <v>30</v>
      </c>
    </row>
    <row r="8" spans="2:14" s="3" customFormat="1" x14ac:dyDescent="0.25">
      <c r="B8" s="4" t="s">
        <v>27</v>
      </c>
      <c r="C8" s="27">
        <v>20.199590576441832</v>
      </c>
      <c r="D8" s="4" t="s">
        <v>30</v>
      </c>
      <c r="F8" s="27">
        <v>10.19928102752019</v>
      </c>
      <c r="G8" s="4" t="s">
        <v>30</v>
      </c>
      <c r="I8" s="4" t="s">
        <v>27</v>
      </c>
      <c r="J8" s="27">
        <v>18.630744263540603</v>
      </c>
      <c r="K8" s="4" t="s">
        <v>30</v>
      </c>
      <c r="M8" s="27">
        <v>8.2070930869086549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 t="s">
        <v>0</v>
      </c>
      <c r="F10" s="8" t="s">
        <v>5</v>
      </c>
      <c r="G10" s="8" t="s">
        <v>0</v>
      </c>
      <c r="I10" s="4" t="s">
        <v>4</v>
      </c>
      <c r="J10" s="8" t="s">
        <v>5</v>
      </c>
      <c r="K10" s="8" t="s">
        <v>0</v>
      </c>
      <c r="M10" s="8" t="s">
        <v>5</v>
      </c>
      <c r="N10" s="8" t="s">
        <v>0</v>
      </c>
    </row>
    <row r="11" spans="2:14" s="3" customFormat="1" x14ac:dyDescent="0.25">
      <c r="B11" s="4"/>
      <c r="C11" s="8" t="s">
        <v>14</v>
      </c>
      <c r="D11" s="8" t="s">
        <v>15</v>
      </c>
      <c r="F11" s="8" t="s">
        <v>14</v>
      </c>
      <c r="G11" s="8" t="s">
        <v>15</v>
      </c>
      <c r="I11" s="4"/>
      <c r="J11" s="8" t="s">
        <v>14</v>
      </c>
      <c r="K11" s="8" t="s">
        <v>15</v>
      </c>
      <c r="M11" s="8" t="s">
        <v>14</v>
      </c>
      <c r="N11" s="8" t="s">
        <v>15</v>
      </c>
    </row>
    <row r="12" spans="2:14" s="3" customFormat="1" x14ac:dyDescent="0.25">
      <c r="B12" s="4">
        <v>1</v>
      </c>
      <c r="C12" s="9">
        <v>11581.989903610276</v>
      </c>
      <c r="D12" s="23">
        <v>3.7184858325689778E-4</v>
      </c>
      <c r="F12" s="9">
        <v>3380.9491602740013</v>
      </c>
      <c r="G12" s="24">
        <v>8.2091115476722921E-4</v>
      </c>
      <c r="I12" s="4">
        <v>1</v>
      </c>
      <c r="J12" s="9">
        <v>13115.765903637201</v>
      </c>
      <c r="K12" s="25">
        <v>3.2836409010310628E-4</v>
      </c>
      <c r="M12" s="9">
        <v>3585.6248968057357</v>
      </c>
      <c r="N12" s="25">
        <v>7.7405165326756558E-4</v>
      </c>
    </row>
    <row r="13" spans="2:14" s="3" customFormat="1" x14ac:dyDescent="0.25">
      <c r="B13" s="4">
        <v>2</v>
      </c>
      <c r="C13" s="9">
        <v>2581.8466961641298</v>
      </c>
      <c r="D13" s="23">
        <v>9.6378396411758152E-4</v>
      </c>
      <c r="F13" s="9">
        <v>3335.6613278009736</v>
      </c>
      <c r="G13" s="24">
        <v>8.3205655689258431E-4</v>
      </c>
      <c r="I13" s="4">
        <v>2</v>
      </c>
      <c r="J13" s="9">
        <v>2587.1296385827918</v>
      </c>
      <c r="K13" s="25">
        <v>9.2482298887992841E-4</v>
      </c>
      <c r="M13" s="9">
        <v>3536.3365753272719</v>
      </c>
      <c r="N13" s="25">
        <v>7.848401361832953E-4</v>
      </c>
    </row>
    <row r="14" spans="2:14" s="3" customFormat="1" x14ac:dyDescent="0.25">
      <c r="B14" s="4">
        <v>3</v>
      </c>
      <c r="C14" s="9">
        <v>1767.2590856169459</v>
      </c>
      <c r="D14" s="23">
        <v>1.1914045576639806E-3</v>
      </c>
      <c r="F14" s="9">
        <v>3179.9389435726071</v>
      </c>
      <c r="G14" s="24">
        <v>8.4270592873717496E-4</v>
      </c>
      <c r="I14" s="4">
        <v>3</v>
      </c>
      <c r="J14" s="9">
        <v>1702.0453724996148</v>
      </c>
      <c r="K14" s="25">
        <v>1.1808234275368023E-3</v>
      </c>
      <c r="M14" s="9">
        <v>3379.0254801541623</v>
      </c>
      <c r="N14" s="25">
        <v>8.2137849970968508E-4</v>
      </c>
    </row>
    <row r="15" spans="2:14" s="3" customFormat="1" x14ac:dyDescent="0.25">
      <c r="B15" s="4">
        <v>4</v>
      </c>
      <c r="C15" s="9">
        <v>1330.5167045784542</v>
      </c>
      <c r="D15" s="28">
        <v>1.3666901641466818E-3</v>
      </c>
      <c r="F15" s="9">
        <v>2564.8494031649543</v>
      </c>
      <c r="G15" s="29">
        <v>9.7017097397702925E-4</v>
      </c>
      <c r="I15" s="4">
        <v>4</v>
      </c>
      <c r="J15" s="9">
        <v>1249.9709737895701</v>
      </c>
      <c r="K15" s="30">
        <v>1.3781908947521552E-3</v>
      </c>
      <c r="M15" s="9">
        <v>2683.581619914823</v>
      </c>
      <c r="N15" s="30">
        <v>9.2724679029957205E-4</v>
      </c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7"/>
      <c r="D21" s="4" t="s">
        <v>30</v>
      </c>
      <c r="F21" s="7"/>
      <c r="G21" s="4" t="s">
        <v>30</v>
      </c>
      <c r="I21" s="4" t="s">
        <v>1</v>
      </c>
      <c r="J21" s="7"/>
      <c r="K21" s="4" t="s">
        <v>30</v>
      </c>
      <c r="M21" s="7"/>
      <c r="N21" s="4" t="s">
        <v>30</v>
      </c>
    </row>
    <row r="22" spans="2:14" s="3" customFormat="1" x14ac:dyDescent="0.25">
      <c r="B22" s="4" t="s">
        <v>28</v>
      </c>
      <c r="C22" s="26"/>
      <c r="D22" s="4" t="s">
        <v>30</v>
      </c>
      <c r="F22" s="26"/>
      <c r="G22" s="4" t="s">
        <v>30</v>
      </c>
      <c r="I22" s="4" t="s">
        <v>28</v>
      </c>
      <c r="J22" s="26"/>
      <c r="K22" s="4" t="s">
        <v>30</v>
      </c>
      <c r="M22" s="26"/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 t="s">
        <v>0</v>
      </c>
      <c r="F24" s="8" t="s">
        <v>5</v>
      </c>
      <c r="G24" s="8" t="s">
        <v>0</v>
      </c>
      <c r="I24" s="4"/>
      <c r="J24" s="8" t="s">
        <v>5</v>
      </c>
      <c r="K24" s="8" t="s">
        <v>0</v>
      </c>
      <c r="M24" s="8" t="s">
        <v>5</v>
      </c>
      <c r="N24" s="8" t="s">
        <v>0</v>
      </c>
    </row>
    <row r="25" spans="2:14" s="3" customFormat="1" x14ac:dyDescent="0.25">
      <c r="B25" s="4"/>
      <c r="C25" s="8" t="s">
        <v>14</v>
      </c>
      <c r="D25" s="8" t="s">
        <v>15</v>
      </c>
      <c r="F25" s="8" t="s">
        <v>14</v>
      </c>
      <c r="G25" s="8" t="s">
        <v>15</v>
      </c>
      <c r="I25" s="4"/>
      <c r="J25" s="8" t="s">
        <v>14</v>
      </c>
      <c r="K25" s="8" t="s">
        <v>15</v>
      </c>
      <c r="M25" s="8" t="s">
        <v>14</v>
      </c>
      <c r="N25" s="8" t="s">
        <v>15</v>
      </c>
    </row>
    <row r="26" spans="2:14" s="3" customFormat="1" x14ac:dyDescent="0.25">
      <c r="B26" s="11" t="s">
        <v>9</v>
      </c>
      <c r="C26" s="12"/>
      <c r="D26" s="31"/>
      <c r="F26" s="12"/>
      <c r="G26" s="31"/>
      <c r="I26" s="11" t="s">
        <v>9</v>
      </c>
      <c r="J26" s="12"/>
      <c r="K26" s="31"/>
      <c r="M26" s="12"/>
      <c r="N26" s="31"/>
    </row>
    <row r="27" spans="2:14" s="3" customFormat="1" x14ac:dyDescent="0.25">
      <c r="B27" s="11" t="s">
        <v>10</v>
      </c>
      <c r="C27" s="12"/>
      <c r="D27" s="13"/>
      <c r="F27" s="12"/>
      <c r="G27" s="13"/>
      <c r="I27" s="11" t="s">
        <v>10</v>
      </c>
      <c r="J27" s="12"/>
      <c r="K27" s="13"/>
      <c r="M27" s="12"/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 t="s">
        <v>31</v>
      </c>
      <c r="C30" s="4"/>
      <c r="D30" s="4"/>
      <c r="F30" s="4"/>
      <c r="G30" s="4"/>
      <c r="I30" s="4" t="s">
        <v>31</v>
      </c>
      <c r="J30" s="4"/>
      <c r="K30" s="4"/>
      <c r="M30" s="4"/>
      <c r="N30" s="4"/>
    </row>
    <row r="31" spans="2:14" s="3" customFormat="1" x14ac:dyDescent="0.25">
      <c r="B31" s="4" t="s">
        <v>1</v>
      </c>
      <c r="C31" s="7">
        <v>1.6567043511683079E-5</v>
      </c>
      <c r="D31" s="4" t="s">
        <v>30</v>
      </c>
      <c r="F31" s="7">
        <v>1.6467112705859494E-5</v>
      </c>
      <c r="G31" s="4" t="s">
        <v>30</v>
      </c>
      <c r="I31" s="4" t="s">
        <v>1</v>
      </c>
      <c r="J31" s="7">
        <v>1.4376739585489845E-5</v>
      </c>
      <c r="K31" s="4" t="s">
        <v>30</v>
      </c>
      <c r="M31" s="7">
        <v>1.4328556670158058E-5</v>
      </c>
      <c r="N31" s="4" t="s">
        <v>30</v>
      </c>
    </row>
    <row r="32" spans="2:14" s="3" customFormat="1" x14ac:dyDescent="0.25">
      <c r="B32" s="4" t="s">
        <v>29</v>
      </c>
      <c r="C32" s="26">
        <v>11273.748216483968</v>
      </c>
      <c r="D32" s="4" t="s">
        <v>30</v>
      </c>
      <c r="F32" s="26">
        <v>11990.705716546077</v>
      </c>
      <c r="G32" s="4" t="s">
        <v>30</v>
      </c>
      <c r="I32" s="4" t="s">
        <v>29</v>
      </c>
      <c r="J32" s="26">
        <v>8600.6833083884303</v>
      </c>
      <c r="K32" s="4" t="s">
        <v>30</v>
      </c>
      <c r="M32" s="26">
        <v>8948.0114814031131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 t="s">
        <v>0</v>
      </c>
      <c r="F34" s="8" t="s">
        <v>5</v>
      </c>
      <c r="G34" s="8" t="s">
        <v>0</v>
      </c>
      <c r="I34" s="4" t="s">
        <v>9</v>
      </c>
      <c r="J34" s="8" t="s">
        <v>5</v>
      </c>
      <c r="K34" s="8" t="s">
        <v>0</v>
      </c>
      <c r="M34" s="8" t="s">
        <v>5</v>
      </c>
      <c r="N34" s="8" t="s">
        <v>0</v>
      </c>
    </row>
    <row r="35" spans="2:14" s="3" customFormat="1" x14ac:dyDescent="0.25">
      <c r="B35" s="14" t="s">
        <v>11</v>
      </c>
      <c r="C35" s="8" t="s">
        <v>14</v>
      </c>
      <c r="D35" s="8" t="s">
        <v>15</v>
      </c>
      <c r="F35" s="8" t="s">
        <v>14</v>
      </c>
      <c r="G35" s="8" t="s">
        <v>15</v>
      </c>
      <c r="I35" s="14" t="s">
        <v>11</v>
      </c>
      <c r="J35" s="8" t="s">
        <v>14</v>
      </c>
      <c r="K35" s="8" t="s">
        <v>15</v>
      </c>
      <c r="M35" s="8" t="s">
        <v>14</v>
      </c>
      <c r="N35" s="8" t="s">
        <v>15</v>
      </c>
    </row>
    <row r="36" spans="2:14" s="3" customFormat="1" x14ac:dyDescent="0.25">
      <c r="B36" s="4">
        <v>0</v>
      </c>
      <c r="C36" s="9">
        <v>12.166</v>
      </c>
      <c r="D36" s="24">
        <v>8.4999999999999995E-4</v>
      </c>
      <c r="E36" s="16"/>
      <c r="F36" s="9">
        <v>11.642999999999999</v>
      </c>
      <c r="G36" s="24">
        <v>8.3000000000000001E-4</v>
      </c>
      <c r="I36" s="4">
        <v>0</v>
      </c>
      <c r="J36" s="9">
        <v>11.2668</v>
      </c>
      <c r="K36" s="24">
        <v>8.1000000000000006E-4</v>
      </c>
      <c r="L36" s="16"/>
      <c r="M36" s="9">
        <v>10.788899999999998</v>
      </c>
      <c r="N36" s="24">
        <v>7.9000000000000001E-4</v>
      </c>
    </row>
    <row r="37" spans="2:14" s="3" customFormat="1" x14ac:dyDescent="0.25">
      <c r="B37" s="4">
        <v>10</v>
      </c>
      <c r="C37" s="9">
        <v>12.105600000000001</v>
      </c>
      <c r="D37" s="24">
        <v>9.9127699999999996E-3</v>
      </c>
      <c r="E37" s="16"/>
      <c r="F37" s="9">
        <v>11.6378</v>
      </c>
      <c r="G37" s="24">
        <v>9.4519599999999988E-3</v>
      </c>
      <c r="I37" s="4">
        <v>10</v>
      </c>
      <c r="J37" s="9">
        <v>11.3521</v>
      </c>
      <c r="K37" s="24">
        <v>9.6898399999999999E-3</v>
      </c>
      <c r="L37" s="16"/>
      <c r="M37" s="9">
        <v>10.9458</v>
      </c>
      <c r="N37" s="24">
        <v>9.8999999999999991E-3</v>
      </c>
    </row>
    <row r="38" spans="2:14" s="3" customFormat="1" x14ac:dyDescent="0.25">
      <c r="B38" s="4">
        <v>20</v>
      </c>
      <c r="C38" s="9">
        <v>12.1929</v>
      </c>
      <c r="D38" s="24">
        <v>9.8417899999999996E-3</v>
      </c>
      <c r="E38" s="16"/>
      <c r="F38" s="9">
        <v>11.5533</v>
      </c>
      <c r="G38" s="24">
        <v>9.5210899999999994E-3</v>
      </c>
      <c r="I38" s="4">
        <v>20</v>
      </c>
      <c r="J38" s="9">
        <v>11.2949</v>
      </c>
      <c r="K38" s="24">
        <v>9.7389099999999999E-3</v>
      </c>
      <c r="L38" s="16"/>
      <c r="M38" s="9">
        <v>10.7737</v>
      </c>
      <c r="N38" s="24">
        <v>9.8999999999999991E-3</v>
      </c>
    </row>
    <row r="39" spans="2:14" s="3" customFormat="1" x14ac:dyDescent="0.25">
      <c r="B39" s="4">
        <v>30</v>
      </c>
      <c r="C39" s="9">
        <v>12.146100000000001</v>
      </c>
      <c r="D39" s="24">
        <v>9.8797099999999999E-3</v>
      </c>
      <c r="E39" s="16"/>
      <c r="F39" s="9">
        <v>11.6014</v>
      </c>
      <c r="G39" s="24">
        <v>9.4816099999999997E-3</v>
      </c>
      <c r="I39" s="4">
        <v>30</v>
      </c>
      <c r="J39" s="9">
        <v>11.343999999999999</v>
      </c>
      <c r="K39" s="24">
        <v>9.6967600000000004E-3</v>
      </c>
      <c r="L39" s="16"/>
      <c r="M39" s="9">
        <v>10.860200000000001</v>
      </c>
      <c r="N39" s="24">
        <v>9.8999999999999991E-3</v>
      </c>
    </row>
    <row r="40" spans="2:14" s="3" customFormat="1" x14ac:dyDescent="0.25">
      <c r="B40" s="4">
        <v>40</v>
      </c>
      <c r="C40" s="9">
        <v>12.003500000000001</v>
      </c>
      <c r="D40" s="24">
        <v>9.9970799999999985E-3</v>
      </c>
      <c r="E40" s="16"/>
      <c r="F40" s="9">
        <v>11.639799999999999</v>
      </c>
      <c r="G40" s="24">
        <v>9.4503299999999998E-3</v>
      </c>
      <c r="I40" s="4">
        <v>40</v>
      </c>
      <c r="J40" s="9">
        <v>11.368</v>
      </c>
      <c r="K40" s="24">
        <v>9.6762799999999989E-3</v>
      </c>
      <c r="L40" s="16"/>
      <c r="M40" s="9">
        <v>10.766999999999999</v>
      </c>
      <c r="N40" s="24">
        <v>9.8999999999999991E-3</v>
      </c>
    </row>
    <row r="41" spans="2:14" s="3" customFormat="1" x14ac:dyDescent="0.25">
      <c r="B41" s="4">
        <v>50</v>
      </c>
      <c r="C41" s="9">
        <v>12.0213</v>
      </c>
      <c r="D41" s="24">
        <v>9.9822799999999996E-3</v>
      </c>
      <c r="E41" s="16"/>
      <c r="F41" s="9">
        <v>11.552099999999999</v>
      </c>
      <c r="G41" s="24">
        <v>9.5220799999999987E-3</v>
      </c>
      <c r="I41" s="4">
        <v>50</v>
      </c>
      <c r="J41" s="9">
        <v>11.283300000000001</v>
      </c>
      <c r="K41" s="24">
        <v>9.7489199999999995E-3</v>
      </c>
      <c r="L41" s="16"/>
      <c r="M41" s="9">
        <v>10.881</v>
      </c>
      <c r="N41" s="24">
        <v>9.8999999999999991E-3</v>
      </c>
    </row>
    <row r="42" spans="2:14" s="3" customFormat="1" x14ac:dyDescent="0.25">
      <c r="B42" s="4">
        <v>60</v>
      </c>
      <c r="C42" s="9">
        <v>12.116099999999999</v>
      </c>
      <c r="D42" s="24">
        <v>9.9041799999999985E-3</v>
      </c>
      <c r="E42" s="16"/>
      <c r="F42" s="9">
        <v>11.574199999999999</v>
      </c>
      <c r="G42" s="24">
        <v>9.5038999999999992E-3</v>
      </c>
      <c r="I42" s="4">
        <v>60</v>
      </c>
      <c r="J42" s="9">
        <v>11.3733</v>
      </c>
      <c r="K42" s="24">
        <v>9.6717799999999996E-3</v>
      </c>
      <c r="L42" s="16"/>
      <c r="M42" s="9">
        <v>10.861800000000001</v>
      </c>
      <c r="N42" s="24">
        <v>9.8999999999999991E-3</v>
      </c>
    </row>
    <row r="43" spans="2:14" s="3" customFormat="1" x14ac:dyDescent="0.25">
      <c r="B43" s="4">
        <v>70</v>
      </c>
      <c r="C43" s="9">
        <v>12.1182</v>
      </c>
      <c r="D43" s="24">
        <v>9.9024600000000001E-3</v>
      </c>
      <c r="E43" s="16"/>
      <c r="F43" s="9">
        <v>11.5885</v>
      </c>
      <c r="G43" s="24">
        <v>9.4921699999999994E-3</v>
      </c>
      <c r="I43" s="4">
        <v>70</v>
      </c>
      <c r="J43" s="9">
        <v>11.286200000000001</v>
      </c>
      <c r="K43" s="24">
        <v>9.7464200000000004E-3</v>
      </c>
      <c r="L43" s="16"/>
      <c r="M43" s="9">
        <v>10.800599999999999</v>
      </c>
      <c r="N43" s="24">
        <v>9.8999999999999991E-3</v>
      </c>
    </row>
    <row r="44" spans="2:14" s="3" customFormat="1" x14ac:dyDescent="0.25">
      <c r="B44" s="4">
        <v>80</v>
      </c>
      <c r="C44" s="9">
        <v>12.149800000000001</v>
      </c>
      <c r="D44" s="24">
        <v>9.8767100000000004E-3</v>
      </c>
      <c r="E44" s="16"/>
      <c r="F44" s="9">
        <v>11.5061</v>
      </c>
      <c r="G44" s="24">
        <v>9.5601499999999999E-3</v>
      </c>
      <c r="I44" s="4">
        <v>80</v>
      </c>
      <c r="J44" s="9">
        <v>11.324999999999999</v>
      </c>
      <c r="K44" s="24">
        <v>9.7130199999999993E-3</v>
      </c>
      <c r="L44" s="16"/>
      <c r="M44" s="9">
        <v>10.8156</v>
      </c>
      <c r="N44" s="24">
        <v>9.8999999999999991E-3</v>
      </c>
    </row>
    <row r="45" spans="2:14" s="3" customFormat="1" x14ac:dyDescent="0.25">
      <c r="B45" s="4">
        <v>90</v>
      </c>
      <c r="C45" s="9">
        <v>12.182600000000001</v>
      </c>
      <c r="D45" s="24">
        <v>9.8501100000000005E-3</v>
      </c>
      <c r="E45" s="16"/>
      <c r="F45" s="9">
        <v>11.5768</v>
      </c>
      <c r="G45" s="24">
        <v>9.5017599999999997E-3</v>
      </c>
      <c r="I45" s="4">
        <v>90</v>
      </c>
      <c r="J45" s="9">
        <v>11.382899999999999</v>
      </c>
      <c r="K45" s="24">
        <v>9.6636199999999995E-3</v>
      </c>
      <c r="L45" s="16"/>
      <c r="M45" s="9">
        <v>10.7959</v>
      </c>
      <c r="N45" s="24">
        <v>9.8999999999999991E-3</v>
      </c>
    </row>
    <row r="46" spans="2:14" s="3" customFormat="1" x14ac:dyDescent="0.25">
      <c r="B46" s="4">
        <v>100</v>
      </c>
      <c r="C46" s="9">
        <v>12.1424</v>
      </c>
      <c r="D46" s="24">
        <v>7.1649799999999996E-3</v>
      </c>
      <c r="E46" s="16"/>
      <c r="F46" s="9">
        <v>11.571199999999999</v>
      </c>
      <c r="G46" s="24">
        <v>7.1729799999999998E-3</v>
      </c>
      <c r="I46" s="4">
        <v>100</v>
      </c>
      <c r="J46" s="9">
        <v>11.3985</v>
      </c>
      <c r="K46" s="24">
        <v>7.36939E-3</v>
      </c>
      <c r="L46" s="16"/>
      <c r="M46" s="9">
        <v>10.8758</v>
      </c>
      <c r="N46" s="24">
        <v>7.3557799999999993E-3</v>
      </c>
    </row>
    <row r="47" spans="2:14" s="3" customFormat="1" x14ac:dyDescent="0.25">
      <c r="B47" s="4">
        <v>110</v>
      </c>
      <c r="C47" s="9">
        <v>12.1289</v>
      </c>
      <c r="D47" s="24">
        <v>5.3591000000000003E-3</v>
      </c>
      <c r="E47" s="16"/>
      <c r="F47" s="9">
        <v>11.599299999999999</v>
      </c>
      <c r="G47" s="24">
        <v>5.3451499999999999E-3</v>
      </c>
      <c r="I47" s="4">
        <v>110</v>
      </c>
      <c r="J47" s="9">
        <v>11.3043</v>
      </c>
      <c r="K47" s="24">
        <v>5.5731000000000001E-3</v>
      </c>
      <c r="L47" s="16"/>
      <c r="M47" s="9">
        <v>10.819800000000001</v>
      </c>
      <c r="N47" s="24">
        <v>5.5453899999999999E-3</v>
      </c>
    </row>
    <row r="48" spans="2:14" s="3" customFormat="1" x14ac:dyDescent="0.25">
      <c r="B48" s="4">
        <v>120</v>
      </c>
      <c r="C48" s="9">
        <v>12.1342</v>
      </c>
      <c r="D48" s="24">
        <v>4.2030000000000001E-3</v>
      </c>
      <c r="E48" s="16"/>
      <c r="F48" s="9">
        <v>11.611700000000001</v>
      </c>
      <c r="G48" s="24">
        <v>4.1337599999999993E-3</v>
      </c>
      <c r="I48" s="4">
        <v>120</v>
      </c>
      <c r="J48" s="9">
        <v>11.297700000000001</v>
      </c>
      <c r="K48" s="24">
        <v>4.3371699999999996E-3</v>
      </c>
      <c r="L48" s="16"/>
      <c r="M48" s="9">
        <v>10.872</v>
      </c>
      <c r="N48" s="24">
        <v>4.3230300000000003E-3</v>
      </c>
    </row>
    <row r="49" spans="2:14" s="3" customFormat="1" x14ac:dyDescent="0.25">
      <c r="B49" s="4">
        <v>130</v>
      </c>
      <c r="C49" s="9">
        <v>12.103400000000001</v>
      </c>
      <c r="D49" s="24">
        <v>3.38748E-3</v>
      </c>
      <c r="E49" s="16"/>
      <c r="F49" s="9">
        <v>11.621</v>
      </c>
      <c r="G49" s="24">
        <v>3.3559899999999997E-3</v>
      </c>
      <c r="I49" s="4">
        <v>130</v>
      </c>
      <c r="J49" s="9">
        <v>11.257899999999999</v>
      </c>
      <c r="K49" s="24">
        <v>3.46423E-3</v>
      </c>
      <c r="L49" s="16"/>
      <c r="M49" s="9">
        <v>10.8253</v>
      </c>
      <c r="N49" s="24">
        <v>3.5103000000000001E-3</v>
      </c>
    </row>
    <row r="50" spans="2:14" s="3" customFormat="1" x14ac:dyDescent="0.25">
      <c r="B50" s="4">
        <v>140</v>
      </c>
      <c r="C50" s="9">
        <v>12.1227</v>
      </c>
      <c r="D50" s="24">
        <v>2.8046600000000001E-3</v>
      </c>
      <c r="E50" s="16"/>
      <c r="F50" s="9">
        <v>11.6031</v>
      </c>
      <c r="G50" s="24">
        <v>2.8440699999999998E-3</v>
      </c>
      <c r="I50" s="4">
        <v>140</v>
      </c>
      <c r="J50" s="9">
        <v>11.3391</v>
      </c>
      <c r="K50" s="24">
        <v>2.9102799999999999E-3</v>
      </c>
      <c r="L50" s="16"/>
      <c r="M50" s="9">
        <v>10.860099999999999</v>
      </c>
      <c r="N50" s="24">
        <v>2.9465699999999999E-3</v>
      </c>
    </row>
    <row r="51" spans="2:14" s="3" customFormat="1" x14ac:dyDescent="0.25">
      <c r="B51" s="4">
        <v>150</v>
      </c>
      <c r="C51" s="9">
        <v>12.118</v>
      </c>
      <c r="D51" s="24">
        <v>2.4756599999999998E-3</v>
      </c>
      <c r="E51" s="16"/>
      <c r="F51" s="9">
        <v>11.592700000000001</v>
      </c>
      <c r="G51" s="24">
        <v>2.4153099999999999E-3</v>
      </c>
      <c r="I51" s="4">
        <v>150</v>
      </c>
      <c r="J51" s="9">
        <v>11.3146</v>
      </c>
      <c r="K51" s="24">
        <v>2.5630599999999998E-3</v>
      </c>
      <c r="L51" s="16"/>
      <c r="M51" s="9">
        <v>10.8306</v>
      </c>
      <c r="N51" s="24">
        <v>2.5852700000000002E-3</v>
      </c>
    </row>
    <row r="52" spans="2:14" s="3" customFormat="1" x14ac:dyDescent="0.25">
      <c r="B52" s="4">
        <v>160</v>
      </c>
      <c r="C52" s="9">
        <v>12.101900000000001</v>
      </c>
      <c r="D52" s="24">
        <v>2.23105E-3</v>
      </c>
      <c r="E52" s="16"/>
      <c r="F52" s="9">
        <v>11.599399999999999</v>
      </c>
      <c r="G52" s="24">
        <v>2.2415E-3</v>
      </c>
      <c r="I52" s="4">
        <v>160</v>
      </c>
      <c r="J52" s="9">
        <v>11.3294</v>
      </c>
      <c r="K52" s="24">
        <v>2.3831799999999999E-3</v>
      </c>
      <c r="L52" s="16"/>
      <c r="M52" s="9">
        <v>10.818199999999999</v>
      </c>
      <c r="N52" s="24">
        <v>2.4033599999999998E-3</v>
      </c>
    </row>
    <row r="53" spans="2:14" s="3" customFormat="1" x14ac:dyDescent="0.25">
      <c r="B53" s="4">
        <v>170</v>
      </c>
      <c r="C53" s="9">
        <v>12.119</v>
      </c>
      <c r="D53" s="24">
        <v>2.22791E-3</v>
      </c>
      <c r="E53" s="16"/>
      <c r="F53" s="9">
        <v>11.604800000000001</v>
      </c>
      <c r="G53" s="24">
        <v>2.2404499999999997E-3</v>
      </c>
      <c r="I53" s="4">
        <v>170</v>
      </c>
      <c r="J53" s="9">
        <v>11.319800000000001</v>
      </c>
      <c r="K53" s="24">
        <v>2.29686E-3</v>
      </c>
      <c r="L53" s="16"/>
      <c r="M53" s="9">
        <v>10.8437</v>
      </c>
      <c r="N53" s="24">
        <v>2.3054899999999999E-3</v>
      </c>
    </row>
    <row r="54" spans="2:14" s="3" customFormat="1" x14ac:dyDescent="0.25">
      <c r="B54" s="4">
        <v>180</v>
      </c>
      <c r="C54" s="9">
        <v>12.1257</v>
      </c>
      <c r="D54" s="24">
        <v>2.22668E-3</v>
      </c>
      <c r="E54" s="16"/>
      <c r="F54" s="9">
        <v>11.572699999999999</v>
      </c>
      <c r="G54" s="24">
        <v>2.2466699999999997E-3</v>
      </c>
      <c r="I54" s="4">
        <v>180</v>
      </c>
      <c r="J54" s="9">
        <v>11.3149</v>
      </c>
      <c r="K54" s="24">
        <v>2.2978600000000001E-3</v>
      </c>
      <c r="L54" s="16"/>
      <c r="M54" s="9">
        <v>10.8438</v>
      </c>
      <c r="N54" s="24">
        <v>2.3054600000000001E-3</v>
      </c>
    </row>
    <row r="55" spans="2:14" s="3" customFormat="1" x14ac:dyDescent="0.25">
      <c r="B55" s="4">
        <v>190</v>
      </c>
      <c r="C55" s="9">
        <v>12.1144</v>
      </c>
      <c r="D55" s="24">
        <v>2.2287499999999998E-3</v>
      </c>
      <c r="E55" s="16"/>
      <c r="F55" s="9">
        <v>11.634</v>
      </c>
      <c r="G55" s="24">
        <v>2.2348299999999997E-3</v>
      </c>
      <c r="I55" s="4">
        <v>190</v>
      </c>
      <c r="J55" s="9">
        <v>11.295299999999999</v>
      </c>
      <c r="K55" s="24">
        <v>2.21331E-3</v>
      </c>
      <c r="L55" s="16"/>
      <c r="M55" s="9">
        <v>10.8301</v>
      </c>
      <c r="N55" s="24">
        <v>2.3083800000000001E-3</v>
      </c>
    </row>
    <row r="56" spans="2:14" s="3" customFormat="1" x14ac:dyDescent="0.25">
      <c r="B56" s="4">
        <v>200</v>
      </c>
      <c r="C56" s="9">
        <v>12.126899999999999</v>
      </c>
      <c r="D56" s="24">
        <v>2.22646E-3</v>
      </c>
      <c r="E56" s="16"/>
      <c r="F56" s="9">
        <v>11.6136</v>
      </c>
      <c r="G56" s="24">
        <v>2.2387499999999999E-3</v>
      </c>
      <c r="I56" s="4">
        <v>200</v>
      </c>
      <c r="J56" s="9">
        <v>11.319599999999999</v>
      </c>
      <c r="K56" s="24">
        <v>2.3852399999999998E-3</v>
      </c>
      <c r="L56" s="16"/>
      <c r="M56" s="9">
        <v>10.824999999999999</v>
      </c>
      <c r="N56" s="24">
        <v>2.3094699999999997E-3</v>
      </c>
    </row>
    <row r="57" spans="2:14" s="3" customFormat="1" x14ac:dyDescent="0.25">
      <c r="B57" s="4">
        <v>210</v>
      </c>
      <c r="C57" s="9">
        <v>12.1347</v>
      </c>
      <c r="D57" s="24">
        <v>2.4722500000000001E-3</v>
      </c>
      <c r="E57" s="16"/>
      <c r="F57" s="9">
        <v>11.606400000000001</v>
      </c>
      <c r="G57" s="24">
        <v>2.41246E-3</v>
      </c>
      <c r="I57" s="4">
        <v>210</v>
      </c>
      <c r="J57" s="9">
        <v>11.335599999999999</v>
      </c>
      <c r="K57" s="24">
        <v>2.5583099999999998E-3</v>
      </c>
      <c r="L57" s="16"/>
      <c r="M57" s="9">
        <v>10.837999999999999</v>
      </c>
      <c r="N57" s="24">
        <v>2.5834999999999999E-3</v>
      </c>
    </row>
    <row r="58" spans="2:14" s="3" customFormat="1" x14ac:dyDescent="0.25">
      <c r="B58" s="4">
        <v>220</v>
      </c>
      <c r="C58" s="9">
        <v>12.1427</v>
      </c>
      <c r="D58" s="24">
        <v>2.8000399999999997E-3</v>
      </c>
      <c r="E58" s="16"/>
      <c r="F58" s="9">
        <v>11.6111</v>
      </c>
      <c r="G58" s="24">
        <v>2.8421100000000001E-3</v>
      </c>
      <c r="I58" s="4">
        <v>220</v>
      </c>
      <c r="J58" s="9">
        <v>11.3065</v>
      </c>
      <c r="K58" s="24">
        <v>2.9186799999999995E-3</v>
      </c>
      <c r="L58" s="16"/>
      <c r="M58" s="9">
        <v>10.8377</v>
      </c>
      <c r="N58" s="24">
        <v>2.9526599999999997E-3</v>
      </c>
    </row>
    <row r="59" spans="2:14" s="3" customFormat="1" x14ac:dyDescent="0.25">
      <c r="B59" s="4">
        <v>230</v>
      </c>
      <c r="C59" s="9">
        <v>12.117900000000001</v>
      </c>
      <c r="D59" s="24">
        <v>3.3834199999999998E-3</v>
      </c>
      <c r="E59" s="16"/>
      <c r="F59" s="9">
        <v>11.620100000000001</v>
      </c>
      <c r="G59" s="24">
        <v>3.3562499999999999E-3</v>
      </c>
      <c r="I59" s="4">
        <v>230</v>
      </c>
      <c r="J59" s="9">
        <v>11.290800000000001</v>
      </c>
      <c r="K59" s="24">
        <v>3.4541400000000001E-3</v>
      </c>
      <c r="L59" s="16"/>
      <c r="M59" s="9">
        <v>10.827</v>
      </c>
      <c r="N59" s="24">
        <v>3.5097399999999999E-3</v>
      </c>
    </row>
    <row r="60" spans="2:14" s="3" customFormat="1" x14ac:dyDescent="0.25">
      <c r="B60" s="4">
        <v>240</v>
      </c>
      <c r="C60" s="9">
        <v>12.1037</v>
      </c>
      <c r="D60" s="24">
        <v>4.1309700000000003E-3</v>
      </c>
      <c r="E60" s="16"/>
      <c r="F60" s="9">
        <v>11.6157</v>
      </c>
      <c r="G60" s="24">
        <v>4.13234E-3</v>
      </c>
      <c r="I60" s="4">
        <v>240</v>
      </c>
      <c r="J60" s="9">
        <v>11.3164</v>
      </c>
      <c r="K60" s="24">
        <v>4.3299999999999996E-3</v>
      </c>
      <c r="L60" s="16"/>
      <c r="M60" s="9">
        <v>10.8809</v>
      </c>
      <c r="N60" s="24">
        <v>4.3195000000000004E-3</v>
      </c>
    </row>
    <row r="61" spans="2:14" s="3" customFormat="1" x14ac:dyDescent="0.25">
      <c r="B61" s="4">
        <v>250</v>
      </c>
      <c r="C61" s="9">
        <v>12.1647</v>
      </c>
      <c r="D61" s="24">
        <v>5.4255299999999996E-3</v>
      </c>
      <c r="E61" s="16"/>
      <c r="F61" s="9">
        <v>11.592600000000001</v>
      </c>
      <c r="G61" s="24">
        <v>5.4345000000000001E-3</v>
      </c>
      <c r="I61" s="4">
        <v>250</v>
      </c>
      <c r="J61" s="9">
        <v>11.3104</v>
      </c>
      <c r="K61" s="24">
        <v>5.5700899999999998E-3</v>
      </c>
      <c r="L61" s="16"/>
      <c r="M61" s="9">
        <v>10.8649</v>
      </c>
      <c r="N61" s="24">
        <v>5.5223699999999995E-3</v>
      </c>
    </row>
    <row r="62" spans="2:14" s="3" customFormat="1" x14ac:dyDescent="0.25">
      <c r="B62" s="4">
        <v>260</v>
      </c>
      <c r="C62" s="9">
        <v>12.200699999999999</v>
      </c>
      <c r="D62" s="24">
        <v>7.2126999999999998E-3</v>
      </c>
      <c r="E62" s="16"/>
      <c r="F62" s="9">
        <v>11.6647</v>
      </c>
      <c r="G62" s="24">
        <v>7.2012100000000004E-3</v>
      </c>
      <c r="I62" s="4">
        <v>260</v>
      </c>
      <c r="J62" s="9">
        <v>11.354900000000001</v>
      </c>
      <c r="K62" s="24">
        <v>7.4857600000000002E-3</v>
      </c>
      <c r="L62" s="16"/>
      <c r="M62" s="9">
        <v>10.8302</v>
      </c>
      <c r="N62" s="24">
        <v>7.479089999999999E-3</v>
      </c>
    </row>
    <row r="63" spans="2:14" s="3" customFormat="1" x14ac:dyDescent="0.25">
      <c r="B63" s="4">
        <v>270</v>
      </c>
      <c r="C63" s="9">
        <v>12.134499999999999</v>
      </c>
      <c r="D63" s="24">
        <v>9.8891599999999993E-3</v>
      </c>
      <c r="E63" s="16"/>
      <c r="F63" s="9">
        <v>11.5807</v>
      </c>
      <c r="G63" s="24">
        <v>9.4985599999999996E-3</v>
      </c>
      <c r="I63" s="4">
        <v>270</v>
      </c>
      <c r="J63" s="9">
        <v>11.276199999999999</v>
      </c>
      <c r="K63" s="24">
        <v>9.7550599999999994E-3</v>
      </c>
      <c r="L63" s="16"/>
      <c r="M63" s="9">
        <v>10.881</v>
      </c>
      <c r="N63" s="24">
        <v>9.8999999999999991E-3</v>
      </c>
    </row>
    <row r="64" spans="2:14" s="3" customFormat="1" x14ac:dyDescent="0.25">
      <c r="B64" s="4">
        <v>280</v>
      </c>
      <c r="C64" s="9">
        <v>12.1867</v>
      </c>
      <c r="D64" s="24">
        <v>9.8467999999999993E-3</v>
      </c>
      <c r="E64" s="16"/>
      <c r="F64" s="9">
        <v>11.5905</v>
      </c>
      <c r="G64" s="24">
        <v>9.4905299999999988E-3</v>
      </c>
      <c r="I64" s="4">
        <v>280</v>
      </c>
      <c r="J64" s="9">
        <v>11.2563</v>
      </c>
      <c r="K64" s="24">
        <v>9.7723099999999993E-3</v>
      </c>
      <c r="L64" s="16"/>
      <c r="M64" s="9">
        <v>10.8437</v>
      </c>
      <c r="N64" s="24">
        <v>9.8999999999999991E-3</v>
      </c>
    </row>
    <row r="65" spans="2:14" s="3" customFormat="1" x14ac:dyDescent="0.25">
      <c r="B65" s="4">
        <v>290</v>
      </c>
      <c r="C65" s="9">
        <v>12.0161</v>
      </c>
      <c r="D65" s="24">
        <v>9.9866E-3</v>
      </c>
      <c r="E65" s="16"/>
      <c r="F65" s="9">
        <v>11.6778</v>
      </c>
      <c r="G65" s="24">
        <v>9.4195800000000003E-3</v>
      </c>
      <c r="I65" s="4">
        <v>290</v>
      </c>
      <c r="J65" s="9">
        <v>11.278</v>
      </c>
      <c r="K65" s="24">
        <v>9.7535E-3</v>
      </c>
      <c r="L65" s="16"/>
      <c r="M65" s="9">
        <v>10.797599999999999</v>
      </c>
      <c r="N65" s="24">
        <v>9.8999999999999991E-3</v>
      </c>
    </row>
    <row r="66" spans="2:14" s="3" customFormat="1" x14ac:dyDescent="0.25">
      <c r="B66" s="4">
        <v>300</v>
      </c>
      <c r="C66" s="9">
        <v>12.1478</v>
      </c>
      <c r="D66" s="24">
        <v>9.8783299999999994E-3</v>
      </c>
      <c r="E66" s="16"/>
      <c r="F66" s="9">
        <v>11.6488</v>
      </c>
      <c r="G66" s="24">
        <v>9.4430299999999998E-3</v>
      </c>
      <c r="I66" s="4">
        <v>300</v>
      </c>
      <c r="J66" s="9">
        <v>11.277900000000001</v>
      </c>
      <c r="K66" s="24">
        <v>9.7535899999999995E-3</v>
      </c>
      <c r="L66" s="16"/>
      <c r="M66" s="9">
        <v>10.835699999999999</v>
      </c>
      <c r="N66" s="24">
        <v>9.8999999999999991E-3</v>
      </c>
    </row>
    <row r="67" spans="2:14" s="3" customFormat="1" x14ac:dyDescent="0.25">
      <c r="B67" s="4">
        <v>310</v>
      </c>
      <c r="C67" s="9">
        <v>12.1035</v>
      </c>
      <c r="D67" s="24">
        <v>9.9144899999999998E-3</v>
      </c>
      <c r="E67" s="16"/>
      <c r="F67" s="9">
        <v>11.6547</v>
      </c>
      <c r="G67" s="24">
        <v>9.4382499999999987E-3</v>
      </c>
      <c r="I67" s="4">
        <v>310</v>
      </c>
      <c r="J67" s="9">
        <v>11.3468</v>
      </c>
      <c r="K67" s="24">
        <v>9.6943599999999991E-3</v>
      </c>
      <c r="L67" s="16"/>
      <c r="M67" s="9">
        <v>10.822800000000001</v>
      </c>
      <c r="N67" s="24">
        <v>9.8999999999999991E-3</v>
      </c>
    </row>
    <row r="68" spans="2:14" s="3" customFormat="1" x14ac:dyDescent="0.25">
      <c r="B68" s="4">
        <v>320</v>
      </c>
      <c r="C68" s="9">
        <v>12.097099999999999</v>
      </c>
      <c r="D68" s="24">
        <v>9.9197299999999999E-3</v>
      </c>
      <c r="E68" s="16"/>
      <c r="F68" s="9">
        <v>11.608499999999999</v>
      </c>
      <c r="G68" s="24">
        <v>9.4758199999999994E-3</v>
      </c>
      <c r="I68" s="4">
        <v>320</v>
      </c>
      <c r="J68" s="9">
        <v>11.321099999999999</v>
      </c>
      <c r="K68" s="24">
        <v>9.7163700000000002E-3</v>
      </c>
      <c r="L68" s="16"/>
      <c r="M68" s="9">
        <v>10.818199999999999</v>
      </c>
      <c r="N68" s="24">
        <v>9.8999999999999991E-3</v>
      </c>
    </row>
    <row r="69" spans="2:14" s="3" customFormat="1" x14ac:dyDescent="0.25">
      <c r="B69" s="4">
        <v>330</v>
      </c>
      <c r="C69" s="9">
        <v>12.108599999999999</v>
      </c>
      <c r="D69" s="24">
        <v>9.9103100000000003E-3</v>
      </c>
      <c r="E69" s="16"/>
      <c r="F69" s="9">
        <v>11.619400000000001</v>
      </c>
      <c r="G69" s="24">
        <v>9.4669300000000001E-3</v>
      </c>
      <c r="I69" s="4">
        <v>330</v>
      </c>
      <c r="J69" s="9">
        <v>11.260300000000001</v>
      </c>
      <c r="K69" s="24">
        <v>9.7688299999999992E-3</v>
      </c>
      <c r="L69" s="16"/>
      <c r="M69" s="9">
        <v>10.7834</v>
      </c>
      <c r="N69" s="24">
        <v>9.8999999999999991E-3</v>
      </c>
    </row>
    <row r="70" spans="2:14" s="3" customFormat="1" x14ac:dyDescent="0.25">
      <c r="B70" s="4">
        <v>340</v>
      </c>
      <c r="C70" s="9">
        <v>12.1151</v>
      </c>
      <c r="D70" s="24">
        <v>9.9049899999999989E-3</v>
      </c>
      <c r="E70" s="16"/>
      <c r="F70" s="9">
        <v>11.556699999999999</v>
      </c>
      <c r="G70" s="24">
        <v>9.5182899999999987E-3</v>
      </c>
      <c r="I70" s="4">
        <v>340</v>
      </c>
      <c r="J70" s="9">
        <v>11.3523</v>
      </c>
      <c r="K70" s="24">
        <v>9.6896699999999992E-3</v>
      </c>
      <c r="L70" s="16"/>
      <c r="M70" s="9">
        <v>10.8322</v>
      </c>
      <c r="N70" s="24">
        <v>9.8999999999999991E-3</v>
      </c>
    </row>
    <row r="71" spans="2:14" s="3" customFormat="1" x14ac:dyDescent="0.25">
      <c r="B71" s="4">
        <v>350</v>
      </c>
      <c r="C71" s="9">
        <v>12.123799999999999</v>
      </c>
      <c r="D71" s="24">
        <v>9.8978899999999995E-3</v>
      </c>
      <c r="E71" s="16"/>
      <c r="F71" s="9">
        <v>11.541399999999999</v>
      </c>
      <c r="G71" s="24">
        <v>9.5309099999999983E-3</v>
      </c>
      <c r="I71" s="4">
        <v>350</v>
      </c>
      <c r="J71" s="9">
        <v>11.332699999999999</v>
      </c>
      <c r="K71" s="24">
        <v>9.7064200000000003E-3</v>
      </c>
      <c r="L71" s="16"/>
      <c r="M71" s="9">
        <v>10.828799999999999</v>
      </c>
      <c r="N71" s="24">
        <v>9.8999999999999991E-3</v>
      </c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7">
        <v>101.343</v>
      </c>
      <c r="D75" s="24">
        <v>2.3999999999999998E-3</v>
      </c>
      <c r="E75" s="16"/>
      <c r="F75" s="17">
        <v>99.796800000000005</v>
      </c>
      <c r="G75" s="24">
        <v>2.3999999999999998E-3</v>
      </c>
      <c r="I75" s="4">
        <v>0</v>
      </c>
      <c r="J75" s="17">
        <v>116.93899999999999</v>
      </c>
      <c r="K75" s="24">
        <v>2.5999999999999999E-3</v>
      </c>
      <c r="L75" s="16"/>
      <c r="M75" s="17">
        <v>115.527</v>
      </c>
      <c r="N75" s="24">
        <v>2.5999999999999999E-3</v>
      </c>
    </row>
    <row r="76" spans="2:14" s="3" customFormat="1" x14ac:dyDescent="0.25">
      <c r="B76" s="4">
        <v>10</v>
      </c>
      <c r="C76" s="17">
        <v>99.696799999999996</v>
      </c>
      <c r="D76" s="24">
        <v>3.41034E-3</v>
      </c>
      <c r="E76" s="16"/>
      <c r="F76" s="17">
        <v>98.129300000000001</v>
      </c>
      <c r="G76" s="24">
        <v>3.3629100000000002E-3</v>
      </c>
      <c r="I76" s="4">
        <v>10</v>
      </c>
      <c r="J76" s="17">
        <v>115.402</v>
      </c>
      <c r="K76" s="24">
        <v>3.03288E-3</v>
      </c>
      <c r="L76" s="16"/>
      <c r="M76" s="17">
        <v>113.991</v>
      </c>
      <c r="N76" s="24">
        <v>2.9826900000000001E-3</v>
      </c>
    </row>
    <row r="77" spans="2:14" s="3" customFormat="1" x14ac:dyDescent="0.25">
      <c r="B77" s="4">
        <v>20</v>
      </c>
      <c r="C77" s="17">
        <v>96.292000000000002</v>
      </c>
      <c r="D77" s="24">
        <v>3.4270799999999994E-3</v>
      </c>
      <c r="E77" s="16"/>
      <c r="F77" s="17">
        <v>94.570700000000002</v>
      </c>
      <c r="G77" s="24">
        <v>3.3837099999999998E-3</v>
      </c>
      <c r="I77" s="4">
        <v>20</v>
      </c>
      <c r="J77" s="17">
        <v>110.639</v>
      </c>
      <c r="K77" s="24">
        <v>3.0730599999999999E-3</v>
      </c>
      <c r="L77" s="16"/>
      <c r="M77" s="17">
        <v>109.354</v>
      </c>
      <c r="N77" s="24">
        <v>3.1091700000000001E-3</v>
      </c>
    </row>
    <row r="78" spans="2:14" s="3" customFormat="1" x14ac:dyDescent="0.25">
      <c r="B78" s="4">
        <v>30</v>
      </c>
      <c r="C78" s="17">
        <v>89.950400000000002</v>
      </c>
      <c r="D78" s="24">
        <v>3.5575199999999998E-3</v>
      </c>
      <c r="E78" s="16"/>
      <c r="F78" s="17">
        <v>88.7393</v>
      </c>
      <c r="G78" s="24">
        <v>3.4933799999999999E-3</v>
      </c>
      <c r="I78" s="4">
        <v>30</v>
      </c>
      <c r="J78" s="17">
        <v>103.461</v>
      </c>
      <c r="K78" s="24">
        <v>3.1896099999999998E-3</v>
      </c>
      <c r="L78" s="16"/>
      <c r="M78" s="17">
        <v>101.89</v>
      </c>
      <c r="N78" s="24">
        <v>3.1406400000000001E-3</v>
      </c>
    </row>
    <row r="79" spans="2:14" s="3" customFormat="1" x14ac:dyDescent="0.25">
      <c r="B79" s="4">
        <v>40</v>
      </c>
      <c r="C79" s="17">
        <v>81.311300000000003</v>
      </c>
      <c r="D79" s="24">
        <v>3.8125099999999999E-3</v>
      </c>
      <c r="E79" s="16"/>
      <c r="F79" s="17">
        <v>80.361999999999995</v>
      </c>
      <c r="G79" s="24">
        <v>3.73311E-3</v>
      </c>
      <c r="I79" s="4">
        <v>40</v>
      </c>
      <c r="J79" s="17">
        <v>93.144099999999995</v>
      </c>
      <c r="K79" s="24">
        <v>3.4355399999999995E-3</v>
      </c>
      <c r="L79" s="16"/>
      <c r="M79" s="17">
        <v>91.909099999999995</v>
      </c>
      <c r="N79" s="24">
        <v>3.3728999999999999E-3</v>
      </c>
    </row>
    <row r="80" spans="2:14" s="3" customFormat="1" x14ac:dyDescent="0.25">
      <c r="B80" s="4">
        <v>50</v>
      </c>
      <c r="C80" s="17">
        <v>70.676199999999994</v>
      </c>
      <c r="D80" s="24">
        <v>4.1032199999999994E-3</v>
      </c>
      <c r="E80" s="16"/>
      <c r="F80" s="17">
        <v>69.323700000000002</v>
      </c>
      <c r="G80" s="24">
        <v>3.8947699999999997E-3</v>
      </c>
      <c r="I80" s="4">
        <v>50</v>
      </c>
      <c r="J80" s="17">
        <v>80.026300000000006</v>
      </c>
      <c r="K80" s="24">
        <v>3.6238099999999999E-3</v>
      </c>
      <c r="L80" s="16"/>
      <c r="M80" s="17">
        <v>78.491900000000001</v>
      </c>
      <c r="N80" s="24">
        <v>3.5672499999999997E-3</v>
      </c>
    </row>
    <row r="81" spans="2:14" s="3" customFormat="1" x14ac:dyDescent="0.25">
      <c r="B81" s="4">
        <v>60</v>
      </c>
      <c r="C81" s="17">
        <v>56.407600000000002</v>
      </c>
      <c r="D81" s="24">
        <v>4.6093100000000001E-3</v>
      </c>
      <c r="E81" s="16"/>
      <c r="F81" s="17">
        <v>55.003900000000002</v>
      </c>
      <c r="G81" s="24">
        <v>4.3633299999999995E-3</v>
      </c>
      <c r="I81" s="4">
        <v>60</v>
      </c>
      <c r="J81" s="17">
        <v>62.649000000000001</v>
      </c>
      <c r="K81" s="24">
        <v>4.1501099999999994E-3</v>
      </c>
      <c r="L81" s="16"/>
      <c r="M81" s="17">
        <v>61.462000000000003</v>
      </c>
      <c r="N81" s="24">
        <v>4.0675499999999996E-3</v>
      </c>
    </row>
    <row r="82" spans="2:14" s="3" customFormat="1" x14ac:dyDescent="0.25">
      <c r="B82" s="4">
        <v>70</v>
      </c>
      <c r="C82" s="17">
        <v>37.963700000000003</v>
      </c>
      <c r="D82" s="24">
        <v>5.5316000000000002E-3</v>
      </c>
      <c r="E82" s="16"/>
      <c r="F82" s="17">
        <v>37.180300000000003</v>
      </c>
      <c r="G82" s="24">
        <v>5.379189999999999E-3</v>
      </c>
      <c r="I82" s="4">
        <v>70</v>
      </c>
      <c r="J82" s="17">
        <v>40.994999999999997</v>
      </c>
      <c r="K82" s="24">
        <v>5.1225799999999998E-3</v>
      </c>
      <c r="L82" s="16"/>
      <c r="M82" s="17">
        <v>39.979900000000001</v>
      </c>
      <c r="N82" s="24">
        <v>5.0025099999999999E-3</v>
      </c>
    </row>
    <row r="83" spans="2:14" s="3" customFormat="1" x14ac:dyDescent="0.25">
      <c r="B83" s="4">
        <v>80</v>
      </c>
      <c r="C83" s="17">
        <v>22.303599999999999</v>
      </c>
      <c r="D83" s="24">
        <v>7.1737299999999997E-3</v>
      </c>
      <c r="E83" s="16"/>
      <c r="F83" s="17">
        <v>21.715599999999998</v>
      </c>
      <c r="G83" s="24">
        <v>6.9074799999999988E-3</v>
      </c>
      <c r="I83" s="4">
        <v>80</v>
      </c>
      <c r="J83" s="17">
        <v>22.895099999999999</v>
      </c>
      <c r="K83" s="24">
        <v>6.9883899999999997E-3</v>
      </c>
      <c r="L83" s="16"/>
      <c r="M83" s="17">
        <v>22.460899999999999</v>
      </c>
      <c r="N83" s="24">
        <v>6.6782699999999992E-3</v>
      </c>
    </row>
    <row r="84" spans="2:14" s="3" customFormat="1" x14ac:dyDescent="0.25">
      <c r="B84" s="4">
        <v>90</v>
      </c>
      <c r="C84" s="17">
        <v>12.0573</v>
      </c>
      <c r="D84" s="24">
        <v>9.8999999999999991E-3</v>
      </c>
      <c r="E84" s="16"/>
      <c r="F84" s="17">
        <v>11.669</v>
      </c>
      <c r="G84" s="24">
        <v>9.4266899999999997E-3</v>
      </c>
      <c r="I84" s="4">
        <v>90</v>
      </c>
      <c r="J84" s="17">
        <v>12.1098</v>
      </c>
      <c r="K84" s="24">
        <v>9.0835499999999993E-3</v>
      </c>
      <c r="L84" s="16"/>
      <c r="M84" s="17">
        <v>11.6999</v>
      </c>
      <c r="N84" s="24">
        <v>9.4017900000000001E-3</v>
      </c>
    </row>
    <row r="85" spans="2:14" s="3" customFormat="1" x14ac:dyDescent="0.25">
      <c r="B85" s="4">
        <v>100</v>
      </c>
      <c r="C85" s="17">
        <v>6.4908900000000003</v>
      </c>
      <c r="D85" s="24">
        <v>9.8999999999999991E-3</v>
      </c>
      <c r="E85" s="16"/>
      <c r="F85" s="17">
        <v>6.28125</v>
      </c>
      <c r="G85" s="24">
        <v>9.8999999999999991E-3</v>
      </c>
      <c r="I85" s="4">
        <v>100</v>
      </c>
      <c r="J85" s="17">
        <v>6.4438399999999998</v>
      </c>
      <c r="K85" s="24">
        <v>9.7767799999999988E-3</v>
      </c>
      <c r="L85" s="16"/>
      <c r="M85" s="17">
        <v>6.1186299999999996</v>
      </c>
      <c r="N85" s="24">
        <v>9.8061199999999998E-3</v>
      </c>
    </row>
    <row r="86" spans="2:14" s="3" customFormat="1" x14ac:dyDescent="0.25">
      <c r="B86" s="4">
        <v>110</v>
      </c>
      <c r="C86" s="17">
        <v>3.6291599999999997</v>
      </c>
      <c r="D86" s="24">
        <v>9.8999999999999991E-3</v>
      </c>
      <c r="E86" s="16"/>
      <c r="F86" s="17">
        <v>3.4159999999999999</v>
      </c>
      <c r="G86" s="24">
        <v>9.8999999999999991E-3</v>
      </c>
      <c r="I86" s="4">
        <v>110</v>
      </c>
      <c r="J86" s="17">
        <v>3.5529799999999998</v>
      </c>
      <c r="K86" s="24">
        <v>9.8508899999999993E-3</v>
      </c>
      <c r="L86" s="16"/>
      <c r="M86" s="17">
        <v>3.4255300000000002</v>
      </c>
      <c r="N86" s="24">
        <v>9.8999999999999991E-3</v>
      </c>
    </row>
    <row r="87" spans="2:14" s="3" customFormat="1" x14ac:dyDescent="0.25">
      <c r="B87" s="4">
        <v>120</v>
      </c>
      <c r="C87" s="17">
        <v>2.1682299999999999</v>
      </c>
      <c r="D87" s="24">
        <v>9.685319999999999E-3</v>
      </c>
      <c r="E87" s="16"/>
      <c r="F87" s="17">
        <v>2.0592999999999999</v>
      </c>
      <c r="G87" s="24">
        <v>9.7120399999999999E-3</v>
      </c>
      <c r="I87" s="4">
        <v>120</v>
      </c>
      <c r="J87" s="17">
        <v>2.12785</v>
      </c>
      <c r="K87" s="24">
        <v>9.8691199999999986E-3</v>
      </c>
      <c r="L87" s="16"/>
      <c r="M87" s="17">
        <v>2.03857</v>
      </c>
      <c r="N87" s="24">
        <v>9.8107999999999997E-3</v>
      </c>
    </row>
    <row r="88" spans="2:14" s="3" customFormat="1" x14ac:dyDescent="0.25">
      <c r="B88" s="4">
        <v>130</v>
      </c>
      <c r="C88" s="17">
        <v>1.4091</v>
      </c>
      <c r="D88" s="24">
        <v>9.8999999999999991E-3</v>
      </c>
      <c r="E88" s="16"/>
      <c r="F88" s="17">
        <v>1.33436</v>
      </c>
      <c r="G88" s="24">
        <v>9.7424999999999994E-3</v>
      </c>
      <c r="I88" s="4">
        <v>130</v>
      </c>
      <c r="J88" s="17">
        <v>1.4105300000000001</v>
      </c>
      <c r="K88" s="24">
        <v>9.9253499999999995E-3</v>
      </c>
      <c r="L88" s="16"/>
      <c r="M88" s="17">
        <v>1.35005</v>
      </c>
      <c r="N88" s="24">
        <v>9.6292700000000005E-3</v>
      </c>
    </row>
    <row r="89" spans="2:14" s="3" customFormat="1" x14ac:dyDescent="0.25">
      <c r="B89" s="4">
        <v>140</v>
      </c>
      <c r="C89" s="17">
        <v>0.97901899999999997</v>
      </c>
      <c r="D89" s="24">
        <v>9.8999999999999991E-3</v>
      </c>
      <c r="E89" s="16"/>
      <c r="F89" s="17">
        <v>0.93233699999999997</v>
      </c>
      <c r="G89" s="24">
        <v>9.8999999999999991E-3</v>
      </c>
      <c r="I89" s="4">
        <v>140</v>
      </c>
      <c r="J89" s="17">
        <v>1.0129999999999999</v>
      </c>
      <c r="K89" s="24">
        <v>9.8716699999999991E-3</v>
      </c>
      <c r="L89" s="16"/>
      <c r="M89" s="17">
        <v>0.95094199999999995</v>
      </c>
      <c r="N89" s="24">
        <v>9.88494E-3</v>
      </c>
    </row>
    <row r="90" spans="2:14" s="3" customFormat="1" x14ac:dyDescent="0.25">
      <c r="B90" s="4">
        <v>150</v>
      </c>
      <c r="C90" s="17">
        <v>0.74560399999999993</v>
      </c>
      <c r="D90" s="24">
        <v>9.8999999999999991E-3</v>
      </c>
      <c r="E90" s="16"/>
      <c r="F90" s="17">
        <v>0.71383099999999999</v>
      </c>
      <c r="G90" s="24">
        <v>9.8999999999999991E-3</v>
      </c>
      <c r="I90" s="4">
        <v>150</v>
      </c>
      <c r="J90" s="17">
        <v>0.77252699999999996</v>
      </c>
      <c r="K90" s="24">
        <v>9.8378400000000005E-3</v>
      </c>
      <c r="L90" s="16"/>
      <c r="M90" s="17">
        <v>0.73761599999999994</v>
      </c>
      <c r="N90" s="24">
        <v>9.8967499999999993E-3</v>
      </c>
    </row>
    <row r="91" spans="2:14" s="3" customFormat="1" x14ac:dyDescent="0.25">
      <c r="B91" s="4">
        <v>160</v>
      </c>
      <c r="C91" s="17">
        <v>0.60870299999999999</v>
      </c>
      <c r="D91" s="24">
        <v>9.8999999999999991E-3</v>
      </c>
      <c r="E91" s="16"/>
      <c r="F91" s="17">
        <v>0.57735300000000001</v>
      </c>
      <c r="G91" s="24">
        <v>9.8999999999999991E-3</v>
      </c>
      <c r="I91" s="4">
        <v>160</v>
      </c>
      <c r="J91" s="17">
        <v>0.64375300000000002</v>
      </c>
      <c r="K91" s="24">
        <v>9.9416999999999995E-3</v>
      </c>
      <c r="L91" s="16"/>
      <c r="M91" s="17">
        <v>0.61046</v>
      </c>
      <c r="N91" s="24">
        <v>9.8286499999999995E-3</v>
      </c>
    </row>
    <row r="92" spans="2:14" s="3" customFormat="1" x14ac:dyDescent="0.25">
      <c r="B92" s="4">
        <v>170</v>
      </c>
      <c r="C92" s="17">
        <v>0.54312899999999997</v>
      </c>
      <c r="D92" s="24">
        <v>1.04323E-2</v>
      </c>
      <c r="E92" s="16"/>
      <c r="F92" s="17">
        <v>0.51972499999999999</v>
      </c>
      <c r="G92" s="24">
        <v>1.0652099999999999E-2</v>
      </c>
      <c r="I92" s="4">
        <v>170</v>
      </c>
      <c r="J92" s="17">
        <v>0.57169799999999993</v>
      </c>
      <c r="K92" s="24">
        <v>1.00281E-2</v>
      </c>
      <c r="L92" s="16"/>
      <c r="M92" s="17">
        <v>0.54808699999999999</v>
      </c>
      <c r="N92" s="24">
        <v>1.0223299999999999E-2</v>
      </c>
    </row>
    <row r="93" spans="2:14" s="3" customFormat="1" x14ac:dyDescent="0.25">
      <c r="B93" s="4">
        <v>180</v>
      </c>
      <c r="C93" s="17">
        <v>0.515432</v>
      </c>
      <c r="D93" s="32">
        <v>1.0672900000000001E-2</v>
      </c>
      <c r="E93" s="16"/>
      <c r="F93" s="17">
        <v>0.49865799999999999</v>
      </c>
      <c r="G93" s="32">
        <v>1.0883E-2</v>
      </c>
      <c r="I93" s="4">
        <v>180</v>
      </c>
      <c r="J93" s="17">
        <v>0.55438799999999999</v>
      </c>
      <c r="K93" s="32">
        <v>1.0167799999999999E-2</v>
      </c>
      <c r="L93" s="16"/>
      <c r="M93" s="17">
        <v>0.52990999999999999</v>
      </c>
      <c r="N93" s="32">
        <v>1.0223299999999999E-2</v>
      </c>
    </row>
    <row r="94" spans="2:14" s="3" customFormat="1" x14ac:dyDescent="0.25">
      <c r="B94" s="4">
        <v>190</v>
      </c>
      <c r="C94" s="17">
        <v>0.53989100000000001</v>
      </c>
      <c r="D94" s="24">
        <v>1.0426999999999999E-2</v>
      </c>
      <c r="E94" s="16"/>
      <c r="F94" s="17">
        <v>0.51906399999999997</v>
      </c>
      <c r="G94" s="24">
        <v>1.06663E-2</v>
      </c>
      <c r="I94" s="4">
        <v>190</v>
      </c>
      <c r="J94" s="17">
        <v>0.57330899999999996</v>
      </c>
      <c r="K94" s="24">
        <v>9.9422799999999995E-3</v>
      </c>
      <c r="L94" s="16"/>
      <c r="M94" s="17">
        <v>0.55156300000000003</v>
      </c>
      <c r="N94" s="24">
        <v>1.0213300000000002E-2</v>
      </c>
    </row>
    <row r="95" spans="2:14" s="3" customFormat="1" x14ac:dyDescent="0.25">
      <c r="B95" s="4">
        <v>200</v>
      </c>
      <c r="C95" s="17">
        <v>0.606796</v>
      </c>
      <c r="D95" s="24">
        <v>9.8999999999999991E-3</v>
      </c>
      <c r="E95" s="16"/>
      <c r="F95" s="17">
        <v>0.58329900000000001</v>
      </c>
      <c r="G95" s="24">
        <v>1.0059100000000001E-2</v>
      </c>
      <c r="I95" s="4">
        <v>200</v>
      </c>
      <c r="J95" s="17">
        <v>0.64080799999999993</v>
      </c>
      <c r="K95" s="24">
        <v>9.8313399999999992E-3</v>
      </c>
      <c r="L95" s="16"/>
      <c r="M95" s="17">
        <v>0.60997599999999996</v>
      </c>
      <c r="N95" s="24">
        <v>9.8364500000000001E-3</v>
      </c>
    </row>
    <row r="96" spans="2:14" s="3" customFormat="1" x14ac:dyDescent="0.25">
      <c r="B96" s="4">
        <v>210</v>
      </c>
      <c r="C96" s="17">
        <v>0.745251</v>
      </c>
      <c r="D96" s="24">
        <v>9.8999999999999991E-3</v>
      </c>
      <c r="E96" s="16"/>
      <c r="F96" s="17">
        <v>0.71160499999999993</v>
      </c>
      <c r="G96" s="24">
        <v>9.8369200000000007E-3</v>
      </c>
      <c r="I96" s="4">
        <v>210</v>
      </c>
      <c r="J96" s="17">
        <v>0.76541099999999995</v>
      </c>
      <c r="K96" s="24">
        <v>9.9293100000000002E-3</v>
      </c>
      <c r="L96" s="16"/>
      <c r="M96" s="17">
        <v>0.73253299999999999</v>
      </c>
      <c r="N96" s="24">
        <v>9.8289099999999997E-3</v>
      </c>
    </row>
    <row r="97" spans="2:14" s="3" customFormat="1" x14ac:dyDescent="0.25">
      <c r="B97" s="4">
        <v>220</v>
      </c>
      <c r="C97" s="17">
        <v>0.981545</v>
      </c>
      <c r="D97" s="24">
        <v>9.8999999999999991E-3</v>
      </c>
      <c r="E97" s="16"/>
      <c r="F97" s="17">
        <v>0.93425599999999998</v>
      </c>
      <c r="G97" s="24">
        <v>9.8474099999999992E-3</v>
      </c>
      <c r="I97" s="4">
        <v>220</v>
      </c>
      <c r="J97" s="17">
        <v>0.99562200000000001</v>
      </c>
      <c r="K97" s="24">
        <v>9.943529999999999E-3</v>
      </c>
      <c r="L97" s="16"/>
      <c r="M97" s="17">
        <v>0.95606799999999992</v>
      </c>
      <c r="N97" s="24">
        <v>9.9365300000000007E-3</v>
      </c>
    </row>
    <row r="98" spans="2:14" s="3" customFormat="1" x14ac:dyDescent="0.25">
      <c r="B98" s="4">
        <v>230</v>
      </c>
      <c r="C98" s="17">
        <v>1.39951</v>
      </c>
      <c r="D98" s="24">
        <v>9.8999999999999991E-3</v>
      </c>
      <c r="E98" s="16"/>
      <c r="F98" s="17">
        <v>1.3268599999999999</v>
      </c>
      <c r="G98" s="24">
        <v>9.7975700000000002E-3</v>
      </c>
      <c r="I98" s="4">
        <v>230</v>
      </c>
      <c r="J98" s="17">
        <v>1.3889</v>
      </c>
      <c r="K98" s="24">
        <v>9.8999999999999991E-3</v>
      </c>
      <c r="L98" s="16"/>
      <c r="M98" s="17">
        <v>1.3359999999999999</v>
      </c>
      <c r="N98" s="24">
        <v>9.7305399999999993E-3</v>
      </c>
    </row>
    <row r="99" spans="2:14" s="3" customFormat="1" x14ac:dyDescent="0.25">
      <c r="B99" s="4">
        <v>240</v>
      </c>
      <c r="C99" s="17">
        <v>2.1575799999999998</v>
      </c>
      <c r="D99" s="24">
        <v>9.7331299999999996E-3</v>
      </c>
      <c r="E99" s="16"/>
      <c r="F99" s="17">
        <v>2.05884</v>
      </c>
      <c r="G99" s="24">
        <v>9.7142099999999992E-3</v>
      </c>
      <c r="I99" s="4">
        <v>240</v>
      </c>
      <c r="J99" s="17">
        <v>2.13903</v>
      </c>
      <c r="K99" s="24">
        <v>9.8175299999999997E-3</v>
      </c>
      <c r="L99" s="16"/>
      <c r="M99" s="17">
        <v>2.04108</v>
      </c>
      <c r="N99" s="24">
        <v>9.7987300000000003E-3</v>
      </c>
    </row>
    <row r="100" spans="2:14" s="3" customFormat="1" x14ac:dyDescent="0.25">
      <c r="B100" s="4">
        <v>250</v>
      </c>
      <c r="C100" s="17">
        <v>3.6211199999999999</v>
      </c>
      <c r="D100" s="24">
        <v>9.9416799999999996E-3</v>
      </c>
      <c r="E100" s="16"/>
      <c r="F100" s="17">
        <v>3.4675500000000001</v>
      </c>
      <c r="G100" s="24">
        <v>9.8051899999999984E-3</v>
      </c>
      <c r="I100" s="4">
        <v>250</v>
      </c>
      <c r="J100" s="17">
        <v>3.5645199999999999</v>
      </c>
      <c r="K100" s="24">
        <v>9.8189899999999997E-3</v>
      </c>
      <c r="L100" s="16"/>
      <c r="M100" s="17">
        <v>3.3960599999999999</v>
      </c>
      <c r="N100" s="24">
        <v>9.8999999999999991E-3</v>
      </c>
    </row>
    <row r="101" spans="2:14" s="3" customFormat="1" x14ac:dyDescent="0.25">
      <c r="B101" s="4">
        <v>260</v>
      </c>
      <c r="C101" s="17">
        <v>6.5012499999999998</v>
      </c>
      <c r="D101" s="24">
        <v>9.8442599999999988E-3</v>
      </c>
      <c r="E101" s="16"/>
      <c r="F101" s="17">
        <v>6.2080200000000003</v>
      </c>
      <c r="G101" s="24">
        <v>9.8259999999999997E-3</v>
      </c>
      <c r="I101" s="4">
        <v>260</v>
      </c>
      <c r="J101" s="17">
        <v>6.4188799999999997</v>
      </c>
      <c r="K101" s="24">
        <v>9.8147999999999985E-3</v>
      </c>
      <c r="L101" s="16"/>
      <c r="M101" s="17">
        <v>6.1428599999999998</v>
      </c>
      <c r="N101" s="24">
        <v>9.93023E-3</v>
      </c>
    </row>
    <row r="102" spans="2:14" s="3" customFormat="1" x14ac:dyDescent="0.25">
      <c r="B102" s="4">
        <v>270</v>
      </c>
      <c r="C102" s="17">
        <v>12.170299999999999</v>
      </c>
      <c r="D102" s="24">
        <v>9.8600700000000003E-3</v>
      </c>
      <c r="E102" s="16"/>
      <c r="F102" s="17">
        <v>11.805</v>
      </c>
      <c r="G102" s="24">
        <v>9.3180899999999994E-3</v>
      </c>
      <c r="I102" s="4">
        <v>270</v>
      </c>
      <c r="J102" s="17">
        <v>12.161099999999999</v>
      </c>
      <c r="K102" s="24">
        <v>9.0452299999999996E-3</v>
      </c>
      <c r="L102" s="16"/>
      <c r="M102" s="17">
        <v>11.729200000000001</v>
      </c>
      <c r="N102" s="24">
        <v>9.3782999999999991E-3</v>
      </c>
    </row>
    <row r="103" spans="2:14" s="3" customFormat="1" x14ac:dyDescent="0.25">
      <c r="B103" s="4">
        <v>280</v>
      </c>
      <c r="C103" s="17">
        <v>22.285399999999999</v>
      </c>
      <c r="D103" s="24">
        <v>7.1795900000000005E-3</v>
      </c>
      <c r="E103" s="16"/>
      <c r="F103" s="17">
        <v>21.66</v>
      </c>
      <c r="G103" s="24">
        <v>6.9252099999999994E-3</v>
      </c>
      <c r="I103" s="4">
        <v>280</v>
      </c>
      <c r="J103" s="17">
        <v>22.904399999999999</v>
      </c>
      <c r="K103" s="24">
        <v>6.9855599999999992E-3</v>
      </c>
      <c r="L103" s="16"/>
      <c r="M103" s="17">
        <v>22.3614</v>
      </c>
      <c r="N103" s="24">
        <v>6.7079899999999996E-3</v>
      </c>
    </row>
    <row r="104" spans="2:14" s="3" customFormat="1" x14ac:dyDescent="0.25">
      <c r="B104" s="4">
        <v>290</v>
      </c>
      <c r="C104" s="17">
        <v>38.1374</v>
      </c>
      <c r="D104" s="24">
        <v>5.5064099999999998E-3</v>
      </c>
      <c r="E104" s="16"/>
      <c r="F104" s="17">
        <v>37.293700000000001</v>
      </c>
      <c r="G104" s="24">
        <v>5.3628399999999998E-3</v>
      </c>
      <c r="I104" s="4">
        <v>290</v>
      </c>
      <c r="J104" s="17">
        <v>40.691000000000003</v>
      </c>
      <c r="K104" s="24">
        <v>5.1608499999999998E-3</v>
      </c>
      <c r="L104" s="16"/>
      <c r="M104" s="17">
        <v>40.138500000000001</v>
      </c>
      <c r="N104" s="24">
        <v>4.9827499999999993E-3</v>
      </c>
    </row>
    <row r="105" spans="2:14" s="3" customFormat="1" x14ac:dyDescent="0.25">
      <c r="B105" s="4">
        <v>300</v>
      </c>
      <c r="C105" s="17">
        <v>56.402700000000003</v>
      </c>
      <c r="D105" s="24">
        <v>4.4324100000000003E-3</v>
      </c>
      <c r="E105" s="16"/>
      <c r="F105" s="17">
        <v>55.242600000000003</v>
      </c>
      <c r="G105" s="24">
        <v>4.5254900000000001E-3</v>
      </c>
      <c r="I105" s="4">
        <v>300</v>
      </c>
      <c r="J105" s="17">
        <v>62.347499999999997</v>
      </c>
      <c r="K105" s="24">
        <v>4.1701799999999999E-3</v>
      </c>
      <c r="L105" s="16"/>
      <c r="M105" s="17">
        <v>61.582500000000003</v>
      </c>
      <c r="N105" s="24">
        <v>4.0595899999999992E-3</v>
      </c>
    </row>
    <row r="106" spans="2:14" s="3" customFormat="1" x14ac:dyDescent="0.25">
      <c r="B106" s="4">
        <v>310</v>
      </c>
      <c r="C106" s="17">
        <v>70.699700000000007</v>
      </c>
      <c r="D106" s="24">
        <v>3.9604100000000001E-3</v>
      </c>
      <c r="E106" s="16"/>
      <c r="F106" s="17">
        <v>69.3279</v>
      </c>
      <c r="G106" s="24">
        <v>3.8945399999999997E-3</v>
      </c>
      <c r="I106" s="4">
        <v>310</v>
      </c>
      <c r="J106" s="17">
        <v>79.849000000000004</v>
      </c>
      <c r="K106" s="24">
        <v>3.6318600000000002E-3</v>
      </c>
      <c r="L106" s="16"/>
      <c r="M106" s="17">
        <v>78.131299999999996</v>
      </c>
      <c r="N106" s="24">
        <v>3.5837099999999999E-3</v>
      </c>
    </row>
    <row r="107" spans="2:14" s="3" customFormat="1" x14ac:dyDescent="0.25">
      <c r="B107" s="4">
        <v>320</v>
      </c>
      <c r="C107" s="17">
        <v>81.680099999999996</v>
      </c>
      <c r="D107" s="24">
        <v>3.7952900000000002E-3</v>
      </c>
      <c r="E107" s="16"/>
      <c r="F107" s="17">
        <v>80.046400000000006</v>
      </c>
      <c r="G107" s="24">
        <v>3.6229000000000001E-3</v>
      </c>
      <c r="I107" s="4">
        <v>320</v>
      </c>
      <c r="J107" s="17">
        <v>93.446700000000007</v>
      </c>
      <c r="K107" s="24">
        <v>3.4244100000000001E-3</v>
      </c>
      <c r="L107" s="16"/>
      <c r="M107" s="17">
        <v>91.591300000000004</v>
      </c>
      <c r="N107" s="24">
        <v>3.3845999999999998E-3</v>
      </c>
    </row>
    <row r="108" spans="2:14" s="3" customFormat="1" x14ac:dyDescent="0.25">
      <c r="B108" s="4">
        <v>330</v>
      </c>
      <c r="C108" s="17">
        <v>89.729100000000003</v>
      </c>
      <c r="D108" s="24">
        <v>3.5662899999999997E-3</v>
      </c>
      <c r="E108" s="16"/>
      <c r="F108" s="17">
        <v>88.355099999999993</v>
      </c>
      <c r="G108" s="24">
        <v>3.5085699999999999E-3</v>
      </c>
      <c r="I108" s="4">
        <v>330</v>
      </c>
      <c r="J108" s="17">
        <v>103.274</v>
      </c>
      <c r="K108" s="24">
        <v>3.2922099999999998E-3</v>
      </c>
      <c r="L108" s="16"/>
      <c r="M108" s="17">
        <v>101.542</v>
      </c>
      <c r="N108" s="24">
        <v>3.2498899999999996E-3</v>
      </c>
    </row>
    <row r="109" spans="2:14" s="3" customFormat="1" x14ac:dyDescent="0.25">
      <c r="B109" s="4">
        <v>340</v>
      </c>
      <c r="C109" s="17">
        <v>96.433999999999997</v>
      </c>
      <c r="D109" s="24">
        <v>3.5257299999999995E-3</v>
      </c>
      <c r="E109" s="16"/>
      <c r="F109" s="17">
        <v>94.790300000000002</v>
      </c>
      <c r="G109" s="24">
        <v>3.3758699999999996E-3</v>
      </c>
      <c r="I109" s="4">
        <v>340</v>
      </c>
      <c r="J109" s="17">
        <v>110.979</v>
      </c>
      <c r="K109" s="24">
        <v>3.0636399999999999E-3</v>
      </c>
      <c r="L109" s="16"/>
      <c r="M109" s="17">
        <v>109.173</v>
      </c>
      <c r="N109" s="24">
        <v>3.1143199999999998E-3</v>
      </c>
    </row>
    <row r="110" spans="2:14" s="3" customFormat="1" x14ac:dyDescent="0.25">
      <c r="B110" s="4">
        <v>350</v>
      </c>
      <c r="C110" s="17">
        <v>99.9833</v>
      </c>
      <c r="D110" s="24">
        <v>3.4005699999999999E-3</v>
      </c>
      <c r="E110" s="16"/>
      <c r="F110" s="17">
        <v>98.367400000000004</v>
      </c>
      <c r="G110" s="24">
        <v>3.3547699999999995E-3</v>
      </c>
      <c r="I110" s="4">
        <v>350</v>
      </c>
      <c r="J110" s="17">
        <v>115.416</v>
      </c>
      <c r="K110" s="24">
        <v>3.03251E-3</v>
      </c>
      <c r="L110" s="16"/>
      <c r="M110" s="17">
        <v>114.13200000000001</v>
      </c>
      <c r="N110" s="24">
        <v>2.9790099999999998E-3</v>
      </c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zoomScale="85" zoomScaleNormal="85" workbookViewId="0"/>
  </sheetViews>
  <sheetFormatPr defaultRowHeight="15" x14ac:dyDescent="0.25"/>
  <cols>
    <col min="1" max="1" width="15" customWidth="1"/>
    <col min="2" max="2" width="29.28515625" style="1" customWidth="1"/>
    <col min="3" max="3" width="20.28515625" bestFit="1" customWidth="1"/>
    <col min="4" max="4" width="17.28515625" bestFit="1" customWidth="1"/>
    <col min="5" max="5" width="5.85546875" customWidth="1"/>
    <col min="6" max="6" width="20.28515625" bestFit="1" customWidth="1"/>
    <col min="7" max="7" width="17.28515625" bestFit="1" customWidth="1"/>
    <col min="8" max="8" width="11.5703125" customWidth="1"/>
    <col min="9" max="9" width="29.28515625" style="1" customWidth="1"/>
    <col min="10" max="10" width="20.28515625" bestFit="1" customWidth="1"/>
    <col min="11" max="11" width="17.28515625" bestFit="1" customWidth="1"/>
    <col min="12" max="12" width="5.85546875" customWidth="1"/>
    <col min="13" max="13" width="20.28515625" bestFit="1" customWidth="1"/>
    <col min="14" max="14" width="17.28515625" bestFit="1" customWidth="1"/>
  </cols>
  <sheetData>
    <row r="1" spans="2:14" x14ac:dyDescent="0.25">
      <c r="B1" s="34" t="s">
        <v>2</v>
      </c>
      <c r="C1" s="34"/>
      <c r="D1" s="34"/>
      <c r="E1" s="34"/>
      <c r="F1" s="34"/>
      <c r="G1" s="34"/>
      <c r="I1" s="34" t="s">
        <v>6</v>
      </c>
      <c r="J1" s="34"/>
      <c r="K1" s="34"/>
      <c r="L1" s="34"/>
      <c r="M1" s="34"/>
      <c r="N1" s="34"/>
    </row>
    <row r="2" spans="2:14" s="3" customFormat="1" x14ac:dyDescent="0.25">
      <c r="B2" s="4"/>
      <c r="I2" s="4"/>
    </row>
    <row r="3" spans="2:14" s="3" customFormat="1" x14ac:dyDescent="0.25">
      <c r="B3" s="4" t="s">
        <v>3</v>
      </c>
      <c r="C3" s="34">
        <v>10</v>
      </c>
      <c r="D3" s="34"/>
      <c r="E3" s="5"/>
      <c r="F3" s="34">
        <v>80</v>
      </c>
      <c r="G3" s="34"/>
      <c r="I3" s="4" t="s">
        <v>3</v>
      </c>
      <c r="J3" s="34">
        <v>10</v>
      </c>
      <c r="K3" s="34"/>
      <c r="L3" s="5"/>
      <c r="M3" s="34">
        <v>80</v>
      </c>
      <c r="N3" s="34"/>
    </row>
    <row r="4" spans="2:14" s="3" customFormat="1" x14ac:dyDescent="0.25">
      <c r="B4" s="4"/>
      <c r="C4" s="6"/>
      <c r="D4" s="6"/>
      <c r="E4" s="5"/>
      <c r="F4" s="6"/>
      <c r="G4" s="6"/>
      <c r="I4" s="4"/>
      <c r="J4" s="6"/>
      <c r="K4" s="6"/>
      <c r="L4" s="5"/>
      <c r="M4" s="6"/>
      <c r="N4" s="6"/>
    </row>
    <row r="5" spans="2:14" s="3" customFormat="1" x14ac:dyDescent="0.25">
      <c r="B5" s="4" t="s">
        <v>7</v>
      </c>
      <c r="D5" s="4"/>
      <c r="G5" s="4"/>
      <c r="I5" s="4" t="s">
        <v>7</v>
      </c>
      <c r="K5" s="4"/>
      <c r="N5" s="4"/>
    </row>
    <row r="6" spans="2:14" s="3" customFormat="1" x14ac:dyDescent="0.25">
      <c r="B6" s="4"/>
      <c r="D6" s="4"/>
      <c r="G6" s="4"/>
      <c r="I6" s="4"/>
      <c r="K6" s="4"/>
      <c r="N6" s="4"/>
    </row>
    <row r="7" spans="2:14" s="3" customFormat="1" x14ac:dyDescent="0.25">
      <c r="B7" s="4" t="s">
        <v>1</v>
      </c>
      <c r="C7" s="19">
        <f>+EGSnrc!C7/Mean!C7</f>
        <v>0.38547533999903555</v>
      </c>
      <c r="D7" s="4" t="s">
        <v>30</v>
      </c>
      <c r="F7" s="19">
        <f>+EGSnrc!F7/Mean!F7</f>
        <v>0.35944745402996786</v>
      </c>
      <c r="G7" s="4" t="s">
        <v>30</v>
      </c>
      <c r="I7" s="4" t="s">
        <v>1</v>
      </c>
      <c r="J7" s="19">
        <f>+EGSnrc!J7/Mean!J7</f>
        <v>0.35910262074371041</v>
      </c>
      <c r="K7" s="4" t="s">
        <v>30</v>
      </c>
      <c r="M7" s="19">
        <f>+EGSnrc!M7/Mean!M7</f>
        <v>0.35736246883310663</v>
      </c>
      <c r="N7" s="4" t="s">
        <v>30</v>
      </c>
    </row>
    <row r="8" spans="2:14" s="3" customFormat="1" x14ac:dyDescent="0.25">
      <c r="B8" s="4" t="s">
        <v>27</v>
      </c>
      <c r="C8" s="19">
        <f>+EGSnrc!C8/Mean!C8</f>
        <v>0.12266712528237919</v>
      </c>
      <c r="D8" s="4" t="s">
        <v>30</v>
      </c>
      <c r="F8" s="19">
        <f>+EGSnrc!F8/Mean!F8</f>
        <v>0.1580097547266136</v>
      </c>
      <c r="G8" s="4" t="s">
        <v>30</v>
      </c>
      <c r="I8" s="4" t="s">
        <v>27</v>
      </c>
      <c r="J8" s="19">
        <f>+EGSnrc!J8/Mean!J8</f>
        <v>0.11141236417607546</v>
      </c>
      <c r="K8" s="4" t="s">
        <v>30</v>
      </c>
      <c r="M8" s="19">
        <f>+EGSnrc!M8/Mean!M8</f>
        <v>0.16242054935691674</v>
      </c>
      <c r="N8" s="4" t="s">
        <v>30</v>
      </c>
    </row>
    <row r="9" spans="2:14" s="3" customFormat="1" x14ac:dyDescent="0.25">
      <c r="B9" s="4"/>
      <c r="I9" s="4"/>
    </row>
    <row r="10" spans="2:14" s="3" customFormat="1" x14ac:dyDescent="0.25">
      <c r="B10" s="4" t="s">
        <v>4</v>
      </c>
      <c r="C10" s="8" t="s">
        <v>5</v>
      </c>
      <c r="D10" s="8"/>
      <c r="F10" s="8" t="s">
        <v>5</v>
      </c>
      <c r="G10" s="8"/>
      <c r="I10" s="4" t="s">
        <v>4</v>
      </c>
      <c r="J10" s="8" t="s">
        <v>5</v>
      </c>
      <c r="K10" s="8"/>
      <c r="M10" s="8" t="s">
        <v>5</v>
      </c>
      <c r="N10" s="8"/>
    </row>
    <row r="11" spans="2:14" s="3" customFormat="1" x14ac:dyDescent="0.25">
      <c r="B11" s="4"/>
      <c r="C11" s="8" t="s">
        <v>14</v>
      </c>
      <c r="D11" s="8"/>
      <c r="F11" s="8" t="s">
        <v>14</v>
      </c>
      <c r="G11" s="8"/>
      <c r="I11" s="4"/>
      <c r="J11" s="8" t="s">
        <v>14</v>
      </c>
      <c r="K11" s="8"/>
      <c r="M11" s="8" t="s">
        <v>14</v>
      </c>
      <c r="N11" s="8"/>
    </row>
    <row r="12" spans="2:14" s="3" customFormat="1" x14ac:dyDescent="0.25">
      <c r="B12" s="4">
        <v>1</v>
      </c>
      <c r="C12" s="19">
        <f>+EGSnrc!C12/Mean!C12</f>
        <v>0.999286380136443</v>
      </c>
      <c r="D12" s="9"/>
      <c r="F12" s="19">
        <f>+EGSnrc!F12/Mean!F12</f>
        <v>1.0004467561510026</v>
      </c>
      <c r="G12" s="9"/>
      <c r="I12" s="4">
        <v>1</v>
      </c>
      <c r="J12" s="19">
        <f>+EGSnrc!J12/Mean!J12</f>
        <v>0.99916141721147256</v>
      </c>
      <c r="K12" s="10"/>
      <c r="M12" s="19">
        <f>+EGSnrc!M12/Mean!M12</f>
        <v>1.0005872635599493</v>
      </c>
      <c r="N12" s="10"/>
    </row>
    <row r="13" spans="2:14" s="3" customFormat="1" x14ac:dyDescent="0.25">
      <c r="B13" s="4">
        <v>2</v>
      </c>
      <c r="C13" s="19">
        <f>+EGSnrc!C13/Mean!C13</f>
        <v>1.0008085196094534</v>
      </c>
      <c r="D13" s="9"/>
      <c r="F13" s="19">
        <f>+EGSnrc!F13/Mean!F13</f>
        <v>1.0003179665202984</v>
      </c>
      <c r="G13" s="9"/>
      <c r="I13" s="4">
        <v>2</v>
      </c>
      <c r="J13" s="19">
        <f>+EGSnrc!J13/Mean!J13</f>
        <v>1.0024096549455319</v>
      </c>
      <c r="K13" s="10"/>
      <c r="M13" s="19">
        <f>+EGSnrc!M13/Mean!M13</f>
        <v>1.0011464202500988</v>
      </c>
      <c r="N13" s="10"/>
    </row>
    <row r="14" spans="2:14" s="3" customFormat="1" x14ac:dyDescent="0.25">
      <c r="B14" s="4">
        <v>3</v>
      </c>
      <c r="C14" s="19">
        <f>+EGSnrc!C14/Mean!C14</f>
        <v>0.99928982765049834</v>
      </c>
      <c r="D14" s="9"/>
      <c r="F14" s="19">
        <f>+EGSnrc!F14/Mean!F14</f>
        <v>1.0011515286081756</v>
      </c>
      <c r="G14" s="9"/>
      <c r="I14" s="4">
        <v>3</v>
      </c>
      <c r="J14" s="19">
        <f>+EGSnrc!J14/Mean!J14</f>
        <v>0.99966966133404556</v>
      </c>
      <c r="K14" s="10"/>
      <c r="M14" s="19">
        <f>+EGSnrc!M14/Mean!M14</f>
        <v>1.0012174153757869</v>
      </c>
      <c r="N14" s="10"/>
    </row>
    <row r="15" spans="2:14" s="3" customFormat="1" x14ac:dyDescent="0.25">
      <c r="B15" s="4">
        <v>4</v>
      </c>
      <c r="C15" s="19">
        <f>+EGSnrc!C15/Mean!C15</f>
        <v>0.99944820948023982</v>
      </c>
      <c r="D15" s="9"/>
      <c r="F15" s="19">
        <f>+EGSnrc!F15/Mean!F15</f>
        <v>1.0034830449969281</v>
      </c>
      <c r="G15" s="9"/>
      <c r="I15" s="4">
        <v>4</v>
      </c>
      <c r="J15" s="19">
        <f>+EGSnrc!J15/Mean!J15</f>
        <v>1.0040718255418524</v>
      </c>
      <c r="K15" s="10"/>
      <c r="M15" s="19">
        <f>+EGSnrc!M15/Mean!M15</f>
        <v>1.005720762366207</v>
      </c>
      <c r="N15" s="10"/>
    </row>
    <row r="16" spans="2:14" s="3" customFormat="1" x14ac:dyDescent="0.25">
      <c r="B16" s="4"/>
      <c r="I16" s="4"/>
    </row>
    <row r="17" spans="2:14" s="3" customFormat="1" x14ac:dyDescent="0.25">
      <c r="B17" s="4" t="s">
        <v>8</v>
      </c>
      <c r="I17" s="4" t="s">
        <v>8</v>
      </c>
    </row>
    <row r="18" spans="2:14" s="3" customFormat="1" x14ac:dyDescent="0.25">
      <c r="B18" s="4"/>
      <c r="I18" s="4"/>
    </row>
    <row r="19" spans="2:14" s="3" customFormat="1" x14ac:dyDescent="0.25">
      <c r="B19" s="4" t="s">
        <v>12</v>
      </c>
      <c r="I19" s="4" t="s">
        <v>12</v>
      </c>
    </row>
    <row r="20" spans="2:14" s="3" customFormat="1" x14ac:dyDescent="0.25">
      <c r="B20" s="4"/>
      <c r="I20" s="4"/>
    </row>
    <row r="21" spans="2:14" s="3" customFormat="1" x14ac:dyDescent="0.25">
      <c r="B21" s="4" t="s">
        <v>1</v>
      </c>
      <c r="C21" s="19"/>
      <c r="D21" s="4" t="s">
        <v>30</v>
      </c>
      <c r="F21" s="19"/>
      <c r="G21" s="4" t="s">
        <v>30</v>
      </c>
      <c r="I21" s="4" t="s">
        <v>1</v>
      </c>
      <c r="J21" s="19"/>
      <c r="K21" s="4" t="s">
        <v>30</v>
      </c>
      <c r="M21" s="19"/>
      <c r="N21" s="4" t="s">
        <v>30</v>
      </c>
    </row>
    <row r="22" spans="2:14" s="3" customFormat="1" x14ac:dyDescent="0.25">
      <c r="B22" s="4" t="s">
        <v>28</v>
      </c>
      <c r="C22" s="19"/>
      <c r="D22" s="4" t="s">
        <v>30</v>
      </c>
      <c r="F22" s="19"/>
      <c r="G22" s="4" t="s">
        <v>30</v>
      </c>
      <c r="I22" s="4" t="s">
        <v>28</v>
      </c>
      <c r="J22" s="19"/>
      <c r="K22" s="4" t="s">
        <v>30</v>
      </c>
      <c r="M22" s="19"/>
      <c r="N22" s="4" t="s">
        <v>30</v>
      </c>
    </row>
    <row r="23" spans="2:14" s="3" customFormat="1" x14ac:dyDescent="0.25">
      <c r="B23" s="4"/>
      <c r="C23" s="7"/>
      <c r="F23" s="7"/>
      <c r="I23" s="4"/>
      <c r="J23" s="7"/>
      <c r="M23" s="7"/>
    </row>
    <row r="24" spans="2:14" s="3" customFormat="1" x14ac:dyDescent="0.25">
      <c r="B24" s="4"/>
      <c r="C24" s="8" t="s">
        <v>5</v>
      </c>
      <c r="D24" s="8"/>
      <c r="F24" s="8" t="s">
        <v>5</v>
      </c>
      <c r="G24" s="8"/>
      <c r="I24" s="4"/>
      <c r="J24" s="8" t="s">
        <v>5</v>
      </c>
      <c r="K24" s="8"/>
      <c r="M24" s="8" t="s">
        <v>5</v>
      </c>
      <c r="N24" s="8"/>
    </row>
    <row r="25" spans="2:14" s="3" customFormat="1" x14ac:dyDescent="0.25">
      <c r="B25" s="4"/>
      <c r="C25" s="8" t="s">
        <v>14</v>
      </c>
      <c r="D25" s="8"/>
      <c r="F25" s="8" t="s">
        <v>14</v>
      </c>
      <c r="G25" s="8"/>
      <c r="I25" s="4"/>
      <c r="J25" s="8" t="s">
        <v>14</v>
      </c>
      <c r="K25" s="8"/>
      <c r="M25" s="8" t="s">
        <v>14</v>
      </c>
      <c r="N25" s="8"/>
    </row>
    <row r="26" spans="2:14" s="3" customFormat="1" x14ac:dyDescent="0.25">
      <c r="B26" s="11" t="s">
        <v>9</v>
      </c>
      <c r="C26" s="19"/>
      <c r="D26" s="13"/>
      <c r="F26" s="19"/>
      <c r="G26" s="13"/>
      <c r="I26" s="11" t="s">
        <v>9</v>
      </c>
      <c r="J26" s="19"/>
      <c r="K26" s="13"/>
      <c r="M26" s="19"/>
      <c r="N26" s="13"/>
    </row>
    <row r="27" spans="2:14" s="3" customFormat="1" x14ac:dyDescent="0.25">
      <c r="B27" s="11" t="s">
        <v>10</v>
      </c>
      <c r="C27" s="19"/>
      <c r="D27" s="13"/>
      <c r="F27" s="19"/>
      <c r="G27" s="13"/>
      <c r="I27" s="11" t="s">
        <v>10</v>
      </c>
      <c r="J27" s="19"/>
      <c r="K27" s="13"/>
      <c r="M27" s="19"/>
      <c r="N27" s="13"/>
    </row>
    <row r="28" spans="2:14" s="3" customFormat="1" x14ac:dyDescent="0.25">
      <c r="B28" s="11"/>
      <c r="I28" s="11"/>
    </row>
    <row r="29" spans="2:14" s="3" customFormat="1" x14ac:dyDescent="0.25">
      <c r="B29" s="4" t="s">
        <v>13</v>
      </c>
      <c r="C29" s="4"/>
      <c r="D29" s="4"/>
      <c r="F29" s="4"/>
      <c r="G29" s="4"/>
      <c r="I29" s="4" t="s">
        <v>13</v>
      </c>
      <c r="J29" s="4"/>
      <c r="K29" s="4"/>
      <c r="M29" s="4"/>
      <c r="N29" s="4"/>
    </row>
    <row r="30" spans="2:14" s="3" customFormat="1" x14ac:dyDescent="0.25">
      <c r="B30" s="4"/>
      <c r="C30" s="4"/>
      <c r="D30" s="4"/>
      <c r="F30" s="4"/>
      <c r="G30" s="4"/>
      <c r="I30" s="4"/>
      <c r="J30" s="4"/>
      <c r="K30" s="4"/>
      <c r="M30" s="4"/>
      <c r="N30" s="4"/>
    </row>
    <row r="31" spans="2:14" s="3" customFormat="1" x14ac:dyDescent="0.25">
      <c r="B31" s="4" t="s">
        <v>1</v>
      </c>
      <c r="C31" s="19">
        <f>+EGSnrc!C31/Mean!C31</f>
        <v>0.39010166201026253</v>
      </c>
      <c r="D31" s="4" t="s">
        <v>30</v>
      </c>
      <c r="F31" s="19">
        <f>+EGSnrc!F31/Mean!F31</f>
        <v>0.40420576916737777</v>
      </c>
      <c r="G31" s="4" t="s">
        <v>30</v>
      </c>
      <c r="I31" s="4" t="s">
        <v>1</v>
      </c>
      <c r="J31" s="19">
        <f>+EGSnrc!J31/Mean!J31</f>
        <v>0.41679969654571952</v>
      </c>
      <c r="K31" s="4" t="s">
        <v>30</v>
      </c>
      <c r="M31" s="19">
        <f>+EGSnrc!M31/Mean!M31</f>
        <v>0.43297645094396514</v>
      </c>
      <c r="N31" s="4" t="s">
        <v>30</v>
      </c>
    </row>
    <row r="32" spans="2:14" s="3" customFormat="1" x14ac:dyDescent="0.25">
      <c r="B32" s="4" t="s">
        <v>29</v>
      </c>
      <c r="C32" s="19">
        <f>+EGSnrc!C32/Mean!C32</f>
        <v>0.30293627151880864</v>
      </c>
      <c r="D32" s="4" t="s">
        <v>30</v>
      </c>
      <c r="F32" s="19">
        <f>+EGSnrc!F32/Mean!F32</f>
        <v>0.41368375282100406</v>
      </c>
      <c r="G32" s="4" t="s">
        <v>30</v>
      </c>
      <c r="I32" s="4" t="s">
        <v>29</v>
      </c>
      <c r="J32" s="19">
        <f>+EGSnrc!J32/Mean!J32</f>
        <v>0.35755432520793656</v>
      </c>
      <c r="K32" s="4" t="s">
        <v>30</v>
      </c>
      <c r="M32" s="19">
        <f>+EGSnrc!M32/Mean!M32</f>
        <v>0.46865555645216789</v>
      </c>
      <c r="N32" s="4" t="s">
        <v>30</v>
      </c>
    </row>
    <row r="33" spans="2:14" s="3" customFormat="1" x14ac:dyDescent="0.25">
      <c r="B33" s="4"/>
      <c r="I33" s="4"/>
      <c r="J33" s="7"/>
    </row>
    <row r="34" spans="2:14" s="3" customFormat="1" x14ac:dyDescent="0.25">
      <c r="B34" s="4" t="s">
        <v>9</v>
      </c>
      <c r="C34" s="8" t="s">
        <v>5</v>
      </c>
      <c r="D34" s="8"/>
      <c r="F34" s="8" t="s">
        <v>5</v>
      </c>
      <c r="G34" s="8"/>
      <c r="I34" s="4" t="s">
        <v>9</v>
      </c>
      <c r="J34" s="8" t="s">
        <v>5</v>
      </c>
      <c r="K34" s="8"/>
      <c r="M34" s="8" t="s">
        <v>5</v>
      </c>
      <c r="N34" s="8"/>
    </row>
    <row r="35" spans="2:14" s="3" customFormat="1" x14ac:dyDescent="0.25">
      <c r="B35" s="14" t="s">
        <v>11</v>
      </c>
      <c r="C35" s="8" t="s">
        <v>14</v>
      </c>
      <c r="D35" s="8"/>
      <c r="F35" s="8" t="s">
        <v>14</v>
      </c>
      <c r="G35" s="8"/>
      <c r="I35" s="14" t="s">
        <v>11</v>
      </c>
      <c r="J35" s="8" t="s">
        <v>14</v>
      </c>
      <c r="K35" s="8"/>
      <c r="M35" s="8" t="s">
        <v>14</v>
      </c>
      <c r="N35" s="8"/>
    </row>
    <row r="36" spans="2:14" s="3" customFormat="1" x14ac:dyDescent="0.25">
      <c r="B36" s="4">
        <v>0</v>
      </c>
      <c r="C36" s="19">
        <f>+EGSnrc!C36/Mean!C36</f>
        <v>0.99641086642547372</v>
      </c>
      <c r="D36" s="15"/>
      <c r="E36" s="16"/>
      <c r="F36" s="19">
        <f>+EGSnrc!F36/Mean!F36</f>
        <v>0.99848460422376284</v>
      </c>
      <c r="G36" s="9"/>
      <c r="I36" s="4">
        <v>0</v>
      </c>
      <c r="J36" s="19">
        <f>+EGSnrc!J36/Mean!J36</f>
        <v>1.0053061494088378</v>
      </c>
      <c r="K36" s="9"/>
      <c r="L36" s="16"/>
      <c r="M36" s="19">
        <f>+EGSnrc!M36/Mean!M36</f>
        <v>1.0035829114200419</v>
      </c>
      <c r="N36" s="9"/>
    </row>
    <row r="37" spans="2:14" s="3" customFormat="1" x14ac:dyDescent="0.25">
      <c r="B37" s="4">
        <v>10</v>
      </c>
      <c r="C37" s="19">
        <f>+EGSnrc!C37/Mean!C37</f>
        <v>0.99987203355197707</v>
      </c>
      <c r="D37" s="15"/>
      <c r="E37" s="16"/>
      <c r="F37" s="19">
        <f>+EGSnrc!F37/Mean!F37</f>
        <v>0.99751352303913243</v>
      </c>
      <c r="G37" s="9"/>
      <c r="I37" s="4">
        <v>10</v>
      </c>
      <c r="J37" s="19">
        <f>+EGSnrc!J37/Mean!J37</f>
        <v>0.99820386465166144</v>
      </c>
      <c r="K37" s="9"/>
      <c r="L37" s="16"/>
      <c r="M37" s="19">
        <f>+EGSnrc!M37/Mean!M37</f>
        <v>1.0000640773321863</v>
      </c>
      <c r="N37" s="9"/>
    </row>
    <row r="38" spans="2:14" s="3" customFormat="1" x14ac:dyDescent="0.25">
      <c r="B38" s="4">
        <v>20</v>
      </c>
      <c r="C38" s="19">
        <f>+EGSnrc!C38/Mean!C38</f>
        <v>0.99778015292279854</v>
      </c>
      <c r="D38" s="15"/>
      <c r="E38" s="16"/>
      <c r="F38" s="19">
        <f>+EGSnrc!F38/Mean!F38</f>
        <v>0.99998493609677064</v>
      </c>
      <c r="G38" s="9"/>
      <c r="I38" s="4">
        <v>20</v>
      </c>
      <c r="J38" s="19">
        <f>+EGSnrc!J38/Mean!J38</f>
        <v>1.0003907776475185</v>
      </c>
      <c r="K38" s="9"/>
      <c r="L38" s="16"/>
      <c r="M38" s="19">
        <f>+EGSnrc!M38/Mean!M38</f>
        <v>1.0042605969429355</v>
      </c>
      <c r="N38" s="9"/>
    </row>
    <row r="39" spans="2:14" s="3" customFormat="1" x14ac:dyDescent="0.25">
      <c r="B39" s="4">
        <v>30</v>
      </c>
      <c r="C39" s="19">
        <f>+EGSnrc!C39/Mean!C39</f>
        <v>0.9994396743519175</v>
      </c>
      <c r="D39" s="15"/>
      <c r="E39" s="16"/>
      <c r="F39" s="19">
        <f>+EGSnrc!F39/Mean!F39</f>
        <v>0.99941289438765735</v>
      </c>
      <c r="G39" s="9"/>
      <c r="I39" s="4">
        <v>30</v>
      </c>
      <c r="J39" s="19">
        <f>+EGSnrc!J39/Mean!J39</f>
        <v>0.99884451869928326</v>
      </c>
      <c r="K39" s="9"/>
      <c r="L39" s="16"/>
      <c r="M39" s="19">
        <f>+EGSnrc!M39/Mean!M39</f>
        <v>1.0021150766887352</v>
      </c>
      <c r="N39" s="9"/>
    </row>
    <row r="40" spans="2:14" s="3" customFormat="1" x14ac:dyDescent="0.25">
      <c r="B40" s="4">
        <v>40</v>
      </c>
      <c r="C40" s="19">
        <f>+EGSnrc!C40/Mean!C40</f>
        <v>1.0023080550293262</v>
      </c>
      <c r="D40" s="15"/>
      <c r="E40" s="16"/>
      <c r="F40" s="19">
        <f>+EGSnrc!F40/Mean!F40</f>
        <v>0.99810239339125717</v>
      </c>
      <c r="G40" s="9"/>
      <c r="I40" s="4">
        <v>40</v>
      </c>
      <c r="J40" s="19">
        <f>+EGSnrc!J40/Mean!J40</f>
        <v>0.99936624057858503</v>
      </c>
      <c r="K40" s="9"/>
      <c r="L40" s="16"/>
      <c r="M40" s="19">
        <f>+EGSnrc!M40/Mean!M40</f>
        <v>1.0045389118568151</v>
      </c>
      <c r="N40" s="9"/>
    </row>
    <row r="41" spans="2:14" s="3" customFormat="1" x14ac:dyDescent="0.25">
      <c r="B41" s="4">
        <v>50</v>
      </c>
      <c r="C41" s="19">
        <f>+EGSnrc!C41/Mean!C41</f>
        <v>1.0020863026997997</v>
      </c>
      <c r="D41" s="15"/>
      <c r="E41" s="16"/>
      <c r="F41" s="19">
        <f>+EGSnrc!F41/Mean!F41</f>
        <v>1.0002392194978977</v>
      </c>
      <c r="G41" s="9"/>
      <c r="I41" s="4">
        <v>50</v>
      </c>
      <c r="J41" s="19">
        <f>+EGSnrc!J41/Mean!J41</f>
        <v>1.0010003847633704</v>
      </c>
      <c r="K41" s="9"/>
      <c r="L41" s="16"/>
      <c r="M41" s="19">
        <f>+EGSnrc!M41/Mean!M41</f>
        <v>1.0005801328573034</v>
      </c>
      <c r="N41" s="9"/>
    </row>
    <row r="42" spans="2:14" s="3" customFormat="1" x14ac:dyDescent="0.25">
      <c r="B42" s="4">
        <v>60</v>
      </c>
      <c r="C42" s="19">
        <f>+EGSnrc!C42/Mean!C42</f>
        <v>0.99844058034307237</v>
      </c>
      <c r="D42" s="15"/>
      <c r="E42" s="16"/>
      <c r="F42" s="19">
        <f>+EGSnrc!F42/Mean!F42</f>
        <v>0.9988335607387735</v>
      </c>
      <c r="G42" s="9"/>
      <c r="I42" s="4">
        <v>60</v>
      </c>
      <c r="J42" s="19">
        <f>+EGSnrc!J42/Mean!J42</f>
        <v>0.99933129432915657</v>
      </c>
      <c r="K42" s="9"/>
      <c r="L42" s="16"/>
      <c r="M42" s="19">
        <f>+EGSnrc!M42/Mean!M42</f>
        <v>1.0020735086335029</v>
      </c>
      <c r="N42" s="9"/>
    </row>
    <row r="43" spans="2:14" s="3" customFormat="1" x14ac:dyDescent="0.25">
      <c r="B43" s="4">
        <v>70</v>
      </c>
      <c r="C43" s="19">
        <f>+EGSnrc!C43/Mean!C43</f>
        <v>1.0003917768109367</v>
      </c>
      <c r="D43" s="15"/>
      <c r="E43" s="16"/>
      <c r="F43" s="19">
        <f>+EGSnrc!F43/Mean!F43</f>
        <v>1.0004731793349679</v>
      </c>
      <c r="G43" s="9"/>
      <c r="I43" s="4">
        <v>70</v>
      </c>
      <c r="J43" s="19">
        <f>+EGSnrc!J43/Mean!J43</f>
        <v>1.0018326206475261</v>
      </c>
      <c r="K43" s="9"/>
      <c r="L43" s="16"/>
      <c r="M43" s="19">
        <f>+EGSnrc!M43/Mean!M43</f>
        <v>1.003136236745666</v>
      </c>
      <c r="N43" s="9"/>
    </row>
    <row r="44" spans="2:14" s="3" customFormat="1" x14ac:dyDescent="0.25">
      <c r="B44" s="4">
        <v>80</v>
      </c>
      <c r="C44" s="19">
        <f>+EGSnrc!C44/Mean!C44</f>
        <v>0.99809451690035933</v>
      </c>
      <c r="D44" s="15"/>
      <c r="E44" s="16"/>
      <c r="F44" s="19">
        <f>+EGSnrc!F44/Mean!F44</f>
        <v>1.0009596411589012</v>
      </c>
      <c r="G44" s="9"/>
      <c r="I44" s="4">
        <v>80</v>
      </c>
      <c r="J44" s="19">
        <f>+EGSnrc!J44/Mean!J44</f>
        <v>1.0011088787150182</v>
      </c>
      <c r="K44" s="9"/>
      <c r="L44" s="16"/>
      <c r="M44" s="19">
        <f>+EGSnrc!M44/Mean!M44</f>
        <v>1.0024389739298742</v>
      </c>
      <c r="N44" s="9"/>
    </row>
    <row r="45" spans="2:14" s="3" customFormat="1" x14ac:dyDescent="0.25">
      <c r="B45" s="4">
        <v>90</v>
      </c>
      <c r="C45" s="19">
        <f>+EGSnrc!C45/Mean!C45</f>
        <v>0.99871806215443748</v>
      </c>
      <c r="D45" s="15"/>
      <c r="E45" s="16"/>
      <c r="F45" s="19">
        <f>+EGSnrc!F45/Mean!F45</f>
        <v>0.99846892256876951</v>
      </c>
      <c r="G45" s="9"/>
      <c r="I45" s="4">
        <v>90</v>
      </c>
      <c r="J45" s="19">
        <f>+EGSnrc!J45/Mean!J45</f>
        <v>0.99854508484083571</v>
      </c>
      <c r="K45" s="9"/>
      <c r="L45" s="16"/>
      <c r="M45" s="19">
        <f>+EGSnrc!M45/Mean!M45</f>
        <v>1.0024618324116772</v>
      </c>
      <c r="N45" s="9"/>
    </row>
    <row r="46" spans="2:14" s="3" customFormat="1" x14ac:dyDescent="0.25">
      <c r="B46" s="4">
        <v>100</v>
      </c>
      <c r="C46" s="19">
        <f>+EGSnrc!C46/Mean!C46</f>
        <v>0.99817256877562111</v>
      </c>
      <c r="D46" s="15"/>
      <c r="E46" s="16"/>
      <c r="F46" s="19">
        <f>+EGSnrc!F46/Mean!F46</f>
        <v>0.99956941095418528</v>
      </c>
      <c r="G46" s="9"/>
      <c r="I46" s="4">
        <v>100</v>
      </c>
      <c r="J46" s="19">
        <f>+EGSnrc!J46/Mean!J46</f>
        <v>1.0013311607853628</v>
      </c>
      <c r="K46" s="9"/>
      <c r="L46" s="16"/>
      <c r="M46" s="19">
        <f>+EGSnrc!M46/Mean!M46</f>
        <v>1.0012871725568386</v>
      </c>
      <c r="N46" s="9"/>
    </row>
    <row r="47" spans="2:14" s="3" customFormat="1" x14ac:dyDescent="0.25">
      <c r="B47" s="4">
        <v>110</v>
      </c>
      <c r="C47" s="19">
        <f>+EGSnrc!C47/Mean!C47</f>
        <v>0.9982277304669992</v>
      </c>
      <c r="D47" s="15"/>
      <c r="E47" s="16"/>
      <c r="F47" s="19">
        <f>+EGSnrc!F47/Mean!F47</f>
        <v>0.99941659078041212</v>
      </c>
      <c r="G47" s="9"/>
      <c r="I47" s="4">
        <v>110</v>
      </c>
      <c r="J47" s="19">
        <f>+EGSnrc!J47/Mean!J47</f>
        <v>1.000380163800056</v>
      </c>
      <c r="K47" s="9"/>
      <c r="L47" s="16"/>
      <c r="M47" s="19">
        <f>+EGSnrc!M47/Mean!M47</f>
        <v>1.0011901424954393</v>
      </c>
      <c r="N47" s="9"/>
    </row>
    <row r="48" spans="2:14" s="3" customFormat="1" x14ac:dyDescent="0.25">
      <c r="B48" s="4">
        <v>120</v>
      </c>
      <c r="C48" s="19">
        <f>+EGSnrc!C48/Mean!C48</f>
        <v>0.99911176326327045</v>
      </c>
      <c r="D48" s="15"/>
      <c r="E48" s="16"/>
      <c r="F48" s="19">
        <f>+EGSnrc!F48/Mean!F48</f>
        <v>0.99864971669893421</v>
      </c>
      <c r="G48" s="9"/>
      <c r="I48" s="4">
        <v>120</v>
      </c>
      <c r="J48" s="19">
        <f>+EGSnrc!J48/Mean!J48</f>
        <v>1.0023043501204947</v>
      </c>
      <c r="K48" s="9"/>
      <c r="L48" s="16"/>
      <c r="M48" s="19">
        <f>+EGSnrc!M48/Mean!M48</f>
        <v>1.0015963888583068</v>
      </c>
      <c r="N48" s="9"/>
    </row>
    <row r="49" spans="2:14" s="3" customFormat="1" x14ac:dyDescent="0.25">
      <c r="B49" s="4">
        <v>130</v>
      </c>
      <c r="C49" s="19">
        <f>+EGSnrc!C49/Mean!C49</f>
        <v>0.99782071412255446</v>
      </c>
      <c r="D49" s="15"/>
      <c r="E49" s="16"/>
      <c r="F49" s="19">
        <f>+EGSnrc!F49/Mean!F49</f>
        <v>0.99974406345505729</v>
      </c>
      <c r="G49" s="9"/>
      <c r="I49" s="4">
        <v>130</v>
      </c>
      <c r="J49" s="19">
        <f>+EGSnrc!J49/Mean!J49</f>
        <v>1.0025261193701427</v>
      </c>
      <c r="K49" s="9"/>
      <c r="L49" s="16"/>
      <c r="M49" s="19">
        <f>+EGSnrc!M49/Mean!M49</f>
        <v>1.0028269671075143</v>
      </c>
      <c r="N49" s="9"/>
    </row>
    <row r="50" spans="2:14" s="3" customFormat="1" x14ac:dyDescent="0.25">
      <c r="B50" s="4">
        <v>140</v>
      </c>
      <c r="C50" s="19">
        <f>+EGSnrc!C50/Mean!C50</f>
        <v>0.9983606119010936</v>
      </c>
      <c r="D50" s="15"/>
      <c r="E50" s="16"/>
      <c r="F50" s="19">
        <f>+EGSnrc!F50/Mean!F50</f>
        <v>0.99902465911513105</v>
      </c>
      <c r="G50" s="9"/>
      <c r="I50" s="4">
        <v>140</v>
      </c>
      <c r="J50" s="19">
        <f>+EGSnrc!J50/Mean!J50</f>
        <v>1.0011722197099744</v>
      </c>
      <c r="K50" s="9"/>
      <c r="L50" s="16"/>
      <c r="M50" s="19">
        <f>+EGSnrc!M50/Mean!M50</f>
        <v>1.0017074558907229</v>
      </c>
      <c r="N50" s="9"/>
    </row>
    <row r="51" spans="2:14" s="3" customFormat="1" x14ac:dyDescent="0.25">
      <c r="B51" s="4">
        <v>150</v>
      </c>
      <c r="C51" s="19">
        <f>+EGSnrc!C51/Mean!C51</f>
        <v>0.99906906238929671</v>
      </c>
      <c r="D51" s="15"/>
      <c r="E51" s="16"/>
      <c r="F51" s="19">
        <f>+EGSnrc!F51/Mean!F51</f>
        <v>0.99884655774958242</v>
      </c>
      <c r="G51" s="9"/>
      <c r="I51" s="4">
        <v>150</v>
      </c>
      <c r="J51" s="19">
        <f>+EGSnrc!J51/Mean!J51</f>
        <v>1.0018522709545017</v>
      </c>
      <c r="K51" s="9"/>
      <c r="L51" s="16"/>
      <c r="M51" s="19">
        <f>+EGSnrc!M51/Mean!M51</f>
        <v>1.0030107763764202</v>
      </c>
      <c r="N51" s="9"/>
    </row>
    <row r="52" spans="2:14" s="3" customFormat="1" x14ac:dyDescent="0.25">
      <c r="B52" s="4">
        <v>160</v>
      </c>
      <c r="C52" s="19">
        <f>+EGSnrc!C52/Mean!C52</f>
        <v>0.99903170646284423</v>
      </c>
      <c r="D52" s="15"/>
      <c r="E52" s="16"/>
      <c r="F52" s="19">
        <f>+EGSnrc!F52/Mean!F52</f>
        <v>0.999277319889189</v>
      </c>
      <c r="G52" s="9"/>
      <c r="I52" s="4">
        <v>160</v>
      </c>
      <c r="J52" s="19">
        <f>+EGSnrc!J52/Mean!J52</f>
        <v>1.0022692889561271</v>
      </c>
      <c r="K52" s="9"/>
      <c r="L52" s="16"/>
      <c r="M52" s="19">
        <f>+EGSnrc!M52/Mean!M52</f>
        <v>1.0023876220525276</v>
      </c>
      <c r="N52" s="9"/>
    </row>
    <row r="53" spans="2:14" s="3" customFormat="1" x14ac:dyDescent="0.25">
      <c r="B53" s="4">
        <v>170</v>
      </c>
      <c r="C53" s="19">
        <f>+EGSnrc!C53/Mean!C53</f>
        <v>0.99805122780879385</v>
      </c>
      <c r="D53" s="15"/>
      <c r="E53" s="16"/>
      <c r="F53" s="19">
        <f>+EGSnrc!F53/Mean!F53</f>
        <v>0.99785216256484888</v>
      </c>
      <c r="G53" s="9"/>
      <c r="I53" s="4">
        <v>170</v>
      </c>
      <c r="J53" s="19">
        <f>+EGSnrc!J53/Mean!J53</f>
        <v>1.0006573436720227</v>
      </c>
      <c r="K53" s="9"/>
      <c r="L53" s="16"/>
      <c r="M53" s="19">
        <f>+EGSnrc!M53/Mean!M53</f>
        <v>1.0024344311239723</v>
      </c>
      <c r="N53" s="9"/>
    </row>
    <row r="54" spans="2:14" s="3" customFormat="1" x14ac:dyDescent="0.25">
      <c r="B54" s="4">
        <v>180</v>
      </c>
      <c r="C54" s="19">
        <f>+EGSnrc!C54/Mean!C54</f>
        <v>0.99797657432387965</v>
      </c>
      <c r="D54" s="15"/>
      <c r="E54" s="16"/>
      <c r="F54" s="19">
        <f>+EGSnrc!F54/Mean!F54</f>
        <v>0.99978892866219549</v>
      </c>
      <c r="G54" s="9"/>
      <c r="I54" s="4">
        <v>180</v>
      </c>
      <c r="J54" s="19">
        <f>+EGSnrc!J54/Mean!J54</f>
        <v>1.0012565132197491</v>
      </c>
      <c r="K54" s="9"/>
      <c r="L54" s="16"/>
      <c r="M54" s="19">
        <f>+EGSnrc!M54/Mean!M54</f>
        <v>1.002558718575379</v>
      </c>
      <c r="N54" s="9"/>
    </row>
    <row r="55" spans="2:14" s="3" customFormat="1" x14ac:dyDescent="0.25">
      <c r="B55" s="4">
        <v>190</v>
      </c>
      <c r="C55" s="19">
        <f>+EGSnrc!C55/Mean!C55</f>
        <v>0.99784276915983261</v>
      </c>
      <c r="D55" s="15"/>
      <c r="E55" s="16"/>
      <c r="F55" s="19">
        <f>+EGSnrc!F55/Mean!F55</f>
        <v>0.99829147996518486</v>
      </c>
      <c r="G55" s="9"/>
      <c r="I55" s="4">
        <v>190</v>
      </c>
      <c r="J55" s="19">
        <f>+EGSnrc!J55/Mean!J55</f>
        <v>1.0029929577464789</v>
      </c>
      <c r="K55" s="9"/>
      <c r="L55" s="16"/>
      <c r="M55" s="19">
        <f>+EGSnrc!M55/Mean!M55</f>
        <v>1.0002020239122849</v>
      </c>
      <c r="N55" s="9"/>
    </row>
    <row r="56" spans="2:14" s="3" customFormat="1" x14ac:dyDescent="0.25">
      <c r="B56" s="4">
        <v>200</v>
      </c>
      <c r="C56" s="19">
        <f>+EGSnrc!C56/Mean!C56</f>
        <v>0.99747874620063914</v>
      </c>
      <c r="D56" s="15"/>
      <c r="E56" s="16"/>
      <c r="F56" s="19">
        <f>+EGSnrc!F56/Mean!F56</f>
        <v>0.99808441062840358</v>
      </c>
      <c r="G56" s="9"/>
      <c r="I56" s="4">
        <v>200</v>
      </c>
      <c r="J56" s="19">
        <f>+EGSnrc!J56/Mean!J56</f>
        <v>1.0006636516663809</v>
      </c>
      <c r="K56" s="9"/>
      <c r="L56" s="16"/>
      <c r="M56" s="19">
        <f>+EGSnrc!M56/Mean!M56</f>
        <v>1.0018730030482206</v>
      </c>
      <c r="N56" s="9"/>
    </row>
    <row r="57" spans="2:14" s="3" customFormat="1" x14ac:dyDescent="0.25">
      <c r="B57" s="4">
        <v>210</v>
      </c>
      <c r="C57" s="19">
        <f>+EGSnrc!C57/Mean!C57</f>
        <v>0.9984994552817118</v>
      </c>
      <c r="D57" s="15"/>
      <c r="E57" s="16"/>
      <c r="F57" s="19">
        <f>+EGSnrc!F57/Mean!F57</f>
        <v>0.99992257331876566</v>
      </c>
      <c r="G57" s="9"/>
      <c r="I57" s="4">
        <v>210</v>
      </c>
      <c r="J57" s="19">
        <f>+EGSnrc!J57/Mean!J57</f>
        <v>1.0012237374303272</v>
      </c>
      <c r="K57" s="9"/>
      <c r="L57" s="16"/>
      <c r="M57" s="19">
        <f>+EGSnrc!M57/Mean!M57</f>
        <v>1.0016634735622425</v>
      </c>
      <c r="N57" s="9"/>
    </row>
    <row r="58" spans="2:14" s="3" customFormat="1" x14ac:dyDescent="0.25">
      <c r="B58" s="4">
        <v>220</v>
      </c>
      <c r="C58" s="19">
        <f>+EGSnrc!C58/Mean!C58</f>
        <v>0.99764531685397895</v>
      </c>
      <c r="D58" s="15"/>
      <c r="E58" s="16"/>
      <c r="F58" s="19">
        <f>+EGSnrc!F58/Mean!F58</f>
        <v>0.99763697170822407</v>
      </c>
      <c r="G58" s="9"/>
      <c r="I58" s="4">
        <v>220</v>
      </c>
      <c r="J58" s="19">
        <f>+EGSnrc!J58/Mean!J58</f>
        <v>1.0018475436018093</v>
      </c>
      <c r="K58" s="9"/>
      <c r="L58" s="16"/>
      <c r="M58" s="19">
        <f>+EGSnrc!M58/Mean!M58</f>
        <v>1.0025230668922658</v>
      </c>
      <c r="N58" s="9"/>
    </row>
    <row r="59" spans="2:14" s="3" customFormat="1" x14ac:dyDescent="0.25">
      <c r="B59" s="4">
        <v>230</v>
      </c>
      <c r="C59" s="19">
        <f>+EGSnrc!C59/Mean!C59</f>
        <v>0.99737802683666643</v>
      </c>
      <c r="D59" s="15"/>
      <c r="E59" s="16"/>
      <c r="F59" s="19">
        <f>+EGSnrc!F59/Mean!F59</f>
        <v>0.99867655128632771</v>
      </c>
      <c r="G59" s="9"/>
      <c r="I59" s="4">
        <v>230</v>
      </c>
      <c r="J59" s="19">
        <f>+EGSnrc!J59/Mean!J59</f>
        <v>1.0024650419233043</v>
      </c>
      <c r="K59" s="9"/>
      <c r="L59" s="16"/>
      <c r="M59" s="19">
        <f>+EGSnrc!M59/Mean!M59</f>
        <v>1.0015817590354255</v>
      </c>
      <c r="N59" s="9"/>
    </row>
    <row r="60" spans="2:14" s="3" customFormat="1" x14ac:dyDescent="0.25">
      <c r="B60" s="4">
        <v>240</v>
      </c>
      <c r="C60" s="19">
        <f>+EGSnrc!C60/Mean!C60</f>
        <v>0.99793641182794368</v>
      </c>
      <c r="D60" s="15"/>
      <c r="E60" s="16"/>
      <c r="F60" s="19">
        <f>+EGSnrc!F60/Mean!F60</f>
        <v>0.99890077032122881</v>
      </c>
      <c r="G60" s="9"/>
      <c r="I60" s="4">
        <v>240</v>
      </c>
      <c r="J60" s="19">
        <f>+EGSnrc!J60/Mean!J60</f>
        <v>1.0012590445763303</v>
      </c>
      <c r="K60" s="9"/>
      <c r="L60" s="16"/>
      <c r="M60" s="19">
        <f>+EGSnrc!M60/Mean!M60</f>
        <v>1.0025106369306889</v>
      </c>
      <c r="N60" s="9"/>
    </row>
    <row r="61" spans="2:14" s="3" customFormat="1" x14ac:dyDescent="0.25">
      <c r="B61" s="4">
        <v>250</v>
      </c>
      <c r="C61" s="19">
        <f>+EGSnrc!C61/Mean!C61</f>
        <v>0.99735935044956858</v>
      </c>
      <c r="D61" s="15"/>
      <c r="E61" s="16"/>
      <c r="F61" s="19">
        <f>+EGSnrc!F61/Mean!F61</f>
        <v>1.0001893645957065</v>
      </c>
      <c r="G61" s="9"/>
      <c r="I61" s="4">
        <v>250</v>
      </c>
      <c r="J61" s="19">
        <f>+EGSnrc!J61/Mean!J61</f>
        <v>1.002305918524212</v>
      </c>
      <c r="K61" s="9"/>
      <c r="L61" s="16"/>
      <c r="M61" s="19">
        <f>+EGSnrc!M61/Mean!M61</f>
        <v>0.99991973857707961</v>
      </c>
      <c r="N61" s="9"/>
    </row>
    <row r="62" spans="2:14" s="3" customFormat="1" x14ac:dyDescent="0.25">
      <c r="B62" s="4">
        <v>260</v>
      </c>
      <c r="C62" s="19">
        <f>+EGSnrc!C62/Mean!C62</f>
        <v>0.99684809806465402</v>
      </c>
      <c r="D62" s="15"/>
      <c r="E62" s="16"/>
      <c r="F62" s="19">
        <f>+EGSnrc!F62/Mean!F62</f>
        <v>0.99824808491635464</v>
      </c>
      <c r="G62" s="9"/>
      <c r="I62" s="4">
        <v>260</v>
      </c>
      <c r="J62" s="19">
        <f>+EGSnrc!J62/Mean!J62</f>
        <v>1.0017475915729201</v>
      </c>
      <c r="K62" s="9"/>
      <c r="L62" s="16"/>
      <c r="M62" s="19">
        <f>+EGSnrc!M62/Mean!M62</f>
        <v>1.0033526168080609</v>
      </c>
      <c r="N62" s="9"/>
    </row>
    <row r="63" spans="2:14" s="3" customFormat="1" x14ac:dyDescent="0.25">
      <c r="B63" s="4">
        <v>270</v>
      </c>
      <c r="C63" s="19">
        <f>+EGSnrc!C63/Mean!C63</f>
        <v>0.99884444499372771</v>
      </c>
      <c r="D63" s="15"/>
      <c r="E63" s="16"/>
      <c r="F63" s="19">
        <f>+EGSnrc!F63/Mean!F63</f>
        <v>0.99981489692341463</v>
      </c>
      <c r="G63" s="9"/>
      <c r="I63" s="4">
        <v>270</v>
      </c>
      <c r="J63" s="19">
        <f>+EGSnrc!J63/Mean!J63</f>
        <v>1.0018094936931237</v>
      </c>
      <c r="K63" s="9"/>
      <c r="L63" s="16"/>
      <c r="M63" s="19">
        <f>+EGSnrc!M63/Mean!M63</f>
        <v>1.0009191366075378</v>
      </c>
      <c r="N63" s="9"/>
    </row>
    <row r="64" spans="2:14" s="3" customFormat="1" x14ac:dyDescent="0.25">
      <c r="B64" s="4">
        <v>280</v>
      </c>
      <c r="C64" s="19">
        <f>+EGSnrc!C64/Mean!C64</f>
        <v>0.99895265119169363</v>
      </c>
      <c r="D64" s="15"/>
      <c r="E64" s="16"/>
      <c r="F64" s="19">
        <f>+EGSnrc!F64/Mean!F64</f>
        <v>0.99867757577060767</v>
      </c>
      <c r="G64" s="9"/>
      <c r="I64" s="4">
        <v>280</v>
      </c>
      <c r="J64" s="19">
        <f>+EGSnrc!J64/Mean!J64</f>
        <v>1.0014990394717753</v>
      </c>
      <c r="K64" s="9"/>
      <c r="L64" s="16"/>
      <c r="M64" s="19">
        <f>+EGSnrc!M64/Mean!M64</f>
        <v>1.0035796207301142</v>
      </c>
      <c r="N64" s="9"/>
    </row>
    <row r="65" spans="2:14" s="3" customFormat="1" x14ac:dyDescent="0.25">
      <c r="B65" s="4">
        <v>290</v>
      </c>
      <c r="C65" s="19">
        <f>+EGSnrc!C65/Mean!C65</f>
        <v>1.0018394890767419</v>
      </c>
      <c r="D65" s="15"/>
      <c r="E65" s="16"/>
      <c r="F65" s="19">
        <f>+EGSnrc!F65/Mean!F65</f>
        <v>0.99604586962961694</v>
      </c>
      <c r="G65" s="9"/>
      <c r="I65" s="4">
        <v>290</v>
      </c>
      <c r="J65" s="19">
        <f>+EGSnrc!J65/Mean!J65</f>
        <v>1.0009576440199963</v>
      </c>
      <c r="K65" s="9"/>
      <c r="L65" s="16"/>
      <c r="M65" s="19">
        <f>+EGSnrc!M65/Mean!M65</f>
        <v>1.0024385254850046</v>
      </c>
      <c r="N65" s="9"/>
    </row>
    <row r="66" spans="2:14" s="3" customFormat="1" x14ac:dyDescent="0.25">
      <c r="B66" s="4">
        <v>300</v>
      </c>
      <c r="C66" s="19">
        <f>+EGSnrc!C66/Mean!C66</f>
        <v>0.99859225658799244</v>
      </c>
      <c r="D66" s="15"/>
      <c r="E66" s="16"/>
      <c r="F66" s="19">
        <f>+EGSnrc!F66/Mean!F66</f>
        <v>0.99790687978957049</v>
      </c>
      <c r="G66" s="9"/>
      <c r="I66" s="4">
        <v>300</v>
      </c>
      <c r="J66" s="19">
        <f>+EGSnrc!J66/Mean!J66</f>
        <v>1.0017741215679981</v>
      </c>
      <c r="K66" s="9"/>
      <c r="L66" s="16"/>
      <c r="M66" s="19">
        <f>+EGSnrc!M66/Mean!M66</f>
        <v>1.003186066758091</v>
      </c>
      <c r="N66" s="9"/>
    </row>
    <row r="67" spans="2:14" s="3" customFormat="1" x14ac:dyDescent="0.25">
      <c r="B67" s="4">
        <v>310</v>
      </c>
      <c r="C67" s="19">
        <f>+EGSnrc!C67/Mean!C67</f>
        <v>1.0001567255899892</v>
      </c>
      <c r="D67" s="15"/>
      <c r="E67" s="16"/>
      <c r="F67" s="19">
        <f>+EGSnrc!F67/Mean!F67</f>
        <v>0.99901749377065263</v>
      </c>
      <c r="G67" s="9"/>
      <c r="I67" s="4">
        <v>310</v>
      </c>
      <c r="J67" s="19">
        <f>+EGSnrc!J67/Mean!J67</f>
        <v>1.0008270754218194</v>
      </c>
      <c r="K67" s="9"/>
      <c r="L67" s="16"/>
      <c r="M67" s="19">
        <f>+EGSnrc!M67/Mean!M67</f>
        <v>1.0024894434266511</v>
      </c>
      <c r="N67" s="9"/>
    </row>
    <row r="68" spans="2:14" s="3" customFormat="1" x14ac:dyDescent="0.25">
      <c r="B68" s="4">
        <v>320</v>
      </c>
      <c r="C68" s="19">
        <f>+EGSnrc!C68/Mean!C68</f>
        <v>1.0004042537393469</v>
      </c>
      <c r="D68" s="15"/>
      <c r="E68" s="16"/>
      <c r="F68" s="19">
        <f>+EGSnrc!F68/Mean!F68</f>
        <v>0.99956978144897612</v>
      </c>
      <c r="G68" s="9"/>
      <c r="I68" s="4">
        <v>320</v>
      </c>
      <c r="J68" s="19">
        <f>+EGSnrc!J68/Mean!J68</f>
        <v>1.0015752598519652</v>
      </c>
      <c r="K68" s="9"/>
      <c r="L68" s="16"/>
      <c r="M68" s="19">
        <f>+EGSnrc!M68/Mean!M68</f>
        <v>1.0013684664909397</v>
      </c>
      <c r="N68" s="9"/>
    </row>
    <row r="69" spans="2:14" s="3" customFormat="1" x14ac:dyDescent="0.25">
      <c r="B69" s="4">
        <v>330</v>
      </c>
      <c r="C69" s="19">
        <f>+EGSnrc!C69/Mean!C69</f>
        <v>0.99713268736404992</v>
      </c>
      <c r="D69" s="15"/>
      <c r="E69" s="16"/>
      <c r="F69" s="19">
        <f>+EGSnrc!F69/Mean!F69</f>
        <v>0.99898449198781403</v>
      </c>
      <c r="G69" s="9"/>
      <c r="I69" s="4">
        <v>330</v>
      </c>
      <c r="J69" s="19">
        <f>+EGSnrc!J69/Mean!J69</f>
        <v>1.0031546434813194</v>
      </c>
      <c r="K69" s="9"/>
      <c r="L69" s="16"/>
      <c r="M69" s="19">
        <f>+EGSnrc!M69/Mean!M69</f>
        <v>1.0029600134107668</v>
      </c>
      <c r="N69" s="9"/>
    </row>
    <row r="70" spans="2:14" s="3" customFormat="1" x14ac:dyDescent="0.25">
      <c r="B70" s="4">
        <v>340</v>
      </c>
      <c r="C70" s="19">
        <f>+EGSnrc!C70/Mean!C70</f>
        <v>0.9989431244373117</v>
      </c>
      <c r="D70" s="15"/>
      <c r="E70" s="16"/>
      <c r="F70" s="19">
        <f>+EGSnrc!F70/Mean!F70</f>
        <v>0.99971116581237851</v>
      </c>
      <c r="G70" s="9"/>
      <c r="I70" s="4">
        <v>340</v>
      </c>
      <c r="J70" s="19">
        <f>+EGSnrc!J70/Mean!J70</f>
        <v>0.99858773168656412</v>
      </c>
      <c r="K70" s="9"/>
      <c r="L70" s="16"/>
      <c r="M70" s="19">
        <f>+EGSnrc!M70/Mean!M70</f>
        <v>1.0030533299662525</v>
      </c>
      <c r="N70" s="9"/>
    </row>
    <row r="71" spans="2:14" s="3" customFormat="1" x14ac:dyDescent="0.25">
      <c r="B71" s="4">
        <v>350</v>
      </c>
      <c r="C71" s="19">
        <f>+EGSnrc!C71/Mean!C71</f>
        <v>0.99822481063960367</v>
      </c>
      <c r="D71" s="15"/>
      <c r="E71" s="16"/>
      <c r="F71" s="19">
        <f>+EGSnrc!F71/Mean!F71</f>
        <v>1.0007816587962455</v>
      </c>
      <c r="G71" s="9"/>
      <c r="I71" s="4">
        <v>350</v>
      </c>
      <c r="J71" s="19">
        <f>+EGSnrc!J71/Mean!J71</f>
        <v>1.0002675685041167</v>
      </c>
      <c r="K71" s="9"/>
      <c r="L71" s="16"/>
      <c r="M71" s="19">
        <f>+EGSnrc!M71/Mean!M71</f>
        <v>1.0037545613218259</v>
      </c>
      <c r="N71" s="9"/>
    </row>
    <row r="72" spans="2:14" s="3" customFormat="1" x14ac:dyDescent="0.25">
      <c r="B72" s="4"/>
      <c r="I72" s="4"/>
    </row>
    <row r="73" spans="2:14" s="3" customFormat="1" x14ac:dyDescent="0.25">
      <c r="B73" s="4" t="s">
        <v>10</v>
      </c>
      <c r="C73" s="8" t="s">
        <v>5</v>
      </c>
      <c r="D73" s="8"/>
      <c r="F73" s="8" t="s">
        <v>5</v>
      </c>
      <c r="G73" s="8"/>
      <c r="I73" s="4" t="s">
        <v>10</v>
      </c>
      <c r="J73" s="8" t="s">
        <v>5</v>
      </c>
      <c r="K73" s="8"/>
      <c r="M73" s="8" t="s">
        <v>5</v>
      </c>
      <c r="N73" s="8"/>
    </row>
    <row r="74" spans="2:14" s="3" customFormat="1" x14ac:dyDescent="0.25">
      <c r="B74" s="14" t="s">
        <v>11</v>
      </c>
      <c r="C74" s="8" t="s">
        <v>14</v>
      </c>
      <c r="D74" s="8"/>
      <c r="F74" s="8" t="s">
        <v>14</v>
      </c>
      <c r="G74" s="8"/>
      <c r="I74" s="14" t="s">
        <v>11</v>
      </c>
      <c r="J74" s="8" t="s">
        <v>14</v>
      </c>
      <c r="K74" s="8"/>
      <c r="M74" s="8" t="s">
        <v>14</v>
      </c>
      <c r="N74" s="8"/>
    </row>
    <row r="75" spans="2:14" s="3" customFormat="1" x14ac:dyDescent="0.25">
      <c r="B75" s="4">
        <v>0</v>
      </c>
      <c r="C75" s="19">
        <f>+EGSnrc!C75/Mean!C75</f>
        <v>0.99986425618559893</v>
      </c>
      <c r="D75" s="15"/>
      <c r="E75" s="16"/>
      <c r="F75" s="19">
        <f>+EGSnrc!F75/Mean!F75</f>
        <v>1.0002791847804411</v>
      </c>
      <c r="G75" s="9"/>
      <c r="I75" s="4">
        <v>0</v>
      </c>
      <c r="J75" s="19">
        <f>+EGSnrc!J75/Mean!J75</f>
        <v>1.0003296472774132</v>
      </c>
      <c r="K75" s="9"/>
      <c r="L75" s="16"/>
      <c r="M75" s="19">
        <f>+EGSnrc!M75/Mean!M75</f>
        <v>0.99979842773634353</v>
      </c>
      <c r="N75" s="18"/>
    </row>
    <row r="76" spans="2:14" s="3" customFormat="1" x14ac:dyDescent="0.25">
      <c r="B76" s="4">
        <v>10</v>
      </c>
      <c r="C76" s="19">
        <f>+EGSnrc!C76/Mean!C76</f>
        <v>1.0015182489211816</v>
      </c>
      <c r="D76" s="15"/>
      <c r="E76" s="16"/>
      <c r="F76" s="19">
        <f>+EGSnrc!F76/Mean!F76</f>
        <v>1.0014020829566175</v>
      </c>
      <c r="G76" s="9"/>
      <c r="I76" s="4">
        <v>10</v>
      </c>
      <c r="J76" s="19">
        <f>+EGSnrc!J76/Mean!J76</f>
        <v>0.99947316273634523</v>
      </c>
      <c r="K76" s="9"/>
      <c r="L76" s="16"/>
      <c r="M76" s="19">
        <f>+EGSnrc!M76/Mean!M76</f>
        <v>0.99988792465020404</v>
      </c>
      <c r="N76" s="18"/>
    </row>
    <row r="77" spans="2:14" s="3" customFormat="1" x14ac:dyDescent="0.25">
      <c r="B77" s="4">
        <v>20</v>
      </c>
      <c r="C77" s="19">
        <f>+EGSnrc!C77/Mean!C77</f>
        <v>1.0002525785249987</v>
      </c>
      <c r="D77" s="15"/>
      <c r="E77" s="16"/>
      <c r="F77" s="19">
        <f>+EGSnrc!F77/Mean!F77</f>
        <v>1.0006208382082933</v>
      </c>
      <c r="G77" s="9"/>
      <c r="I77" s="4">
        <v>20</v>
      </c>
      <c r="J77" s="19">
        <f>+EGSnrc!J77/Mean!J77</f>
        <v>1.0007056779937031</v>
      </c>
      <c r="K77" s="9"/>
      <c r="L77" s="16"/>
      <c r="M77" s="19">
        <f>+EGSnrc!M77/Mean!M77</f>
        <v>1.0000068700664335</v>
      </c>
      <c r="N77" s="18"/>
    </row>
    <row r="78" spans="2:14" s="3" customFormat="1" x14ac:dyDescent="0.25">
      <c r="B78" s="4">
        <v>30</v>
      </c>
      <c r="C78" s="19">
        <f>+EGSnrc!C78/Mean!C78</f>
        <v>1.0001414418903083</v>
      </c>
      <c r="D78" s="15"/>
      <c r="E78" s="16"/>
      <c r="F78" s="19">
        <f>+EGSnrc!F78/Mean!F78</f>
        <v>1.0005656265203684</v>
      </c>
      <c r="G78" s="9"/>
      <c r="I78" s="4">
        <v>30</v>
      </c>
      <c r="J78" s="19">
        <f>+EGSnrc!J78/Mean!J78</f>
        <v>1.000159955794035</v>
      </c>
      <c r="K78" s="9"/>
      <c r="L78" s="16"/>
      <c r="M78" s="19">
        <f>+EGSnrc!M78/Mean!M78</f>
        <v>0.99984268381413099</v>
      </c>
      <c r="N78" s="18"/>
    </row>
    <row r="79" spans="2:14" s="3" customFormat="1" x14ac:dyDescent="0.25">
      <c r="B79" s="4">
        <v>40</v>
      </c>
      <c r="C79" s="19">
        <f>+EGSnrc!C79/Mean!C79</f>
        <v>1.0017269989759674</v>
      </c>
      <c r="D79" s="15"/>
      <c r="E79" s="16"/>
      <c r="F79" s="19">
        <f>+EGSnrc!F79/Mean!F79</f>
        <v>1.0000087378434752</v>
      </c>
      <c r="G79" s="9"/>
      <c r="I79" s="4">
        <v>40</v>
      </c>
      <c r="J79" s="19">
        <f>+EGSnrc!J79/Mean!J79</f>
        <v>0.99944939842476332</v>
      </c>
      <c r="K79" s="9"/>
      <c r="L79" s="16"/>
      <c r="M79" s="19">
        <f>+EGSnrc!M79/Mean!M79</f>
        <v>0.99933406488812759</v>
      </c>
      <c r="N79" s="18"/>
    </row>
    <row r="80" spans="2:14" s="3" customFormat="1" x14ac:dyDescent="0.25">
      <c r="B80" s="4">
        <v>50</v>
      </c>
      <c r="C80" s="19">
        <f>+EGSnrc!C80/Mean!C80</f>
        <v>1.0007598267141464</v>
      </c>
      <c r="D80" s="15"/>
      <c r="E80" s="16"/>
      <c r="F80" s="19">
        <f>+EGSnrc!F80/Mean!F80</f>
        <v>1.0007056628086826</v>
      </c>
      <c r="G80" s="9"/>
      <c r="I80" s="4">
        <v>50</v>
      </c>
      <c r="J80" s="19">
        <f>+EGSnrc!J80/Mean!J80</f>
        <v>1.0001781328168318</v>
      </c>
      <c r="K80" s="9"/>
      <c r="L80" s="16"/>
      <c r="M80" s="19">
        <f>+EGSnrc!M80/Mean!M80</f>
        <v>1.0000121187303905</v>
      </c>
      <c r="N80" s="18"/>
    </row>
    <row r="81" spans="2:14" s="3" customFormat="1" x14ac:dyDescent="0.25">
      <c r="B81" s="4">
        <v>60</v>
      </c>
      <c r="C81" s="19">
        <f>+EGSnrc!C81/Mean!C81</f>
        <v>1.000488597901694</v>
      </c>
      <c r="D81" s="15"/>
      <c r="E81" s="16"/>
      <c r="F81" s="19">
        <f>+EGSnrc!F81/Mean!F81</f>
        <v>1.000990033002612</v>
      </c>
      <c r="G81" s="9"/>
      <c r="I81" s="4">
        <v>60</v>
      </c>
      <c r="J81" s="19">
        <f>+EGSnrc!J81/Mean!J81</f>
        <v>0.99898755580629162</v>
      </c>
      <c r="K81" s="9"/>
      <c r="L81" s="16"/>
      <c r="M81" s="19">
        <f>+EGSnrc!M81/Mean!M81</f>
        <v>1.0001901827424025</v>
      </c>
      <c r="N81" s="18"/>
    </row>
    <row r="82" spans="2:14" s="3" customFormat="1" x14ac:dyDescent="0.25">
      <c r="B82" s="4">
        <v>70</v>
      </c>
      <c r="C82" s="19">
        <f>+EGSnrc!C82/Mean!C82</f>
        <v>0.99999213182858915</v>
      </c>
      <c r="D82" s="15"/>
      <c r="E82" s="16"/>
      <c r="F82" s="19">
        <f>+EGSnrc!F82/Mean!F82</f>
        <v>1.000131596262666</v>
      </c>
      <c r="G82" s="9"/>
      <c r="I82" s="4">
        <v>70</v>
      </c>
      <c r="J82" s="19">
        <f>+EGSnrc!J82/Mean!J82</f>
        <v>1.0009616171786127</v>
      </c>
      <c r="K82" s="9"/>
      <c r="L82" s="16"/>
      <c r="M82" s="19">
        <f>+EGSnrc!M82/Mean!M82</f>
        <v>1.0008419345785649</v>
      </c>
      <c r="N82" s="18"/>
    </row>
    <row r="83" spans="2:14" s="3" customFormat="1" x14ac:dyDescent="0.25">
      <c r="B83" s="4">
        <v>80</v>
      </c>
      <c r="C83" s="19">
        <f>+EGSnrc!C83/Mean!C83</f>
        <v>1.0004127743019473</v>
      </c>
      <c r="D83" s="15"/>
      <c r="E83" s="16"/>
      <c r="F83" s="19">
        <f>+EGSnrc!F83/Mean!F83</f>
        <v>0.99806932058472009</v>
      </c>
      <c r="G83" s="9"/>
      <c r="I83" s="4">
        <v>80</v>
      </c>
      <c r="J83" s="19">
        <f>+EGSnrc!J83/Mean!J83</f>
        <v>1.0044402546805553</v>
      </c>
      <c r="K83" s="9"/>
      <c r="L83" s="16"/>
      <c r="M83" s="19">
        <f>+EGSnrc!M83/Mean!M83</f>
        <v>0.99986315741458742</v>
      </c>
      <c r="N83" s="18"/>
    </row>
    <row r="84" spans="2:14" s="3" customFormat="1" x14ac:dyDescent="0.25">
      <c r="B84" s="4">
        <v>90</v>
      </c>
      <c r="C84" s="19">
        <f>+EGSnrc!C84/Mean!C84</f>
        <v>1.0007705505840774</v>
      </c>
      <c r="D84" s="15"/>
      <c r="E84" s="16"/>
      <c r="F84" s="19">
        <f>+EGSnrc!F84/Mean!F84</f>
        <v>0.997450497153055</v>
      </c>
      <c r="G84" s="9"/>
      <c r="I84" s="4">
        <v>90</v>
      </c>
      <c r="J84" s="19">
        <f>+EGSnrc!J84/Mean!J84</f>
        <v>1.0026296326731861</v>
      </c>
      <c r="K84" s="9"/>
      <c r="L84" s="16"/>
      <c r="M84" s="19">
        <f>+EGSnrc!M84/Mean!M84</f>
        <v>1.0010418678079822</v>
      </c>
      <c r="N84" s="18"/>
    </row>
    <row r="85" spans="2:14" s="3" customFormat="1" x14ac:dyDescent="0.25">
      <c r="B85" s="4">
        <v>100</v>
      </c>
      <c r="C85" s="19">
        <f>+EGSnrc!C85/Mean!C85</f>
        <v>0.99951578903749438</v>
      </c>
      <c r="D85" s="15"/>
      <c r="E85" s="16"/>
      <c r="F85" s="19">
        <f>+EGSnrc!F85/Mean!F85</f>
        <v>0.99431485148356946</v>
      </c>
      <c r="G85" s="9"/>
      <c r="I85" s="4">
        <v>100</v>
      </c>
      <c r="J85" s="19">
        <f>+EGSnrc!J85/Mean!J85</f>
        <v>0.99598114646527369</v>
      </c>
      <c r="K85" s="9"/>
      <c r="L85" s="16"/>
      <c r="M85" s="19">
        <f>+EGSnrc!M85/Mean!M85</f>
        <v>1.0006655265388877</v>
      </c>
      <c r="N85" s="18"/>
    </row>
    <row r="86" spans="2:14" s="3" customFormat="1" x14ac:dyDescent="0.25">
      <c r="B86" s="4">
        <v>110</v>
      </c>
      <c r="C86" s="19">
        <f>+EGSnrc!C86/Mean!C86</f>
        <v>0.99583228694505388</v>
      </c>
      <c r="D86" s="15"/>
      <c r="E86" s="16"/>
      <c r="F86" s="19">
        <f>+EGSnrc!F86/Mean!F86</f>
        <v>0.99615485209691323</v>
      </c>
      <c r="G86" s="9"/>
      <c r="I86" s="4">
        <v>110</v>
      </c>
      <c r="J86" s="19">
        <f>+EGSnrc!J86/Mean!J86</f>
        <v>1.0017605127712548</v>
      </c>
      <c r="K86" s="9"/>
      <c r="L86" s="16"/>
      <c r="M86" s="19">
        <f>+EGSnrc!M86/Mean!M86</f>
        <v>0.9971421725332974</v>
      </c>
      <c r="N86" s="18"/>
    </row>
    <row r="87" spans="2:14" s="3" customFormat="1" x14ac:dyDescent="0.25">
      <c r="B87" s="4">
        <v>120</v>
      </c>
      <c r="C87" s="19">
        <f>+EGSnrc!C87/Mean!C87</f>
        <v>0.9955213920605035</v>
      </c>
      <c r="D87" s="15"/>
      <c r="E87" s="16"/>
      <c r="F87" s="19">
        <f>+EGSnrc!F87/Mean!F87</f>
        <v>0.99708512449098174</v>
      </c>
      <c r="G87" s="9"/>
      <c r="I87" s="4">
        <v>120</v>
      </c>
      <c r="J87" s="19">
        <f>+EGSnrc!J87/Mean!J87</f>
        <v>0.99817325501892096</v>
      </c>
      <c r="K87" s="9"/>
      <c r="L87" s="16"/>
      <c r="M87" s="19">
        <f>+EGSnrc!M87/Mean!M87</f>
        <v>1.0002188662727076</v>
      </c>
      <c r="N87" s="18"/>
    </row>
    <row r="88" spans="2:14" s="3" customFormat="1" x14ac:dyDescent="0.25">
      <c r="B88" s="4">
        <v>130</v>
      </c>
      <c r="C88" s="19">
        <f>+EGSnrc!C88/Mean!C88</f>
        <v>0.99441925604226922</v>
      </c>
      <c r="D88" s="15"/>
      <c r="E88" s="16"/>
      <c r="F88" s="19">
        <f>+EGSnrc!F88/Mean!F88</f>
        <v>0.99731857588653539</v>
      </c>
      <c r="G88" s="9"/>
      <c r="I88" s="4">
        <v>130</v>
      </c>
      <c r="J88" s="19">
        <f>+EGSnrc!J88/Mean!J88</f>
        <v>0.99898817896892977</v>
      </c>
      <c r="K88" s="9"/>
      <c r="L88" s="16"/>
      <c r="M88" s="19">
        <f>+EGSnrc!M88/Mean!M88</f>
        <v>0.99882499870675945</v>
      </c>
      <c r="N88" s="18"/>
    </row>
    <row r="89" spans="2:14" s="3" customFormat="1" x14ac:dyDescent="0.25">
      <c r="B89" s="4">
        <v>140</v>
      </c>
      <c r="C89" s="19">
        <f>+EGSnrc!C89/Mean!C89</f>
        <v>1.0026910585541426</v>
      </c>
      <c r="D89" s="15"/>
      <c r="E89" s="16"/>
      <c r="F89" s="19">
        <f>+EGSnrc!F89/Mean!F89</f>
        <v>0.99218476273331024</v>
      </c>
      <c r="G89" s="9"/>
      <c r="I89" s="4">
        <v>140</v>
      </c>
      <c r="J89" s="19">
        <f>+EGSnrc!J89/Mean!J89</f>
        <v>1.0026361822168568</v>
      </c>
      <c r="K89" s="9"/>
      <c r="L89" s="16"/>
      <c r="M89" s="19">
        <f>+EGSnrc!M89/Mean!M89</f>
        <v>1.0060124401234178</v>
      </c>
      <c r="N89" s="18"/>
    </row>
    <row r="90" spans="2:14" s="3" customFormat="1" x14ac:dyDescent="0.25">
      <c r="B90" s="4">
        <v>150</v>
      </c>
      <c r="C90" s="19">
        <f>+EGSnrc!C90/Mean!C90</f>
        <v>0.99244564251318357</v>
      </c>
      <c r="D90" s="15"/>
      <c r="E90" s="16"/>
      <c r="F90" s="19">
        <f>+EGSnrc!F90/Mean!F90</f>
        <v>0.99167849303020184</v>
      </c>
      <c r="G90" s="9"/>
      <c r="I90" s="4">
        <v>150</v>
      </c>
      <c r="J90" s="19">
        <f>+EGSnrc!J90/Mean!J90</f>
        <v>1.0019297944371688</v>
      </c>
      <c r="K90" s="9"/>
      <c r="L90" s="16"/>
      <c r="M90" s="19">
        <f>+EGSnrc!M90/Mean!M90</f>
        <v>1.0027318877990019</v>
      </c>
      <c r="N90" s="18"/>
    </row>
    <row r="91" spans="2:14" s="3" customFormat="1" x14ac:dyDescent="0.25">
      <c r="B91" s="4">
        <v>160</v>
      </c>
      <c r="C91" s="19">
        <f>+EGSnrc!C91/Mean!C91</f>
        <v>0.98621667800612567</v>
      </c>
      <c r="D91" s="15"/>
      <c r="E91" s="16"/>
      <c r="F91" s="19">
        <f>+EGSnrc!F91/Mean!F91</f>
        <v>0.99626171650689399</v>
      </c>
      <c r="G91" s="9"/>
      <c r="I91" s="4">
        <v>160</v>
      </c>
      <c r="J91" s="19">
        <f>+EGSnrc!J91/Mean!J91</f>
        <v>1.0030332105605251</v>
      </c>
      <c r="K91" s="9"/>
      <c r="L91" s="16"/>
      <c r="M91" s="19">
        <f>+EGSnrc!M91/Mean!M91</f>
        <v>1.0014530371059409</v>
      </c>
      <c r="N91" s="18"/>
    </row>
    <row r="92" spans="2:14" s="3" customFormat="1" x14ac:dyDescent="0.25">
      <c r="B92" s="4">
        <v>170</v>
      </c>
      <c r="C92" s="19">
        <f>+EGSnrc!C92/Mean!C92</f>
        <v>0.99209356943953453</v>
      </c>
      <c r="D92" s="15"/>
      <c r="E92" s="16"/>
      <c r="F92" s="19">
        <f>+EGSnrc!F92/Mean!F92</f>
        <v>0.99205398756346996</v>
      </c>
      <c r="G92" s="9"/>
      <c r="I92" s="4">
        <v>170</v>
      </c>
      <c r="J92" s="19">
        <f>+EGSnrc!J92/Mean!J92</f>
        <v>1.0042204708015425</v>
      </c>
      <c r="K92" s="9"/>
      <c r="L92" s="16"/>
      <c r="M92" s="19">
        <f>+EGSnrc!M92/Mean!M92</f>
        <v>1.0115660484613691</v>
      </c>
      <c r="N92" s="18"/>
    </row>
    <row r="93" spans="2:14" s="3" customFormat="1" x14ac:dyDescent="0.25">
      <c r="B93" s="4">
        <v>180</v>
      </c>
      <c r="C93" s="19">
        <f>+EGSnrc!C93/Mean!C93</f>
        <v>1.0052527653700898</v>
      </c>
      <c r="D93" s="15"/>
      <c r="E93" s="16"/>
      <c r="F93" s="19">
        <f>+EGSnrc!F93/Mean!F93</f>
        <v>0.99540121717485619</v>
      </c>
      <c r="G93" s="9"/>
      <c r="I93" s="4">
        <v>180</v>
      </c>
      <c r="J93" s="19">
        <f>+EGSnrc!J93/Mean!J93</f>
        <v>0.99605609036503084</v>
      </c>
      <c r="K93" s="9"/>
      <c r="L93" s="16"/>
      <c r="M93" s="19">
        <f>+EGSnrc!M93/Mean!M93</f>
        <v>1.0028430681027345</v>
      </c>
      <c r="N93" s="18"/>
    </row>
    <row r="94" spans="2:14" s="3" customFormat="1" x14ac:dyDescent="0.25">
      <c r="B94" s="4">
        <v>190</v>
      </c>
      <c r="C94" s="19">
        <f>+EGSnrc!C94/Mean!C94</f>
        <v>0.99470290938723704</v>
      </c>
      <c r="D94" s="15"/>
      <c r="E94" s="16"/>
      <c r="F94" s="19">
        <f>+EGSnrc!F94/Mean!F94</f>
        <v>0.9936207488802582</v>
      </c>
      <c r="G94" s="9"/>
      <c r="I94" s="4">
        <v>190</v>
      </c>
      <c r="J94" s="19">
        <f>+EGSnrc!J94/Mean!J94</f>
        <v>1.0117672516391492</v>
      </c>
      <c r="K94" s="9"/>
      <c r="L94" s="16"/>
      <c r="M94" s="19">
        <f>+EGSnrc!M94/Mean!M94</f>
        <v>1.0006977479474619</v>
      </c>
      <c r="N94" s="18"/>
    </row>
    <row r="95" spans="2:14" s="3" customFormat="1" x14ac:dyDescent="0.25">
      <c r="B95" s="4">
        <v>200</v>
      </c>
      <c r="C95" s="19">
        <f>+EGSnrc!C95/Mean!C95</f>
        <v>0.98641181468481132</v>
      </c>
      <c r="D95" s="15"/>
      <c r="E95" s="16"/>
      <c r="F95" s="19">
        <f>+EGSnrc!F95/Mean!F95</f>
        <v>0.99245261503400961</v>
      </c>
      <c r="G95" s="9"/>
      <c r="I95" s="4">
        <v>200</v>
      </c>
      <c r="J95" s="19">
        <f>+EGSnrc!J95/Mean!J95</f>
        <v>0.9952423972397888</v>
      </c>
      <c r="K95" s="9"/>
      <c r="L95" s="16"/>
      <c r="M95" s="19">
        <f>+EGSnrc!M95/Mean!M95</f>
        <v>1.0000345665554908</v>
      </c>
      <c r="N95" s="18"/>
    </row>
    <row r="96" spans="2:14" s="3" customFormat="1" x14ac:dyDescent="0.25">
      <c r="B96" s="4">
        <v>210</v>
      </c>
      <c r="C96" s="19">
        <f>+EGSnrc!C96/Mean!C96</f>
        <v>0.99087426318273064</v>
      </c>
      <c r="D96" s="15"/>
      <c r="E96" s="16"/>
      <c r="F96" s="19">
        <f>+EGSnrc!F96/Mean!F96</f>
        <v>0.9948840329877775</v>
      </c>
      <c r="G96" s="9"/>
      <c r="I96" s="4">
        <v>210</v>
      </c>
      <c r="J96" s="19">
        <f>+EGSnrc!J96/Mean!J96</f>
        <v>1.0115518512912502</v>
      </c>
      <c r="K96" s="9"/>
      <c r="L96" s="16"/>
      <c r="M96" s="19">
        <f>+EGSnrc!M96/Mean!M96</f>
        <v>0.99321613499357397</v>
      </c>
      <c r="N96" s="18"/>
    </row>
    <row r="97" spans="2:14" s="3" customFormat="1" x14ac:dyDescent="0.25">
      <c r="B97" s="4">
        <v>220</v>
      </c>
      <c r="C97" s="19">
        <f>+EGSnrc!C97/Mean!C97</f>
        <v>0.99349814646997203</v>
      </c>
      <c r="D97" s="15"/>
      <c r="E97" s="16"/>
      <c r="F97" s="19">
        <f>+EGSnrc!F97/Mean!F97</f>
        <v>0.99767705694254749</v>
      </c>
      <c r="G97" s="9"/>
      <c r="I97" s="4">
        <v>220</v>
      </c>
      <c r="J97" s="19">
        <f>+EGSnrc!J97/Mean!J97</f>
        <v>1.0082220468256078</v>
      </c>
      <c r="K97" s="9"/>
      <c r="L97" s="16"/>
      <c r="M97" s="19">
        <f>+EGSnrc!M97/Mean!M97</f>
        <v>0.99862018213595816</v>
      </c>
      <c r="N97" s="18"/>
    </row>
    <row r="98" spans="2:14" s="3" customFormat="1" x14ac:dyDescent="0.25">
      <c r="B98" s="4">
        <v>230</v>
      </c>
      <c r="C98" s="19">
        <f>+EGSnrc!C98/Mean!C98</f>
        <v>0.99445657651604225</v>
      </c>
      <c r="D98" s="15"/>
      <c r="E98" s="16"/>
      <c r="F98" s="19">
        <f>+EGSnrc!F98/Mean!F98</f>
        <v>0.99530687328557876</v>
      </c>
      <c r="G98" s="9"/>
      <c r="I98" s="4">
        <v>230</v>
      </c>
      <c r="J98" s="19">
        <f>+EGSnrc!J98/Mean!J98</f>
        <v>1.0070638222536956</v>
      </c>
      <c r="K98" s="9"/>
      <c r="L98" s="16"/>
      <c r="M98" s="19">
        <f>+EGSnrc!M98/Mean!M98</f>
        <v>1.0024570024570023</v>
      </c>
      <c r="N98" s="18"/>
    </row>
    <row r="99" spans="2:14" s="3" customFormat="1" x14ac:dyDescent="0.25">
      <c r="B99" s="4">
        <v>240</v>
      </c>
      <c r="C99" s="19">
        <f>+EGSnrc!C99/Mean!C99</f>
        <v>1.0003149548373158</v>
      </c>
      <c r="D99" s="15"/>
      <c r="E99" s="16"/>
      <c r="F99" s="19">
        <f>+EGSnrc!F99/Mean!F99</f>
        <v>0.99549890729099832</v>
      </c>
      <c r="G99" s="9"/>
      <c r="I99" s="4">
        <v>240</v>
      </c>
      <c r="J99" s="19">
        <f>+EGSnrc!J99/Mean!J99</f>
        <v>0.9992123795404001</v>
      </c>
      <c r="K99" s="9"/>
      <c r="L99" s="16"/>
      <c r="M99" s="19">
        <f>+EGSnrc!M99/Mean!M99</f>
        <v>1.0019394959736354</v>
      </c>
      <c r="N99" s="18"/>
    </row>
    <row r="100" spans="2:14" s="3" customFormat="1" x14ac:dyDescent="0.25">
      <c r="B100" s="4">
        <v>250</v>
      </c>
      <c r="C100" s="19">
        <f>+EGSnrc!C100/Mean!C100</f>
        <v>0.99823760209201251</v>
      </c>
      <c r="D100" s="15"/>
      <c r="E100" s="16"/>
      <c r="F100" s="19">
        <f>+EGSnrc!F100/Mean!F100</f>
        <v>0.99554915894575868</v>
      </c>
      <c r="G100" s="9"/>
      <c r="I100" s="4">
        <v>250</v>
      </c>
      <c r="J100" s="19">
        <f>+EGSnrc!J100/Mean!J100</f>
        <v>0.99733226754463811</v>
      </c>
      <c r="K100" s="9"/>
      <c r="L100" s="16"/>
      <c r="M100" s="19">
        <f>+EGSnrc!M100/Mean!M100</f>
        <v>0.99976576682087015</v>
      </c>
      <c r="N100" s="18"/>
    </row>
    <row r="101" spans="2:14" s="3" customFormat="1" x14ac:dyDescent="0.25">
      <c r="B101" s="4">
        <v>260</v>
      </c>
      <c r="C101" s="19">
        <f>+EGSnrc!C101/Mean!C101</f>
        <v>0.99643204869944579</v>
      </c>
      <c r="D101" s="15"/>
      <c r="E101" s="16"/>
      <c r="F101" s="19">
        <f>+EGSnrc!F101/Mean!F101</f>
        <v>0.99766360478245553</v>
      </c>
      <c r="G101" s="9"/>
      <c r="I101" s="4">
        <v>260</v>
      </c>
      <c r="J101" s="19">
        <f>+EGSnrc!J101/Mean!J101</f>
        <v>0.99801816352930972</v>
      </c>
      <c r="K101" s="9"/>
      <c r="L101" s="16"/>
      <c r="M101" s="19">
        <f>+EGSnrc!M101/Mean!M101</f>
        <v>1.0005978568132932</v>
      </c>
      <c r="N101" s="18"/>
    </row>
    <row r="102" spans="2:14" s="3" customFormat="1" x14ac:dyDescent="0.25">
      <c r="B102" s="4">
        <v>270</v>
      </c>
      <c r="C102" s="19">
        <f>+EGSnrc!C102/Mean!C102</f>
        <v>0.99756366937210705</v>
      </c>
      <c r="D102" s="15"/>
      <c r="E102" s="16"/>
      <c r="F102" s="19">
        <f>+EGSnrc!F102/Mean!F102</f>
        <v>0.99591850574079321</v>
      </c>
      <c r="G102" s="9"/>
      <c r="I102" s="4">
        <v>270</v>
      </c>
      <c r="J102" s="19">
        <f>+EGSnrc!J102/Mean!J102</f>
        <v>1.0019389716877272</v>
      </c>
      <c r="K102" s="9"/>
      <c r="L102" s="16"/>
      <c r="M102" s="19">
        <f>+EGSnrc!M102/Mean!M102</f>
        <v>0.9992024029731702</v>
      </c>
      <c r="N102" s="18"/>
    </row>
    <row r="103" spans="2:14" s="3" customFormat="1" x14ac:dyDescent="0.25">
      <c r="B103" s="4">
        <v>280</v>
      </c>
      <c r="C103" s="19">
        <f>+EGSnrc!C103/Mean!C103</f>
        <v>1.0029389989455502</v>
      </c>
      <c r="D103" s="15"/>
      <c r="E103" s="16"/>
      <c r="F103" s="19">
        <f>+EGSnrc!F103/Mean!F103</f>
        <v>0.99907748440810629</v>
      </c>
      <c r="G103" s="9"/>
      <c r="I103" s="4">
        <v>280</v>
      </c>
      <c r="J103" s="19">
        <f>+EGSnrc!J103/Mean!J103</f>
        <v>1.0016482902379766</v>
      </c>
      <c r="K103" s="9"/>
      <c r="L103" s="16"/>
      <c r="M103" s="19">
        <f>+EGSnrc!M103/Mean!M103</f>
        <v>1.0012232027878782</v>
      </c>
      <c r="N103" s="18"/>
    </row>
    <row r="104" spans="2:14" s="3" customFormat="1" x14ac:dyDescent="0.25">
      <c r="B104" s="4">
        <v>290</v>
      </c>
      <c r="C104" s="19">
        <f>+EGSnrc!C104/Mean!C104</f>
        <v>0.99910148500738272</v>
      </c>
      <c r="D104" s="15"/>
      <c r="E104" s="16"/>
      <c r="F104" s="19">
        <f>+EGSnrc!F104/Mean!F104</f>
        <v>0.9992288452124698</v>
      </c>
      <c r="G104" s="9"/>
      <c r="I104" s="4">
        <v>290</v>
      </c>
      <c r="J104" s="19">
        <f>+EGSnrc!J104/Mean!J104</f>
        <v>1.0020322856708284</v>
      </c>
      <c r="K104" s="9"/>
      <c r="L104" s="16"/>
      <c r="M104" s="19">
        <f>+EGSnrc!M104/Mean!M104</f>
        <v>1.0003699814261851</v>
      </c>
      <c r="N104" s="18"/>
    </row>
    <row r="105" spans="2:14" s="3" customFormat="1" x14ac:dyDescent="0.25">
      <c r="B105" s="4">
        <v>300</v>
      </c>
      <c r="C105" s="19">
        <f>+EGSnrc!C105/Mean!C105</f>
        <v>1.0007936955611232</v>
      </c>
      <c r="D105" s="15"/>
      <c r="E105" s="16"/>
      <c r="F105" s="19">
        <f>+EGSnrc!F105/Mean!F105</f>
        <v>0.99981335609301736</v>
      </c>
      <c r="G105" s="9"/>
      <c r="I105" s="4">
        <v>300</v>
      </c>
      <c r="J105" s="19">
        <f>+EGSnrc!J105/Mean!J105</f>
        <v>1.0014199058226547</v>
      </c>
      <c r="K105" s="9"/>
      <c r="L105" s="16"/>
      <c r="M105" s="19">
        <f>+EGSnrc!M105/Mean!M105</f>
        <v>0.9992031055278755</v>
      </c>
      <c r="N105" s="18"/>
    </row>
    <row r="106" spans="2:14" s="3" customFormat="1" x14ac:dyDescent="0.25">
      <c r="B106" s="4">
        <v>310</v>
      </c>
      <c r="C106" s="19">
        <f>+EGSnrc!C106/Mean!C106</f>
        <v>1.0000898903125848</v>
      </c>
      <c r="D106" s="15"/>
      <c r="E106" s="16"/>
      <c r="F106" s="19">
        <f>+EGSnrc!F106/Mean!F106</f>
        <v>1.0003494140816764</v>
      </c>
      <c r="G106" s="9"/>
      <c r="I106" s="4">
        <v>310</v>
      </c>
      <c r="J106" s="19">
        <f>+EGSnrc!J106/Mean!J106</f>
        <v>0.99930321845370906</v>
      </c>
      <c r="K106" s="9"/>
      <c r="L106" s="16"/>
      <c r="M106" s="19">
        <f>+EGSnrc!M106/Mean!M106</f>
        <v>1.0010599525909794</v>
      </c>
      <c r="N106" s="18"/>
    </row>
    <row r="107" spans="2:14" s="3" customFormat="1" x14ac:dyDescent="0.25">
      <c r="B107" s="4">
        <v>320</v>
      </c>
      <c r="C107" s="19">
        <f>+EGSnrc!C107/Mean!C107</f>
        <v>1.0016502992798555</v>
      </c>
      <c r="D107" s="15"/>
      <c r="E107" s="16"/>
      <c r="F107" s="19">
        <f>+EGSnrc!F107/Mean!F107</f>
        <v>1.0006837524609933</v>
      </c>
      <c r="G107" s="9"/>
      <c r="I107" s="4">
        <v>320</v>
      </c>
      <c r="J107" s="19">
        <f>+EGSnrc!J107/Mean!J107</f>
        <v>0.99839134630803361</v>
      </c>
      <c r="K107" s="9"/>
      <c r="L107" s="16"/>
      <c r="M107" s="19">
        <f>+EGSnrc!M107/Mean!M107</f>
        <v>1.0000833502994462</v>
      </c>
      <c r="N107" s="18"/>
    </row>
    <row r="108" spans="2:14" s="3" customFormat="1" x14ac:dyDescent="0.25">
      <c r="B108" s="4">
        <v>330</v>
      </c>
      <c r="C108" s="19">
        <f>+EGSnrc!C108/Mean!C108</f>
        <v>1.0017128673243143</v>
      </c>
      <c r="D108" s="15"/>
      <c r="E108" s="16"/>
      <c r="F108" s="19">
        <f>+EGSnrc!F108/Mean!F108</f>
        <v>1.0007692568752335</v>
      </c>
      <c r="G108" s="9"/>
      <c r="I108" s="4">
        <v>330</v>
      </c>
      <c r="J108" s="19">
        <f>+EGSnrc!J108/Mean!J108</f>
        <v>0.99933184208232884</v>
      </c>
      <c r="K108" s="9"/>
      <c r="L108" s="16"/>
      <c r="M108" s="19">
        <f>+EGSnrc!M108/Mean!M108</f>
        <v>1.0004600777949726</v>
      </c>
      <c r="N108" s="18"/>
    </row>
    <row r="109" spans="2:14" s="3" customFormat="1" x14ac:dyDescent="0.25">
      <c r="B109" s="4">
        <v>340</v>
      </c>
      <c r="C109" s="19">
        <f>+EGSnrc!C109/Mean!C109</f>
        <v>0.9995741913144387</v>
      </c>
      <c r="D109" s="15"/>
      <c r="E109" s="16"/>
      <c r="F109" s="19">
        <f>+EGSnrc!F109/Mean!F109</f>
        <v>1.0002744610433059</v>
      </c>
      <c r="G109" s="9"/>
      <c r="I109" s="4">
        <v>340</v>
      </c>
      <c r="J109" s="19">
        <f>+EGSnrc!J109/Mean!J109</f>
        <v>1.0007685700076858</v>
      </c>
      <c r="K109" s="9"/>
      <c r="L109" s="16"/>
      <c r="M109" s="19">
        <f>+EGSnrc!M109/Mean!M109</f>
        <v>0.99996104643036354</v>
      </c>
      <c r="N109" s="18"/>
    </row>
    <row r="110" spans="2:14" s="3" customFormat="1" x14ac:dyDescent="0.25">
      <c r="B110" s="4">
        <v>350</v>
      </c>
      <c r="C110" s="19">
        <f>+EGSnrc!C110/Mean!C110</f>
        <v>1.0006169667353353</v>
      </c>
      <c r="D110" s="15"/>
      <c r="E110" s="16"/>
      <c r="F110" s="19">
        <f>+EGSnrc!F110/Mean!F110</f>
        <v>1.00078483456567</v>
      </c>
      <c r="G110" s="9"/>
      <c r="I110" s="4">
        <v>350</v>
      </c>
      <c r="J110" s="19">
        <f>+EGSnrc!J110/Mean!J110</f>
        <v>1</v>
      </c>
      <c r="K110" s="9"/>
      <c r="L110" s="16"/>
      <c r="M110" s="19">
        <f>+EGSnrc!M110/Mean!M110</f>
        <v>0.99950367412912378</v>
      </c>
      <c r="N110" s="18"/>
    </row>
    <row r="111" spans="2:14" s="3" customFormat="1" x14ac:dyDescent="0.25">
      <c r="B111" s="4"/>
      <c r="I111" s="4"/>
    </row>
    <row r="112" spans="2:14" s="3" customFormat="1" x14ac:dyDescent="0.25">
      <c r="B112" s="4"/>
      <c r="I112" s="4"/>
    </row>
    <row r="113" spans="2:9" s="3" customFormat="1" x14ac:dyDescent="0.25">
      <c r="B113" s="4"/>
      <c r="I113" s="4"/>
    </row>
    <row r="114" spans="2:9" s="3" customFormat="1" x14ac:dyDescent="0.25">
      <c r="B114" s="4"/>
      <c r="I114" s="4"/>
    </row>
    <row r="115" spans="2:9" s="3" customFormat="1" x14ac:dyDescent="0.25">
      <c r="B115" s="4"/>
      <c r="I115" s="4"/>
    </row>
  </sheetData>
  <mergeCells count="6">
    <mergeCell ref="B1:G1"/>
    <mergeCell ref="I1:N1"/>
    <mergeCell ref="C3:D3"/>
    <mergeCell ref="F3:G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Mean</vt:lpstr>
      <vt:lpstr>Range</vt:lpstr>
      <vt:lpstr>Mean Range</vt:lpstr>
      <vt:lpstr>EGSnrc</vt:lpstr>
      <vt:lpstr>Geant4</vt:lpstr>
      <vt:lpstr>MCNP</vt:lpstr>
      <vt:lpstr>Penelope</vt:lpstr>
      <vt:lpstr>EGSnrc_over_Mean</vt:lpstr>
      <vt:lpstr>Geant4_over_Mean</vt:lpstr>
      <vt:lpstr>MCNP_over_Mean</vt:lpstr>
      <vt:lpstr>Penelope_over_Mean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</dc:creator>
  <cp:lastModifiedBy>Ioannis Sechopoulos</cp:lastModifiedBy>
  <dcterms:created xsi:type="dcterms:W3CDTF">2011-06-14T21:32:12Z</dcterms:created>
  <dcterms:modified xsi:type="dcterms:W3CDTF">2013-12-08T15:00:51Z</dcterms:modified>
</cp:coreProperties>
</file>