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Jane/Desktop/MIT/Senior/4.032/ps5/p5/Final Project/"/>
    </mc:Choice>
  </mc:AlternateContent>
  <bookViews>
    <workbookView xWindow="15300" yWindow="460" windowWidth="13500" windowHeight="1746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1" i="2"/>
  <c r="C44" i="2"/>
  <c r="C43" i="2"/>
  <c r="C42" i="2"/>
  <c r="C41" i="2"/>
  <c r="C40" i="2"/>
  <c r="C39" i="2"/>
  <c r="C38" i="2"/>
  <c r="C37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8" i="2"/>
  <c r="C19" i="2"/>
  <c r="C17" i="2"/>
  <c r="C16" i="2"/>
  <c r="C15" i="2"/>
  <c r="C14" i="2"/>
  <c r="C13" i="2"/>
  <c r="C12" i="2"/>
  <c r="C11" i="2"/>
  <c r="C8" i="2"/>
  <c r="C2" i="2"/>
  <c r="C3" i="2"/>
  <c r="C4" i="2"/>
  <c r="C5" i="2"/>
  <c r="C6" i="2"/>
  <c r="C7" i="2"/>
  <c r="C9" i="2"/>
  <c r="C10" i="2"/>
  <c r="C1" i="2"/>
  <c r="J53" i="1"/>
  <c r="J54" i="1"/>
  <c r="J55" i="1"/>
  <c r="J56" i="1"/>
  <c r="J41" i="1"/>
  <c r="J42" i="1"/>
  <c r="J43" i="1"/>
  <c r="J44" i="1"/>
  <c r="J39" i="1"/>
  <c r="J40" i="1"/>
  <c r="J38" i="1"/>
  <c r="J30" i="1"/>
  <c r="J34" i="1"/>
  <c r="J33" i="1"/>
  <c r="J32" i="1"/>
  <c r="J31" i="1"/>
  <c r="J29" i="1"/>
  <c r="J27" i="1"/>
  <c r="J26" i="1"/>
  <c r="J24" i="1"/>
  <c r="J23" i="1"/>
  <c r="J22" i="1"/>
  <c r="J15" i="1"/>
  <c r="J17" i="1"/>
  <c r="J13" i="1"/>
  <c r="J3" i="1"/>
  <c r="J9" i="1"/>
  <c r="J1" i="1"/>
  <c r="J46" i="1"/>
  <c r="J47" i="1"/>
  <c r="J48" i="1"/>
  <c r="J49" i="1"/>
  <c r="J50" i="1"/>
  <c r="J51" i="1"/>
  <c r="J52" i="1"/>
  <c r="J45" i="1"/>
  <c r="J37" i="1"/>
  <c r="J36" i="1"/>
  <c r="J35" i="1"/>
  <c r="J28" i="1"/>
  <c r="J25" i="1"/>
  <c r="J21" i="1"/>
  <c r="J20" i="1"/>
  <c r="J19" i="1"/>
  <c r="J18" i="1"/>
  <c r="J16" i="1"/>
  <c r="J14" i="1"/>
  <c r="J11" i="1"/>
  <c r="J12" i="1"/>
  <c r="J10" i="1"/>
  <c r="J6" i="1"/>
  <c r="J7" i="1"/>
  <c r="J8" i="1"/>
  <c r="J5" i="1"/>
  <c r="J4" i="1"/>
  <c r="J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</calcChain>
</file>

<file path=xl/sharedStrings.xml><?xml version="1.0" encoding="utf-8"?>
<sst xmlns="http://schemas.openxmlformats.org/spreadsheetml/2006/main" count="185" uniqueCount="140">
  <si>
    <r>
      <t>[1908]  </t>
    </r>
    <r>
      <rPr>
        <sz val="12"/>
        <color theme="1"/>
        <rFont val="-webkit-standard"/>
      </rPr>
      <t>no size, 10 cents</t>
    </r>
  </si>
  <si>
    <r>
      <t>[1909]  </t>
    </r>
    <r>
      <rPr>
        <sz val="12"/>
        <color theme="1"/>
        <rFont val="-webkit-standard"/>
      </rPr>
      <t>no size, 10 cents</t>
    </r>
  </si>
  <si>
    <r>
      <t>[1910]  </t>
    </r>
    <r>
      <rPr>
        <sz val="12"/>
        <color theme="1"/>
        <rFont val="-webkit-standard"/>
      </rPr>
      <t>no size, 9 cents</t>
    </r>
  </si>
  <si>
    <r>
      <t>[1911] </t>
    </r>
    <r>
      <rPr>
        <sz val="12"/>
        <color theme="1"/>
        <rFont val="-webkit-standard"/>
      </rPr>
      <t>no size, 10 cents</t>
    </r>
  </si>
  <si>
    <r>
      <t>[1912] </t>
    </r>
    <r>
      <rPr>
        <sz val="12"/>
        <color theme="1"/>
        <rFont val="-webkit-standard"/>
      </rPr>
      <t>no size, 9 cents</t>
    </r>
  </si>
  <si>
    <r>
      <t>[1913]  </t>
    </r>
    <r>
      <rPr>
        <sz val="12"/>
        <color theme="1"/>
        <rFont val="-webkit-standard"/>
      </rPr>
      <t>no size, 10 cents</t>
    </r>
  </si>
  <si>
    <r>
      <t>[1914]  </t>
    </r>
    <r>
      <rPr>
        <sz val="12"/>
        <color theme="1"/>
        <rFont val="-webkit-standard"/>
      </rPr>
      <t>no size, 10 cents</t>
    </r>
  </si>
  <si>
    <r>
      <t>[1915]  </t>
    </r>
    <r>
      <rPr>
        <sz val="12"/>
        <color theme="1"/>
        <rFont val="-webkit-standard"/>
      </rPr>
      <t>no size, 8 cents</t>
    </r>
  </si>
  <si>
    <r>
      <t>[1916] </t>
    </r>
    <r>
      <rPr>
        <sz val="12"/>
        <color theme="1"/>
        <rFont val="-webkit-standard"/>
      </rPr>
      <t>no size, 8 cents</t>
    </r>
  </si>
  <si>
    <r>
      <t>[1917]  </t>
    </r>
    <r>
      <rPr>
        <sz val="12"/>
        <color theme="1"/>
        <rFont val="-webkit-standard"/>
      </rPr>
      <t>no size, 8 cents</t>
    </r>
  </si>
  <si>
    <r>
      <t>[1918]  </t>
    </r>
    <r>
      <rPr>
        <sz val="12"/>
        <color theme="1"/>
        <rFont val="-webkit-standard"/>
      </rPr>
      <t>no size, 8 cents</t>
    </r>
  </si>
  <si>
    <r>
      <t>[1919] </t>
    </r>
    <r>
      <rPr>
        <sz val="12"/>
        <color theme="1"/>
        <rFont val="-webkit-standard"/>
      </rPr>
      <t>no size, 12 cents</t>
    </r>
  </si>
  <si>
    <r>
      <t>[1920] </t>
    </r>
    <r>
      <rPr>
        <sz val="12"/>
        <color theme="1"/>
        <rFont val="-webkit-standard"/>
      </rPr>
      <t>no size, 11 cents</t>
    </r>
  </si>
  <si>
    <r>
      <t>[1922]  </t>
    </r>
    <r>
      <rPr>
        <sz val="12"/>
        <color theme="1"/>
        <rFont val="-webkit-standard"/>
      </rPr>
      <t>"large size," 12.5 cents</t>
    </r>
  </si>
  <si>
    <r>
      <t>[1923] </t>
    </r>
    <r>
      <rPr>
        <sz val="12"/>
        <color theme="1"/>
        <rFont val="-webkit-standard"/>
      </rPr>
      <t>no size, 9 cents</t>
    </r>
  </si>
  <si>
    <r>
      <t>[1924] </t>
    </r>
    <r>
      <rPr>
        <sz val="12"/>
        <color theme="1"/>
        <rFont val="-webkit-standard"/>
      </rPr>
      <t>no size, 8 cents</t>
    </r>
  </si>
  <si>
    <r>
      <t>[1925]  </t>
    </r>
    <r>
      <rPr>
        <sz val="12"/>
        <color theme="1"/>
        <rFont val="-webkit-standard"/>
      </rPr>
      <t>no size, 9 cents</t>
    </r>
  </si>
  <si>
    <r>
      <t>[1926]  </t>
    </r>
    <r>
      <rPr>
        <sz val="12"/>
        <color theme="1"/>
        <rFont val="-webkit-standard"/>
      </rPr>
      <t>no size, 10 cents</t>
    </r>
  </si>
  <si>
    <r>
      <t>[1927]  </t>
    </r>
    <r>
      <rPr>
        <sz val="12"/>
        <color theme="1"/>
        <rFont val="-webkit-standard"/>
      </rPr>
      <t>no size, 10 cents</t>
    </r>
  </si>
  <si>
    <r>
      <t>[1928]  </t>
    </r>
    <r>
      <rPr>
        <sz val="12"/>
        <color theme="1"/>
        <rFont val="-webkit-standard"/>
      </rPr>
      <t>no size, 8 cents</t>
    </r>
  </si>
  <si>
    <r>
      <t>[1929]  </t>
    </r>
    <r>
      <rPr>
        <sz val="12"/>
        <color theme="1"/>
        <rFont val="-webkit-standard"/>
      </rPr>
      <t>no size, 7 cents</t>
    </r>
  </si>
  <si>
    <r>
      <t>[1930] </t>
    </r>
    <r>
      <rPr>
        <sz val="12"/>
        <color theme="1"/>
        <rFont val="-webkit-standard"/>
      </rPr>
      <t>7.6 oz, 7.5 cents</t>
    </r>
  </si>
  <si>
    <r>
      <t>[1931]  </t>
    </r>
    <r>
      <rPr>
        <sz val="12"/>
        <color theme="1"/>
        <rFont val="-webkit-standard"/>
      </rPr>
      <t>no size, 9 cents</t>
    </r>
  </si>
  <si>
    <r>
      <t>[1932]  </t>
    </r>
    <r>
      <rPr>
        <sz val="12"/>
        <color theme="1"/>
        <rFont val="-webkit-standard"/>
      </rPr>
      <t>8 oz, 25 cents/four pkgs</t>
    </r>
  </si>
  <si>
    <r>
      <t>[1933] </t>
    </r>
    <r>
      <rPr>
        <sz val="12"/>
        <color theme="1"/>
        <rFont val="-webkit-standard"/>
      </rPr>
      <t>no size, 20 cents/three pkgs</t>
    </r>
  </si>
  <si>
    <r>
      <t>[1934]  </t>
    </r>
    <r>
      <rPr>
        <sz val="12"/>
        <color theme="1"/>
        <rFont val="-webkit-standard"/>
      </rPr>
      <t>8 oz, 8 cents</t>
    </r>
  </si>
  <si>
    <r>
      <t>[1935]  </t>
    </r>
    <r>
      <rPr>
        <sz val="12"/>
        <color theme="1"/>
        <rFont val="-webkit-standard"/>
      </rPr>
      <t>8 oz, 8 cents</t>
    </r>
  </si>
  <si>
    <r>
      <t>[1936]  </t>
    </r>
    <r>
      <rPr>
        <sz val="12"/>
        <color theme="1"/>
        <rFont val="-webkit-standard"/>
      </rPr>
      <t>8 oz, 20 cents/three pkgs</t>
    </r>
  </si>
  <si>
    <r>
      <t>[1937]  </t>
    </r>
    <r>
      <rPr>
        <sz val="12"/>
        <color theme="1"/>
        <rFont val="-webkit-standard"/>
      </rPr>
      <t>no size, 7 cents</t>
    </r>
  </si>
  <si>
    <r>
      <t>[1938] </t>
    </r>
    <r>
      <rPr>
        <sz val="12"/>
        <color theme="1"/>
        <rFont val="-webkit-standard"/>
      </rPr>
      <t>8 oz, 13 cents/two pkgs</t>
    </r>
  </si>
  <si>
    <r>
      <t>[1939]  </t>
    </r>
    <r>
      <rPr>
        <sz val="12"/>
        <color theme="1"/>
        <rFont val="-webkit-standard"/>
      </rPr>
      <t>8 oz, 13 cents/two pkgs</t>
    </r>
  </si>
  <si>
    <r>
      <t>[1940]  </t>
    </r>
    <r>
      <rPr>
        <sz val="12"/>
        <color theme="1"/>
        <rFont val="-webkit-standard"/>
      </rPr>
      <t>8 oz, 11 cents/two pkgs</t>
    </r>
  </si>
  <si>
    <r>
      <t>[1941] </t>
    </r>
    <r>
      <rPr>
        <sz val="12"/>
        <color theme="1"/>
        <rFont val="-webkit-standard"/>
      </rPr>
      <t>no size, 9 cents</t>
    </r>
  </si>
  <si>
    <r>
      <t>[1942] </t>
    </r>
    <r>
      <rPr>
        <sz val="12"/>
        <color theme="1"/>
        <rFont val="-webkit-standard"/>
      </rPr>
      <t>11 oz, 8 cents</t>
    </r>
  </si>
  <si>
    <r>
      <t>[1943]</t>
    </r>
    <r>
      <rPr>
        <sz val="12"/>
        <color theme="1"/>
        <rFont val="-webkit-standard"/>
      </rPr>
      <t> 11 oz, 8 cents</t>
    </r>
  </si>
  <si>
    <r>
      <t>[1944]</t>
    </r>
    <r>
      <rPr>
        <sz val="12"/>
        <color theme="1"/>
        <rFont val="-webkit-standard"/>
      </rPr>
      <t> 6 oz, 5 cents</t>
    </r>
  </si>
  <si>
    <r>
      <t>[1945]</t>
    </r>
    <r>
      <rPr>
        <sz val="12"/>
        <color theme="1"/>
        <rFont val="-webkit-standard"/>
      </rPr>
      <t> 11 oz, 8 cents (also: 6 oz, 5 cents &amp; 18 oz, 12 cents)</t>
    </r>
  </si>
  <si>
    <r>
      <t>[1946]</t>
    </r>
    <r>
      <rPr>
        <sz val="12"/>
        <color theme="1"/>
        <rFont val="-webkit-standard"/>
      </rPr>
      <t> 6 oz, 5 cents</t>
    </r>
  </si>
  <si>
    <r>
      <t>[1947]  </t>
    </r>
    <r>
      <rPr>
        <sz val="12"/>
        <color theme="1"/>
        <rFont val="-webkit-standard"/>
      </rPr>
      <t>13 oz, 17 cents</t>
    </r>
  </si>
  <si>
    <r>
      <t>[1948] </t>
    </r>
    <r>
      <rPr>
        <sz val="12"/>
        <color theme="1"/>
        <rFont val="-webkit-standard"/>
      </rPr>
      <t>8 oz, 12 cents</t>
    </r>
  </si>
  <si>
    <r>
      <t>[1949]  </t>
    </r>
    <r>
      <rPr>
        <sz val="12"/>
        <color theme="1"/>
        <rFont val="-webkit-standard"/>
      </rPr>
      <t>13 oz, 19 cents</t>
    </r>
  </si>
  <si>
    <r>
      <t>[1950] </t>
    </r>
    <r>
      <rPr>
        <sz val="12"/>
        <color theme="1"/>
        <rFont val="-webkit-standard"/>
      </rPr>
      <t>8 oz, 16 cents</t>
    </r>
  </si>
  <si>
    <r>
      <t>[1951] </t>
    </r>
    <r>
      <rPr>
        <sz val="12"/>
        <color theme="1"/>
        <rFont val="-webkit-standard"/>
      </rPr>
      <t>8 oz, 13 cents</t>
    </r>
  </si>
  <si>
    <r>
      <t>[1952] </t>
    </r>
    <r>
      <rPr>
        <sz val="12"/>
        <color theme="1"/>
        <rFont val="-webkit-standard"/>
      </rPr>
      <t>8 oz, 16 cents</t>
    </r>
  </si>
  <si>
    <r>
      <t>[1953]</t>
    </r>
    <r>
      <rPr>
        <sz val="12"/>
        <color theme="1"/>
        <rFont val="-webkit-standard"/>
      </rPr>
      <t> 8 oz, 15 cents</t>
    </r>
  </si>
  <si>
    <r>
      <t>[1954]</t>
    </r>
    <r>
      <rPr>
        <sz val="12"/>
        <color theme="1"/>
        <rFont val="-webkit-standard"/>
      </rPr>
      <t> 8 oz, 25 cents</t>
    </r>
  </si>
  <si>
    <r>
      <t>[1955] </t>
    </r>
    <r>
      <rPr>
        <sz val="12"/>
        <color theme="1"/>
        <rFont val="-webkit-standard"/>
      </rPr>
      <t>12 oz, 19 cents</t>
    </r>
  </si>
  <si>
    <r>
      <t>[1956] </t>
    </r>
    <r>
      <rPr>
        <sz val="12"/>
        <color theme="1"/>
        <rFont val="-webkit-standard"/>
      </rPr>
      <t>8 oz, 29 cents/two pkgs</t>
    </r>
  </si>
  <si>
    <r>
      <t>[1957]</t>
    </r>
    <r>
      <rPr>
        <sz val="12"/>
        <color theme="1"/>
        <rFont val="-webkit-standard"/>
      </rPr>
      <t> 8 oz, 17 cents</t>
    </r>
  </si>
  <si>
    <r>
      <t>[1958]</t>
    </r>
    <r>
      <rPr>
        <sz val="12"/>
        <color theme="1"/>
        <rFont val="-webkit-standard"/>
      </rPr>
      <t> 8 oz, 18 cents</t>
    </r>
  </si>
  <si>
    <r>
      <t>[1959]</t>
    </r>
    <r>
      <rPr>
        <sz val="12"/>
        <color theme="1"/>
        <rFont val="-webkit-standard"/>
      </rPr>
      <t> 12 oz, 22 cents</t>
    </r>
  </si>
  <si>
    <r>
      <t>[1960] </t>
    </r>
    <r>
      <rPr>
        <sz val="12"/>
        <color theme="1"/>
        <rFont val="-webkit-standard"/>
      </rPr>
      <t>18 oz, 27 cents</t>
    </r>
  </si>
  <si>
    <r>
      <t>[1961] </t>
    </r>
    <r>
      <rPr>
        <sz val="12"/>
        <color theme="1"/>
        <rFont val="-webkit-standard"/>
      </rPr>
      <t>12 oz, 23 cents</t>
    </r>
  </si>
  <si>
    <r>
      <t>[1962] </t>
    </r>
    <r>
      <rPr>
        <sz val="12"/>
        <color theme="1"/>
        <rFont val="-webkit-standard"/>
      </rPr>
      <t>18 oz, 27 cents</t>
    </r>
  </si>
  <si>
    <r>
      <t>[1963] </t>
    </r>
    <r>
      <rPr>
        <sz val="12"/>
        <color theme="1"/>
        <rFont val="-webkit-standard"/>
      </rPr>
      <t>12 oz, 23 cents</t>
    </r>
  </si>
  <si>
    <r>
      <t>[1964]</t>
    </r>
    <r>
      <rPr>
        <sz val="12"/>
        <color theme="1"/>
        <rFont val="-webkit-standard"/>
      </rPr>
      <t> 12 oz, 29 cents</t>
    </r>
  </si>
  <si>
    <r>
      <t>[1965]</t>
    </r>
    <r>
      <rPr>
        <sz val="12"/>
        <color theme="1"/>
        <rFont val="-webkit-standard"/>
      </rPr>
      <t> 12 oz, 25 cents</t>
    </r>
  </si>
  <si>
    <r>
      <t>[1966]</t>
    </r>
    <r>
      <rPr>
        <sz val="12"/>
        <color theme="1"/>
        <rFont val="-webkit-standard"/>
      </rPr>
      <t> 12 oz, 25 cents</t>
    </r>
  </si>
  <si>
    <r>
      <t>[1967] </t>
    </r>
    <r>
      <rPr>
        <sz val="12"/>
        <color theme="1"/>
        <rFont val="-webkit-standard"/>
      </rPr>
      <t>12 oz, 29 cents</t>
    </r>
  </si>
  <si>
    <r>
      <t>[1968] </t>
    </r>
    <r>
      <rPr>
        <sz val="12"/>
        <color theme="1"/>
        <rFont val="-webkit-standard"/>
      </rPr>
      <t>18 oz, 39 cents</t>
    </r>
  </si>
  <si>
    <r>
      <t>[1969]</t>
    </r>
    <r>
      <rPr>
        <sz val="12"/>
        <color theme="1"/>
        <rFont val="-webkit-standard"/>
      </rPr>
      <t> 12 oz, 29 cents</t>
    </r>
  </si>
  <si>
    <r>
      <t>[1970] </t>
    </r>
    <r>
      <rPr>
        <sz val="12"/>
        <color theme="1"/>
        <rFont val="-webkit-standard"/>
      </rPr>
      <t>18 oz, 38 cents</t>
    </r>
  </si>
  <si>
    <r>
      <t>[1971]</t>
    </r>
    <r>
      <rPr>
        <sz val="12"/>
        <color theme="1"/>
        <rFont val="-webkit-standard"/>
      </rPr>
      <t> 8 oz, 21 cents</t>
    </r>
  </si>
  <si>
    <r>
      <t>[1972] </t>
    </r>
    <r>
      <rPr>
        <sz val="12"/>
        <color theme="1"/>
        <rFont val="-webkit-standard"/>
      </rPr>
      <t>18 oz, 37 cents</t>
    </r>
  </si>
  <si>
    <r>
      <t>[1973]</t>
    </r>
    <r>
      <rPr>
        <sz val="12"/>
        <color theme="1"/>
        <rFont val="-webkit-standard"/>
      </rPr>
      <t> 12 oz, 25 cents</t>
    </r>
  </si>
  <si>
    <r>
      <t>[1974]</t>
    </r>
    <r>
      <rPr>
        <sz val="12"/>
        <color theme="1"/>
        <rFont val="-webkit-standard"/>
      </rPr>
      <t> 18 oz, 43 cents</t>
    </r>
  </si>
  <si>
    <r>
      <t>[1975]</t>
    </r>
    <r>
      <rPr>
        <sz val="12"/>
        <color theme="1"/>
        <rFont val="-webkit-standard"/>
      </rPr>
      <t> 12 oz, 45 cents</t>
    </r>
  </si>
  <si>
    <r>
      <t>[1976] </t>
    </r>
    <r>
      <rPr>
        <sz val="12"/>
        <color theme="1"/>
        <rFont val="-webkit-standard"/>
      </rPr>
      <t>18 oz, 69 cents</t>
    </r>
  </si>
  <si>
    <r>
      <t>[1977]</t>
    </r>
    <r>
      <rPr>
        <sz val="12"/>
        <color theme="1"/>
        <rFont val="-webkit-standard"/>
      </rPr>
      <t> 12 oz, 50 cents</t>
    </r>
  </si>
  <si>
    <r>
      <t>[1978]</t>
    </r>
    <r>
      <rPr>
        <sz val="12"/>
        <color theme="1"/>
        <rFont val="-webkit-standard"/>
      </rPr>
      <t> 24 oz, $1.15</t>
    </r>
  </si>
  <si>
    <r>
      <t>[1979]</t>
    </r>
    <r>
      <rPr>
        <sz val="12"/>
        <color theme="1"/>
        <rFont val="-webkit-standard"/>
      </rPr>
      <t> 12 oz, 59 cents</t>
    </r>
  </si>
  <si>
    <r>
      <t>[1980] </t>
    </r>
    <r>
      <rPr>
        <sz val="12"/>
        <color theme="1"/>
        <rFont val="-webkit-standard"/>
      </rPr>
      <t>19 oz, 99 cents</t>
    </r>
  </si>
  <si>
    <r>
      <t>[1981]</t>
    </r>
    <r>
      <rPr>
        <sz val="12"/>
        <color theme="1"/>
        <rFont val="-webkit-standard"/>
      </rPr>
      <t> 18 oz, $1.12</t>
    </r>
  </si>
  <si>
    <r>
      <t>[1982] </t>
    </r>
    <r>
      <rPr>
        <sz val="12"/>
        <color theme="1"/>
        <rFont val="-webkit-standard"/>
      </rPr>
      <t>18 oz, $1.25</t>
    </r>
  </si>
  <si>
    <r>
      <t>[1983]</t>
    </r>
    <r>
      <rPr>
        <sz val="12"/>
        <color theme="1"/>
        <rFont val="-webkit-standard"/>
      </rPr>
      <t> 18 oz, 99 cents</t>
    </r>
  </si>
  <si>
    <r>
      <t>[1984] </t>
    </r>
    <r>
      <rPr>
        <sz val="12"/>
        <color theme="1"/>
        <rFont val="-webkit-standard"/>
      </rPr>
      <t>12 oz, 89 cents</t>
    </r>
  </si>
  <si>
    <r>
      <t>[1985]</t>
    </r>
    <r>
      <rPr>
        <sz val="12"/>
        <color theme="1"/>
        <rFont val="-webkit-standard"/>
      </rPr>
      <t> 18 oz, $1.09</t>
    </r>
  </si>
  <si>
    <r>
      <t>[1986] </t>
    </r>
    <r>
      <rPr>
        <sz val="12"/>
        <color theme="1"/>
        <rFont val="-webkit-standard"/>
      </rPr>
      <t>18 oz, $1.39</t>
    </r>
  </si>
  <si>
    <r>
      <t>[1987] </t>
    </r>
    <r>
      <rPr>
        <sz val="12"/>
        <color theme="1"/>
        <rFont val="-webkit-standard"/>
      </rPr>
      <t>24 oz, $1.99</t>
    </r>
  </si>
  <si>
    <r>
      <t>[1988]</t>
    </r>
    <r>
      <rPr>
        <sz val="12"/>
        <color theme="1"/>
        <rFont val="-webkit-standard"/>
      </rPr>
      <t> 18 oz, $1.49</t>
    </r>
  </si>
  <si>
    <r>
      <t>[1989]</t>
    </r>
    <r>
      <rPr>
        <sz val="12"/>
        <color theme="1"/>
        <rFont val="-webkit-standard"/>
      </rPr>
      <t> 18 oz, $1.69</t>
    </r>
  </si>
  <si>
    <r>
      <t>[1990] </t>
    </r>
    <r>
      <rPr>
        <sz val="12"/>
        <color theme="1"/>
        <rFont val="-webkit-standard"/>
      </rPr>
      <t>18 oz, $1.99</t>
    </r>
  </si>
  <si>
    <r>
      <t>[1991]</t>
    </r>
    <r>
      <rPr>
        <sz val="12"/>
        <color theme="1"/>
        <rFont val="-webkit-standard"/>
      </rPr>
      <t> 18 oz, $2.19</t>
    </r>
  </si>
  <si>
    <r>
      <t>[1992] </t>
    </r>
    <r>
      <rPr>
        <sz val="12"/>
        <color theme="1"/>
        <rFont val="-webkit-standard"/>
      </rPr>
      <t>18 oz, $1.99</t>
    </r>
  </si>
  <si>
    <r>
      <t>[1993] </t>
    </r>
    <r>
      <rPr>
        <sz val="12"/>
        <color theme="1"/>
        <rFont val="-webkit-standard"/>
      </rPr>
      <t>18 oz, $1.29</t>
    </r>
  </si>
  <si>
    <r>
      <t>[1994] </t>
    </r>
    <r>
      <rPr>
        <sz val="12"/>
        <color theme="1"/>
        <rFont val="-webkit-standard"/>
      </rPr>
      <t>24 oz, $2.19</t>
    </r>
  </si>
  <si>
    <r>
      <t>[1995-1996] </t>
    </r>
    <r>
      <rPr>
        <sz val="12"/>
        <color theme="1"/>
        <rFont val="-webkit-standard"/>
      </rPr>
      <t>no prices found yet</t>
    </r>
  </si>
  <si>
    <r>
      <t>[1997] </t>
    </r>
    <r>
      <rPr>
        <sz val="12"/>
        <color theme="1"/>
        <rFont val="-webkit-standard"/>
      </rPr>
      <t>18oz, $2.59</t>
    </r>
  </si>
  <si>
    <r>
      <t>[1998] </t>
    </r>
    <r>
      <rPr>
        <sz val="12"/>
        <color theme="1"/>
        <rFont val="-webkit-standard"/>
      </rPr>
      <t>18 oz, $2.29</t>
    </r>
  </si>
  <si>
    <r>
      <t>[1999]</t>
    </r>
    <r>
      <rPr>
        <sz val="12"/>
        <color theme="1"/>
        <rFont val="-webkit-standard"/>
      </rPr>
      <t> no prices found yet</t>
    </r>
  </si>
  <si>
    <r>
      <t>[2000] </t>
    </r>
    <r>
      <rPr>
        <sz val="12"/>
        <color theme="1"/>
        <rFont val="-webkit-standard"/>
      </rPr>
      <t>18 oz, $2.99</t>
    </r>
  </si>
  <si>
    <r>
      <t>[2001-2003]</t>
    </r>
    <r>
      <rPr>
        <sz val="12"/>
        <color theme="1"/>
        <rFont val="-webkit-standard"/>
      </rPr>
      <t> no prices found yet</t>
    </r>
  </si>
  <si>
    <r>
      <t>[2004]</t>
    </r>
    <r>
      <rPr>
        <sz val="12"/>
        <color theme="1"/>
        <rFont val="-webkit-standard"/>
      </rPr>
      <t> 12 oz, $2.99</t>
    </r>
  </si>
  <si>
    <r>
      <t>[2005-2007]</t>
    </r>
    <r>
      <rPr>
        <sz val="12"/>
        <color theme="1"/>
        <rFont val="-webkit-standard"/>
      </rPr>
      <t> no prices found yet</t>
    </r>
  </si>
  <si>
    <r>
      <t>[2008] </t>
    </r>
    <r>
      <rPr>
        <sz val="12"/>
        <color theme="1"/>
        <rFont val="-webkit-standard"/>
      </rPr>
      <t>12 oz, $2.99</t>
    </r>
  </si>
  <si>
    <r>
      <t>[2011]</t>
    </r>
    <r>
      <rPr>
        <sz val="12"/>
        <color theme="1"/>
        <rFont val="-webkit-standard"/>
      </rPr>
      <t> 12 oz., $3.79</t>
    </r>
  </si>
  <si>
    <r>
      <t>[2012]</t>
    </r>
    <r>
      <rPr>
        <sz val="12"/>
        <color theme="1"/>
        <rFont val="-webkit-standard"/>
      </rPr>
      <t>12 oz., $3.79</t>
    </r>
  </si>
  <si>
    <r>
      <t>[2013]</t>
    </r>
    <r>
      <rPr>
        <sz val="12"/>
        <color theme="1"/>
        <rFont val="-webkit-standard"/>
      </rPr>
      <t> 12 oz., $3.79</t>
    </r>
  </si>
  <si>
    <r>
      <t>[2014]</t>
    </r>
    <r>
      <rPr>
        <sz val="12"/>
        <color theme="1"/>
        <rFont val="-webkit-standard"/>
      </rPr>
      <t> 18 oz, $4.19</t>
    </r>
  </si>
  <si>
    <r>
      <t>[1960]</t>
    </r>
    <r>
      <rPr>
        <sz val="12"/>
        <color theme="1"/>
        <rFont val="-webkit-standard"/>
      </rPr>
      <t> 45 cents/lb</t>
    </r>
  </si>
  <si>
    <r>
      <t>[1961]</t>
    </r>
    <r>
      <rPr>
        <sz val="12"/>
        <color theme="1"/>
        <rFont val="-webkit-standard"/>
      </rPr>
      <t> 45 cents/lb</t>
    </r>
  </si>
  <si>
    <r>
      <t>[1962]</t>
    </r>
    <r>
      <rPr>
        <sz val="12"/>
        <color theme="1"/>
        <rFont val="-webkit-standard"/>
      </rPr>
      <t> 49 cents/lb</t>
    </r>
  </si>
  <si>
    <r>
      <t>[1963]</t>
    </r>
    <r>
      <rPr>
        <sz val="12"/>
        <color theme="1"/>
        <rFont val="-webkit-standard"/>
      </rPr>
      <t> 45 cents/lb</t>
    </r>
  </si>
  <si>
    <r>
      <t>[1964]</t>
    </r>
    <r>
      <rPr>
        <sz val="12"/>
        <color theme="1"/>
        <rFont val="-webkit-standard"/>
      </rPr>
      <t> 39 cents/lb</t>
    </r>
  </si>
  <si>
    <r>
      <t>[1965]</t>
    </r>
    <r>
      <rPr>
        <sz val="12"/>
        <color theme="1"/>
        <rFont val="-webkit-standard"/>
      </rPr>
      <t> 43 cents/lb</t>
    </r>
  </si>
  <si>
    <r>
      <t>[1966]</t>
    </r>
    <r>
      <rPr>
        <sz val="12"/>
        <color theme="1"/>
        <rFont val="-webkit-standard"/>
      </rPr>
      <t> 43 cents/lb</t>
    </r>
  </si>
  <si>
    <r>
      <t>[1967]</t>
    </r>
    <r>
      <rPr>
        <sz val="12"/>
        <color theme="1"/>
        <rFont val="-webkit-standard"/>
      </rPr>
      <t> 49 cents/lb</t>
    </r>
  </si>
  <si>
    <r>
      <t>[1968]</t>
    </r>
    <r>
      <rPr>
        <sz val="12"/>
        <color theme="1"/>
        <rFont val="-webkit-standard"/>
      </rPr>
      <t> 45 cents/lb</t>
    </r>
  </si>
  <si>
    <r>
      <t>[1969]</t>
    </r>
    <r>
      <rPr>
        <sz val="12"/>
        <color theme="1"/>
        <rFont val="-webkit-standard"/>
      </rPr>
      <t> 51 cents/lb</t>
    </r>
  </si>
  <si>
    <r>
      <t>[1970]</t>
    </r>
    <r>
      <rPr>
        <sz val="12"/>
        <color theme="1"/>
        <rFont val="-webkit-standard"/>
      </rPr>
      <t> 45 cents/15 oz</t>
    </r>
  </si>
  <si>
    <r>
      <t>[1971]</t>
    </r>
    <r>
      <rPr>
        <sz val="12"/>
        <color theme="1"/>
        <rFont val="-webkit-standard"/>
      </rPr>
      <t> 55 cents/15 oz</t>
    </r>
  </si>
  <si>
    <r>
      <t>[1972]</t>
    </r>
    <r>
      <rPr>
        <sz val="12"/>
        <color theme="1"/>
        <rFont val="-webkit-standard"/>
      </rPr>
      <t> 49 cents/lb</t>
    </r>
  </si>
  <si>
    <r>
      <t>[1973]</t>
    </r>
    <r>
      <rPr>
        <sz val="12"/>
        <color theme="1"/>
        <rFont val="-webkit-standard"/>
      </rPr>
      <t> 49 cents/15 oz</t>
    </r>
  </si>
  <si>
    <r>
      <t>[1974]</t>
    </r>
    <r>
      <rPr>
        <sz val="12"/>
        <color theme="1"/>
        <rFont val="-webkit-standard"/>
      </rPr>
      <t> 55 cents/15 oz</t>
    </r>
  </si>
  <si>
    <r>
      <t>[1975]</t>
    </r>
    <r>
      <rPr>
        <sz val="12"/>
        <color theme="1"/>
        <rFont val="-webkit-standard"/>
      </rPr>
      <t> 89 cents/15 oz</t>
    </r>
  </si>
  <si>
    <r>
      <t>[1976]</t>
    </r>
    <r>
      <rPr>
        <sz val="12"/>
        <color theme="1"/>
        <rFont val="-webkit-standard"/>
      </rPr>
      <t> 99 cents/19 oz</t>
    </r>
  </si>
  <si>
    <r>
      <t>[1977]</t>
    </r>
    <r>
      <rPr>
        <sz val="12"/>
        <color theme="1"/>
        <rFont val="-webkit-standard"/>
      </rPr>
      <t> 89 cents/15 oz</t>
    </r>
  </si>
  <si>
    <r>
      <t>[1978]</t>
    </r>
    <r>
      <rPr>
        <sz val="12"/>
        <color theme="1"/>
        <rFont val="-webkit-standard"/>
      </rPr>
      <t> 79 cents/15 oz</t>
    </r>
  </si>
  <si>
    <r>
      <t>[1979]</t>
    </r>
    <r>
      <rPr>
        <sz val="12"/>
        <color theme="1"/>
        <rFont val="-webkit-standard"/>
      </rPr>
      <t> 1.05/15 oz</t>
    </r>
  </si>
  <si>
    <r>
      <t>[1980]</t>
    </r>
    <r>
      <rPr>
        <sz val="12"/>
        <color theme="1"/>
        <rFont val="-webkit-standard"/>
      </rPr>
      <t> 99 cents/15 oz</t>
    </r>
  </si>
  <si>
    <r>
      <t>[1981]</t>
    </r>
    <r>
      <rPr>
        <sz val="12"/>
        <color theme="1"/>
        <rFont val="-webkit-standard"/>
      </rPr>
      <t> 1.69/19 oz</t>
    </r>
  </si>
  <si>
    <r>
      <t>[1982]</t>
    </r>
    <r>
      <rPr>
        <sz val="12"/>
        <color theme="1"/>
        <rFont val="-webkit-standard"/>
      </rPr>
      <t> 1.65/19 oz</t>
    </r>
  </si>
  <si>
    <r>
      <t>[1983]</t>
    </r>
    <r>
      <rPr>
        <sz val="12"/>
        <color theme="1"/>
        <rFont val="-webkit-standard"/>
      </rPr>
      <t> 1.85/19 oz</t>
    </r>
  </si>
  <si>
    <r>
      <t>[1984]</t>
    </r>
    <r>
      <rPr>
        <sz val="12"/>
        <color theme="1"/>
        <rFont val="-webkit-standard"/>
      </rPr>
      <t> 1.79/20 oz</t>
    </r>
  </si>
  <si>
    <r>
      <t>[1985]</t>
    </r>
    <r>
      <rPr>
        <sz val="12"/>
        <color theme="1"/>
        <rFont val="-webkit-standard"/>
      </rPr>
      <t> 2.17/19 oz</t>
    </r>
  </si>
  <si>
    <r>
      <t>[1986]</t>
    </r>
    <r>
      <rPr>
        <sz val="12"/>
        <color theme="1"/>
        <rFont val="-webkit-standard"/>
      </rPr>
      <t> 1.69/20 oz</t>
    </r>
  </si>
  <si>
    <r>
      <t>[1987]</t>
    </r>
    <r>
      <rPr>
        <sz val="12"/>
        <color theme="1"/>
        <rFont val="-webkit-standard"/>
      </rPr>
      <t> 1.99/20 oz</t>
    </r>
  </si>
  <si>
    <r>
      <t>[1988]</t>
    </r>
    <r>
      <rPr>
        <sz val="12"/>
        <color theme="1"/>
        <rFont val="-webkit-standard"/>
      </rPr>
      <t> 2.49/20 oz</t>
    </r>
  </si>
  <si>
    <r>
      <t>[1989]</t>
    </r>
    <r>
      <rPr>
        <sz val="12"/>
        <color theme="1"/>
        <rFont val="-webkit-standard"/>
      </rPr>
      <t> 2.49/20 oz</t>
    </r>
  </si>
  <si>
    <r>
      <t>[1990]</t>
    </r>
    <r>
      <rPr>
        <sz val="12"/>
        <color theme="1"/>
        <rFont val="-webkit-standard"/>
      </rPr>
      <t> 2.69/lb</t>
    </r>
  </si>
  <si>
    <r>
      <t>[1991]</t>
    </r>
    <r>
      <rPr>
        <sz val="12"/>
        <color theme="1"/>
        <rFont val="-webkit-standard"/>
      </rPr>
      <t> 2.39/lb</t>
    </r>
  </si>
  <si>
    <r>
      <t>[1992]</t>
    </r>
    <r>
      <rPr>
        <sz val="12"/>
        <color theme="1"/>
        <rFont val="-webkit-standard"/>
      </rPr>
      <t> 1.99/20 oz</t>
    </r>
  </si>
  <si>
    <r>
      <t>[1993]</t>
    </r>
    <r>
      <rPr>
        <sz val="12"/>
        <color theme="1"/>
        <rFont val="-webkit-standard"/>
      </rPr>
      <t> 1.19/5.8 oz</t>
    </r>
  </si>
  <si>
    <r>
      <t>[1994]</t>
    </r>
    <r>
      <rPr>
        <sz val="12"/>
        <color theme="1"/>
        <rFont val="-webkit-standard"/>
      </rPr>
      <t> 2.49/20 oz</t>
    </r>
  </si>
  <si>
    <r>
      <t>[1995]</t>
    </r>
    <r>
      <rPr>
        <sz val="12"/>
        <color theme="1"/>
        <rFont val="-webkit-standard"/>
      </rPr>
      <t> 1.09/4.8 oz</t>
    </r>
  </si>
  <si>
    <r>
      <t>[2004]</t>
    </r>
    <r>
      <rPr>
        <sz val="12"/>
        <color theme="1"/>
        <rFont val="-webkit-standard"/>
      </rPr>
      <t> 2.99/lb</t>
    </r>
  </si>
  <si>
    <r>
      <t>[2008]</t>
    </r>
    <r>
      <rPr>
        <sz val="12"/>
        <color theme="1"/>
        <rFont val="-webkit-standard"/>
      </rPr>
      <t> 4.29/18 oz</t>
    </r>
  </si>
  <si>
    <r>
      <t>[2012]</t>
    </r>
    <r>
      <rPr>
        <sz val="12"/>
        <color theme="1"/>
        <rFont val="-webkit-standard"/>
      </rPr>
      <t> 4.59/15.5 oz</t>
    </r>
  </si>
  <si>
    <r>
      <t>[2013]</t>
    </r>
    <r>
      <rPr>
        <sz val="12"/>
        <color theme="1"/>
        <rFont val="-webkit-standard"/>
      </rPr>
      <t> 4.59/14.3 oz</t>
    </r>
  </si>
  <si>
    <r>
      <t>[2014]</t>
    </r>
    <r>
      <rPr>
        <sz val="12"/>
        <color theme="1"/>
        <rFont val="-webkit-standard"/>
      </rPr>
      <t> 4.49/14.3 oz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</si>
</sst>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-webkit-standard"/>
    </font>
    <font>
      <b/>
      <sz val="12"/>
      <color theme="1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7"/>
  <sheetViews>
    <sheetView topLeftCell="F34" workbookViewId="0">
      <selection activeCell="H60" sqref="H60"/>
    </sheetView>
  </sheetViews>
  <sheetFormatPr baseColWidth="10" defaultRowHeight="16" x14ac:dyDescent="0.2"/>
  <sheetData>
    <row r="1" spans="1:10" x14ac:dyDescent="0.2">
      <c r="A1" s="1" t="s">
        <v>0</v>
      </c>
      <c r="B1" s="1"/>
      <c r="C1" s="1"/>
      <c r="D1">
        <v>1908</v>
      </c>
      <c r="E1">
        <v>0.1</v>
      </c>
      <c r="H1" s="1" t="s">
        <v>51</v>
      </c>
      <c r="I1">
        <v>0.27</v>
      </c>
      <c r="J1">
        <f>I1</f>
        <v>0.27</v>
      </c>
    </row>
    <row r="2" spans="1:10" x14ac:dyDescent="0.2">
      <c r="A2" s="1" t="s">
        <v>1</v>
      </c>
      <c r="B2" s="1"/>
      <c r="C2" s="1"/>
      <c r="D2">
        <f>D1+1</f>
        <v>1909</v>
      </c>
      <c r="E2">
        <v>0.1</v>
      </c>
      <c r="H2" s="1" t="s">
        <v>52</v>
      </c>
      <c r="I2">
        <v>0.23</v>
      </c>
      <c r="J2">
        <f>I2/12*18</f>
        <v>0.34500000000000003</v>
      </c>
    </row>
    <row r="3" spans="1:10" x14ac:dyDescent="0.2">
      <c r="A3" s="1" t="s">
        <v>2</v>
      </c>
      <c r="B3" s="1"/>
      <c r="C3" s="1"/>
      <c r="D3">
        <f t="shared" ref="D3:D66" si="0">D2+1</f>
        <v>1910</v>
      </c>
      <c r="H3" s="1" t="s">
        <v>53</v>
      </c>
      <c r="I3">
        <v>0.27</v>
      </c>
      <c r="J3">
        <f>I3</f>
        <v>0.27</v>
      </c>
    </row>
    <row r="4" spans="1:10" x14ac:dyDescent="0.2">
      <c r="A4" s="1" t="s">
        <v>3</v>
      </c>
      <c r="B4" s="1"/>
      <c r="C4" s="1"/>
      <c r="D4">
        <f t="shared" si="0"/>
        <v>1911</v>
      </c>
      <c r="H4" s="1" t="s">
        <v>54</v>
      </c>
      <c r="I4">
        <v>0.23</v>
      </c>
      <c r="J4">
        <f>I4/12*18</f>
        <v>0.34500000000000003</v>
      </c>
    </row>
    <row r="5" spans="1:10" x14ac:dyDescent="0.2">
      <c r="A5" s="1" t="s">
        <v>4</v>
      </c>
      <c r="B5" s="1"/>
      <c r="C5" s="1"/>
      <c r="D5">
        <f t="shared" si="0"/>
        <v>1912</v>
      </c>
      <c r="H5" s="1" t="s">
        <v>55</v>
      </c>
      <c r="I5">
        <v>0.28999999999999998</v>
      </c>
      <c r="J5">
        <f>I5/12*18</f>
        <v>0.435</v>
      </c>
    </row>
    <row r="6" spans="1:10" x14ac:dyDescent="0.2">
      <c r="A6" s="1" t="s">
        <v>5</v>
      </c>
      <c r="B6" s="1"/>
      <c r="C6" s="1"/>
      <c r="D6">
        <f t="shared" si="0"/>
        <v>1913</v>
      </c>
      <c r="H6" s="1" t="s">
        <v>56</v>
      </c>
      <c r="I6">
        <v>0.25</v>
      </c>
      <c r="J6">
        <f t="shared" ref="J6:J10" si="1">I6/12*18</f>
        <v>0.375</v>
      </c>
    </row>
    <row r="7" spans="1:10" x14ac:dyDescent="0.2">
      <c r="A7" s="1" t="s">
        <v>6</v>
      </c>
      <c r="B7" s="1"/>
      <c r="C7" s="1"/>
      <c r="D7">
        <f t="shared" si="0"/>
        <v>1914</v>
      </c>
      <c r="H7" s="1" t="s">
        <v>57</v>
      </c>
      <c r="I7">
        <v>0.25</v>
      </c>
      <c r="J7">
        <f t="shared" si="1"/>
        <v>0.375</v>
      </c>
    </row>
    <row r="8" spans="1:10" x14ac:dyDescent="0.2">
      <c r="A8" s="1" t="s">
        <v>7</v>
      </c>
      <c r="B8" s="1"/>
      <c r="C8" s="1"/>
      <c r="D8">
        <f t="shared" si="0"/>
        <v>1915</v>
      </c>
      <c r="H8" s="1" t="s">
        <v>58</v>
      </c>
      <c r="I8">
        <v>0.28999999999999998</v>
      </c>
      <c r="J8">
        <f t="shared" si="1"/>
        <v>0.435</v>
      </c>
    </row>
    <row r="9" spans="1:10" x14ac:dyDescent="0.2">
      <c r="A9" s="1" t="s">
        <v>8</v>
      </c>
      <c r="B9" s="1"/>
      <c r="C9" s="1"/>
      <c r="D9">
        <f t="shared" si="0"/>
        <v>1916</v>
      </c>
      <c r="H9" s="1" t="s">
        <v>59</v>
      </c>
      <c r="I9">
        <v>0.39</v>
      </c>
      <c r="J9">
        <f>I9</f>
        <v>0.39</v>
      </c>
    </row>
    <row r="10" spans="1:10" x14ac:dyDescent="0.2">
      <c r="A10" s="1" t="s">
        <v>9</v>
      </c>
      <c r="B10" s="1"/>
      <c r="C10" s="1"/>
      <c r="D10">
        <f t="shared" si="0"/>
        <v>1917</v>
      </c>
      <c r="H10" s="1" t="s">
        <v>60</v>
      </c>
      <c r="I10">
        <v>0.28999999999999998</v>
      </c>
      <c r="J10">
        <f t="shared" si="1"/>
        <v>0.435</v>
      </c>
    </row>
    <row r="11" spans="1:10" x14ac:dyDescent="0.2">
      <c r="A11" s="1" t="s">
        <v>10</v>
      </c>
      <c r="B11" s="1"/>
      <c r="C11" s="1"/>
      <c r="D11">
        <f t="shared" si="0"/>
        <v>1918</v>
      </c>
      <c r="H11" s="1" t="s">
        <v>61</v>
      </c>
      <c r="I11">
        <v>0.38</v>
      </c>
      <c r="J11">
        <f>I11</f>
        <v>0.38</v>
      </c>
    </row>
    <row r="12" spans="1:10" x14ac:dyDescent="0.2">
      <c r="A12" s="1" t="s">
        <v>11</v>
      </c>
      <c r="B12" s="1"/>
      <c r="C12" s="1"/>
      <c r="D12">
        <f t="shared" si="0"/>
        <v>1919</v>
      </c>
      <c r="H12" s="1" t="s">
        <v>62</v>
      </c>
      <c r="I12">
        <v>0.21</v>
      </c>
      <c r="J12">
        <f>I12/8*18</f>
        <v>0.47249999999999998</v>
      </c>
    </row>
    <row r="13" spans="1:10" x14ac:dyDescent="0.2">
      <c r="A13" s="1" t="s">
        <v>12</v>
      </c>
      <c r="B13" s="1"/>
      <c r="C13" s="1"/>
      <c r="D13">
        <f t="shared" si="0"/>
        <v>1920</v>
      </c>
      <c r="H13" s="1" t="s">
        <v>63</v>
      </c>
      <c r="I13">
        <v>0.37</v>
      </c>
      <c r="J13">
        <f>I13</f>
        <v>0.37</v>
      </c>
    </row>
    <row r="14" spans="1:10" x14ac:dyDescent="0.2">
      <c r="A14" s="1" t="s">
        <v>13</v>
      </c>
      <c r="B14" s="1"/>
      <c r="C14" s="1"/>
      <c r="D14">
        <f t="shared" si="0"/>
        <v>1921</v>
      </c>
      <c r="H14" s="1" t="s">
        <v>64</v>
      </c>
      <c r="I14">
        <v>0.25</v>
      </c>
      <c r="J14">
        <f t="shared" ref="J14" si="2">I14/12*18</f>
        <v>0.375</v>
      </c>
    </row>
    <row r="15" spans="1:10" x14ac:dyDescent="0.2">
      <c r="A15" s="1" t="s">
        <v>14</v>
      </c>
      <c r="B15" s="1"/>
      <c r="C15" s="1"/>
      <c r="D15">
        <f t="shared" si="0"/>
        <v>1922</v>
      </c>
      <c r="H15" s="1" t="s">
        <v>65</v>
      </c>
      <c r="I15">
        <v>0.43</v>
      </c>
      <c r="J15">
        <f>I15</f>
        <v>0.43</v>
      </c>
    </row>
    <row r="16" spans="1:10" x14ac:dyDescent="0.2">
      <c r="A16" s="1" t="s">
        <v>15</v>
      </c>
      <c r="B16" s="1"/>
      <c r="C16" s="1"/>
      <c r="D16">
        <f t="shared" si="0"/>
        <v>1923</v>
      </c>
      <c r="H16" s="1" t="s">
        <v>66</v>
      </c>
      <c r="I16">
        <v>0.45</v>
      </c>
      <c r="J16">
        <f t="shared" ref="J16" si="3">I16/12*18</f>
        <v>0.67499999999999993</v>
      </c>
    </row>
    <row r="17" spans="1:10" x14ac:dyDescent="0.2">
      <c r="A17" s="1" t="s">
        <v>16</v>
      </c>
      <c r="B17" s="1"/>
      <c r="C17" s="1"/>
      <c r="D17">
        <f t="shared" si="0"/>
        <v>1924</v>
      </c>
      <c r="H17" s="1" t="s">
        <v>67</v>
      </c>
      <c r="I17">
        <v>0.69</v>
      </c>
      <c r="J17">
        <f>I17</f>
        <v>0.69</v>
      </c>
    </row>
    <row r="18" spans="1:10" x14ac:dyDescent="0.2">
      <c r="A18" s="1" t="s">
        <v>17</v>
      </c>
      <c r="B18" s="1"/>
      <c r="C18" s="1"/>
      <c r="D18">
        <f t="shared" si="0"/>
        <v>1925</v>
      </c>
      <c r="H18" s="1" t="s">
        <v>68</v>
      </c>
      <c r="I18">
        <v>0.5</v>
      </c>
      <c r="J18">
        <f t="shared" ref="J18" si="4">I18/12*18</f>
        <v>0.75</v>
      </c>
    </row>
    <row r="19" spans="1:10" x14ac:dyDescent="0.2">
      <c r="A19" s="1" t="s">
        <v>18</v>
      </c>
      <c r="B19" s="1"/>
      <c r="C19" s="1"/>
      <c r="D19">
        <f t="shared" si="0"/>
        <v>1926</v>
      </c>
      <c r="F19" s="1"/>
      <c r="H19" s="1" t="s">
        <v>69</v>
      </c>
      <c r="I19">
        <v>1.1499999999999999</v>
      </c>
      <c r="J19">
        <f>I19/24*18</f>
        <v>0.86249999999999993</v>
      </c>
    </row>
    <row r="20" spans="1:10" x14ac:dyDescent="0.2">
      <c r="A20" s="1" t="s">
        <v>19</v>
      </c>
      <c r="B20" s="1"/>
      <c r="C20" s="1"/>
      <c r="D20">
        <f t="shared" si="0"/>
        <v>1927</v>
      </c>
      <c r="F20" s="1"/>
      <c r="H20" s="1" t="s">
        <v>70</v>
      </c>
      <c r="I20">
        <v>0.59</v>
      </c>
      <c r="J20">
        <f t="shared" ref="J20" si="5">I20/12*18</f>
        <v>0.88500000000000001</v>
      </c>
    </row>
    <row r="21" spans="1:10" x14ac:dyDescent="0.2">
      <c r="A21" s="1" t="s">
        <v>20</v>
      </c>
      <c r="B21" s="1"/>
      <c r="C21" s="1"/>
      <c r="D21">
        <f t="shared" si="0"/>
        <v>1928</v>
      </c>
      <c r="F21" s="1"/>
      <c r="H21" s="1" t="s">
        <v>71</v>
      </c>
      <c r="I21">
        <v>0.99</v>
      </c>
      <c r="J21">
        <f>I21/19*18</f>
        <v>0.93789473684210534</v>
      </c>
    </row>
    <row r="22" spans="1:10" x14ac:dyDescent="0.2">
      <c r="A22" s="1" t="s">
        <v>21</v>
      </c>
      <c r="B22" s="1"/>
      <c r="C22" s="1"/>
      <c r="D22">
        <f t="shared" si="0"/>
        <v>1929</v>
      </c>
      <c r="F22" s="1"/>
      <c r="H22" s="1" t="s">
        <v>72</v>
      </c>
      <c r="I22">
        <v>1.1200000000000001</v>
      </c>
      <c r="J22">
        <f>I22</f>
        <v>1.1200000000000001</v>
      </c>
    </row>
    <row r="23" spans="1:10" x14ac:dyDescent="0.2">
      <c r="A23" s="1" t="s">
        <v>22</v>
      </c>
      <c r="B23" s="1"/>
      <c r="C23" s="1"/>
      <c r="D23">
        <f t="shared" si="0"/>
        <v>1930</v>
      </c>
      <c r="F23" s="1"/>
      <c r="H23" s="1" t="s">
        <v>73</v>
      </c>
      <c r="I23">
        <v>0.125</v>
      </c>
      <c r="J23">
        <f>I23</f>
        <v>0.125</v>
      </c>
    </row>
    <row r="24" spans="1:10" x14ac:dyDescent="0.2">
      <c r="A24" s="1" t="s">
        <v>23</v>
      </c>
      <c r="B24" s="1"/>
      <c r="C24" s="1"/>
      <c r="D24">
        <f t="shared" si="0"/>
        <v>1931</v>
      </c>
      <c r="F24" s="1"/>
      <c r="H24" s="1" t="s">
        <v>74</v>
      </c>
      <c r="I24">
        <v>0.99</v>
      </c>
      <c r="J24">
        <f>I24</f>
        <v>0.99</v>
      </c>
    </row>
    <row r="25" spans="1:10" x14ac:dyDescent="0.2">
      <c r="A25" s="1" t="s">
        <v>24</v>
      </c>
      <c r="B25" s="1"/>
      <c r="C25" s="1"/>
      <c r="D25">
        <f t="shared" si="0"/>
        <v>1932</v>
      </c>
      <c r="F25" s="1"/>
      <c r="H25" s="1" t="s">
        <v>75</v>
      </c>
      <c r="I25">
        <v>0.9</v>
      </c>
      <c r="J25">
        <f t="shared" ref="J25" si="6">I25/12*18</f>
        <v>1.3499999999999999</v>
      </c>
    </row>
    <row r="26" spans="1:10" x14ac:dyDescent="0.2">
      <c r="A26" s="1" t="s">
        <v>25</v>
      </c>
      <c r="B26" s="1"/>
      <c r="C26" s="1"/>
      <c r="D26">
        <f t="shared" si="0"/>
        <v>1933</v>
      </c>
      <c r="F26" s="1"/>
      <c r="H26" s="1" t="s">
        <v>76</v>
      </c>
      <c r="I26">
        <v>1.0900000000000001</v>
      </c>
      <c r="J26">
        <f>I26</f>
        <v>1.0900000000000001</v>
      </c>
    </row>
    <row r="27" spans="1:10" x14ac:dyDescent="0.2">
      <c r="A27" s="1" t="s">
        <v>26</v>
      </c>
      <c r="B27" s="1"/>
      <c r="C27" s="1"/>
      <c r="D27">
        <f t="shared" si="0"/>
        <v>1934</v>
      </c>
      <c r="F27" s="1"/>
      <c r="H27" s="1" t="s">
        <v>77</v>
      </c>
      <c r="I27">
        <v>1.39</v>
      </c>
      <c r="J27">
        <f>I27</f>
        <v>1.39</v>
      </c>
    </row>
    <row r="28" spans="1:10" x14ac:dyDescent="0.2">
      <c r="A28" s="1" t="s">
        <v>27</v>
      </c>
      <c r="B28" s="1"/>
      <c r="C28" s="1"/>
      <c r="D28">
        <f t="shared" si="0"/>
        <v>1935</v>
      </c>
      <c r="F28" s="1"/>
      <c r="H28" s="1" t="s">
        <v>78</v>
      </c>
      <c r="I28">
        <v>1.99</v>
      </c>
      <c r="J28">
        <f>I28/24*18</f>
        <v>1.4924999999999999</v>
      </c>
    </row>
    <row r="29" spans="1:10" x14ac:dyDescent="0.2">
      <c r="A29" s="1" t="s">
        <v>28</v>
      </c>
      <c r="B29" s="1"/>
      <c r="C29" s="1"/>
      <c r="D29">
        <f t="shared" si="0"/>
        <v>1936</v>
      </c>
      <c r="F29" s="1"/>
      <c r="H29" s="1" t="s">
        <v>79</v>
      </c>
      <c r="I29">
        <v>1.48</v>
      </c>
      <c r="J29">
        <f>I29</f>
        <v>1.48</v>
      </c>
    </row>
    <row r="30" spans="1:10" x14ac:dyDescent="0.2">
      <c r="A30" s="1" t="s">
        <v>29</v>
      </c>
      <c r="B30" s="1"/>
      <c r="C30" s="1"/>
      <c r="D30">
        <f t="shared" si="0"/>
        <v>1937</v>
      </c>
      <c r="F30" s="1"/>
      <c r="H30" s="1" t="s">
        <v>80</v>
      </c>
      <c r="I30">
        <v>1.69</v>
      </c>
      <c r="J30">
        <f>I30</f>
        <v>1.69</v>
      </c>
    </row>
    <row r="31" spans="1:10" x14ac:dyDescent="0.2">
      <c r="A31" s="1" t="s">
        <v>30</v>
      </c>
      <c r="B31" s="2"/>
      <c r="C31" s="1"/>
      <c r="D31">
        <f t="shared" si="0"/>
        <v>1938</v>
      </c>
      <c r="F31" s="1"/>
      <c r="H31" s="1" t="s">
        <v>81</v>
      </c>
      <c r="I31">
        <v>1.99</v>
      </c>
      <c r="J31">
        <f>I31</f>
        <v>1.99</v>
      </c>
    </row>
    <row r="32" spans="1:10" x14ac:dyDescent="0.2">
      <c r="A32" s="1" t="s">
        <v>31</v>
      </c>
      <c r="B32" s="2"/>
      <c r="C32" s="1"/>
      <c r="D32">
        <f t="shared" si="0"/>
        <v>1939</v>
      </c>
      <c r="F32" s="1"/>
      <c r="H32" s="1" t="s">
        <v>82</v>
      </c>
      <c r="I32">
        <v>2.19</v>
      </c>
      <c r="J32">
        <f>I32</f>
        <v>2.19</v>
      </c>
    </row>
    <row r="33" spans="1:10" x14ac:dyDescent="0.2">
      <c r="A33" s="1" t="s">
        <v>32</v>
      </c>
      <c r="B33" s="2"/>
      <c r="C33" s="1"/>
      <c r="D33">
        <f t="shared" si="0"/>
        <v>1940</v>
      </c>
      <c r="F33" s="1"/>
      <c r="H33" s="1" t="s">
        <v>83</v>
      </c>
      <c r="I33">
        <v>1.99</v>
      </c>
      <c r="J33">
        <f>I33</f>
        <v>1.99</v>
      </c>
    </row>
    <row r="34" spans="1:10" x14ac:dyDescent="0.2">
      <c r="A34" s="1" t="s">
        <v>33</v>
      </c>
      <c r="B34" s="2"/>
      <c r="C34" s="1"/>
      <c r="D34">
        <f t="shared" si="0"/>
        <v>1941</v>
      </c>
      <c r="F34" s="1"/>
      <c r="H34" s="1" t="s">
        <v>84</v>
      </c>
      <c r="I34">
        <v>1.29</v>
      </c>
      <c r="J34">
        <f>I34</f>
        <v>1.29</v>
      </c>
    </row>
    <row r="35" spans="1:10" x14ac:dyDescent="0.2">
      <c r="A35" s="1" t="s">
        <v>34</v>
      </c>
      <c r="B35" s="2"/>
      <c r="C35" s="1"/>
      <c r="D35">
        <f t="shared" si="0"/>
        <v>1942</v>
      </c>
      <c r="F35" s="1"/>
      <c r="H35" s="1" t="s">
        <v>85</v>
      </c>
      <c r="I35">
        <v>2.9</v>
      </c>
      <c r="J35">
        <f>I35/24*18</f>
        <v>2.1749999999999998</v>
      </c>
    </row>
    <row r="36" spans="1:10" x14ac:dyDescent="0.2">
      <c r="A36" s="1" t="s">
        <v>35</v>
      </c>
      <c r="B36" s="2"/>
      <c r="C36" s="1"/>
      <c r="D36">
        <f t="shared" si="0"/>
        <v>1943</v>
      </c>
      <c r="F36" s="1"/>
      <c r="H36" s="1">
        <v>1995</v>
      </c>
      <c r="I36">
        <v>2.9</v>
      </c>
      <c r="J36">
        <f>I36/24*18</f>
        <v>2.1749999999999998</v>
      </c>
    </row>
    <row r="37" spans="1:10" x14ac:dyDescent="0.2">
      <c r="A37" s="1" t="s">
        <v>36</v>
      </c>
      <c r="B37" s="2"/>
      <c r="C37" s="1"/>
      <c r="D37">
        <f t="shared" si="0"/>
        <v>1944</v>
      </c>
      <c r="F37" s="1"/>
      <c r="H37" s="1">
        <v>1996</v>
      </c>
      <c r="I37">
        <v>2.9</v>
      </c>
      <c r="J37">
        <f>I37/24*18</f>
        <v>2.1749999999999998</v>
      </c>
    </row>
    <row r="38" spans="1:10" x14ac:dyDescent="0.2">
      <c r="A38" s="1" t="s">
        <v>37</v>
      </c>
      <c r="B38" s="2"/>
      <c r="C38" s="1"/>
      <c r="D38">
        <f t="shared" si="0"/>
        <v>1945</v>
      </c>
      <c r="F38" s="1"/>
      <c r="H38" s="1" t="s">
        <v>87</v>
      </c>
      <c r="I38">
        <v>2.59</v>
      </c>
      <c r="J38">
        <f>I38</f>
        <v>2.59</v>
      </c>
    </row>
    <row r="39" spans="1:10" x14ac:dyDescent="0.2">
      <c r="A39" s="1" t="s">
        <v>38</v>
      </c>
      <c r="B39" s="2"/>
      <c r="C39" s="1"/>
      <c r="D39">
        <f t="shared" si="0"/>
        <v>1946</v>
      </c>
      <c r="F39" s="1"/>
      <c r="H39" s="1" t="s">
        <v>88</v>
      </c>
      <c r="I39">
        <v>2.29</v>
      </c>
      <c r="J39">
        <f>I39</f>
        <v>2.29</v>
      </c>
    </row>
    <row r="40" spans="1:10" x14ac:dyDescent="0.2">
      <c r="A40" s="1" t="s">
        <v>39</v>
      </c>
      <c r="B40" s="2"/>
      <c r="C40" s="1"/>
      <c r="D40">
        <f t="shared" si="0"/>
        <v>1947</v>
      </c>
      <c r="F40" s="1"/>
      <c r="H40" s="1" t="s">
        <v>89</v>
      </c>
      <c r="I40">
        <v>2.29</v>
      </c>
      <c r="J40">
        <f>I40</f>
        <v>2.29</v>
      </c>
    </row>
    <row r="41" spans="1:10" x14ac:dyDescent="0.2">
      <c r="A41" s="1" t="s">
        <v>40</v>
      </c>
      <c r="B41" s="2"/>
      <c r="C41" s="1"/>
      <c r="D41">
        <f t="shared" si="0"/>
        <v>1948</v>
      </c>
      <c r="F41" s="1"/>
      <c r="H41" s="1" t="s">
        <v>90</v>
      </c>
      <c r="I41">
        <v>2.99</v>
      </c>
      <c r="J41">
        <f>I41</f>
        <v>2.99</v>
      </c>
    </row>
    <row r="42" spans="1:10" x14ac:dyDescent="0.2">
      <c r="A42" s="1" t="s">
        <v>41</v>
      </c>
      <c r="D42">
        <f t="shared" si="0"/>
        <v>1949</v>
      </c>
      <c r="F42" s="1"/>
      <c r="H42" s="1">
        <v>2001</v>
      </c>
      <c r="I42">
        <v>2.99</v>
      </c>
      <c r="J42">
        <f>I42</f>
        <v>2.99</v>
      </c>
    </row>
    <row r="43" spans="1:10" x14ac:dyDescent="0.2">
      <c r="A43" s="1" t="s">
        <v>42</v>
      </c>
      <c r="D43">
        <f t="shared" si="0"/>
        <v>1950</v>
      </c>
      <c r="F43" s="1"/>
      <c r="H43" s="1">
        <v>2002</v>
      </c>
      <c r="I43">
        <v>2.99</v>
      </c>
      <c r="J43">
        <f>I43</f>
        <v>2.99</v>
      </c>
    </row>
    <row r="44" spans="1:10" x14ac:dyDescent="0.2">
      <c r="A44" s="1" t="s">
        <v>43</v>
      </c>
      <c r="D44">
        <f t="shared" si="0"/>
        <v>1951</v>
      </c>
      <c r="F44" s="1"/>
      <c r="H44" s="1">
        <v>2003</v>
      </c>
      <c r="I44">
        <v>2.99</v>
      </c>
      <c r="J44">
        <f>I44</f>
        <v>2.99</v>
      </c>
    </row>
    <row r="45" spans="1:10" x14ac:dyDescent="0.2">
      <c r="A45" s="1" t="s">
        <v>44</v>
      </c>
      <c r="D45">
        <f t="shared" si="0"/>
        <v>1952</v>
      </c>
      <c r="F45" s="1"/>
      <c r="H45" s="1" t="s">
        <v>92</v>
      </c>
      <c r="I45">
        <v>2.99</v>
      </c>
      <c r="J45">
        <f>I45/12*18</f>
        <v>4.4850000000000003</v>
      </c>
    </row>
    <row r="46" spans="1:10" x14ac:dyDescent="0.2">
      <c r="A46" s="1" t="s">
        <v>45</v>
      </c>
      <c r="D46">
        <f t="shared" si="0"/>
        <v>1953</v>
      </c>
      <c r="F46" s="1"/>
      <c r="H46" s="1">
        <v>2005</v>
      </c>
      <c r="I46">
        <v>2.99</v>
      </c>
      <c r="J46">
        <f t="shared" ref="J46:J52" si="7">I46/12*18</f>
        <v>4.4850000000000003</v>
      </c>
    </row>
    <row r="47" spans="1:10" x14ac:dyDescent="0.2">
      <c r="A47" s="1" t="s">
        <v>46</v>
      </c>
      <c r="D47">
        <f t="shared" si="0"/>
        <v>1954</v>
      </c>
      <c r="H47" s="1">
        <v>2006</v>
      </c>
      <c r="I47">
        <v>2.99</v>
      </c>
      <c r="J47">
        <f t="shared" si="7"/>
        <v>4.4850000000000003</v>
      </c>
    </row>
    <row r="48" spans="1:10" x14ac:dyDescent="0.2">
      <c r="A48" s="1" t="s">
        <v>47</v>
      </c>
      <c r="D48">
        <f t="shared" si="0"/>
        <v>1955</v>
      </c>
      <c r="H48" s="1">
        <v>2007</v>
      </c>
      <c r="I48">
        <v>2.99</v>
      </c>
      <c r="J48">
        <f t="shared" si="7"/>
        <v>4.4850000000000003</v>
      </c>
    </row>
    <row r="49" spans="1:63" x14ac:dyDescent="0.2">
      <c r="A49" s="1" t="s">
        <v>48</v>
      </c>
      <c r="D49">
        <f t="shared" si="0"/>
        <v>1956</v>
      </c>
      <c r="H49" s="1" t="s">
        <v>94</v>
      </c>
      <c r="I49">
        <v>2.99</v>
      </c>
      <c r="J49">
        <f t="shared" si="7"/>
        <v>4.4850000000000003</v>
      </c>
    </row>
    <row r="50" spans="1:63" x14ac:dyDescent="0.2">
      <c r="A50" s="1" t="s">
        <v>49</v>
      </c>
      <c r="D50">
        <f t="shared" si="0"/>
        <v>1957</v>
      </c>
      <c r="H50" s="1" t="s">
        <v>95</v>
      </c>
      <c r="I50">
        <v>3.79</v>
      </c>
      <c r="J50">
        <f t="shared" si="7"/>
        <v>5.6850000000000005</v>
      </c>
    </row>
    <row r="51" spans="1:63" x14ac:dyDescent="0.2">
      <c r="A51" s="1" t="s">
        <v>50</v>
      </c>
      <c r="D51">
        <f t="shared" si="0"/>
        <v>1958</v>
      </c>
      <c r="H51" s="1" t="s">
        <v>96</v>
      </c>
      <c r="I51">
        <v>3.79</v>
      </c>
      <c r="J51">
        <f t="shared" si="7"/>
        <v>5.6850000000000005</v>
      </c>
    </row>
    <row r="52" spans="1:63" x14ac:dyDescent="0.2">
      <c r="A52" s="1" t="s">
        <v>51</v>
      </c>
      <c r="D52">
        <f t="shared" si="0"/>
        <v>1959</v>
      </c>
      <c r="H52" s="1" t="s">
        <v>97</v>
      </c>
      <c r="I52">
        <v>3.79</v>
      </c>
      <c r="J52">
        <f t="shared" si="7"/>
        <v>5.6850000000000005</v>
      </c>
    </row>
    <row r="53" spans="1:63" x14ac:dyDescent="0.2">
      <c r="A53" s="1" t="s">
        <v>52</v>
      </c>
      <c r="D53">
        <f t="shared" si="0"/>
        <v>1960</v>
      </c>
      <c r="H53" s="1" t="s">
        <v>98</v>
      </c>
      <c r="I53">
        <v>4.1900000000000004</v>
      </c>
      <c r="J53">
        <f>I53</f>
        <v>4.1900000000000004</v>
      </c>
    </row>
    <row r="54" spans="1:63" x14ac:dyDescent="0.2">
      <c r="A54" s="1" t="s">
        <v>53</v>
      </c>
      <c r="D54">
        <f t="shared" si="0"/>
        <v>1961</v>
      </c>
      <c r="H54">
        <v>2015</v>
      </c>
      <c r="I54">
        <v>4.1900000000000004</v>
      </c>
      <c r="J54">
        <f>I54</f>
        <v>4.1900000000000004</v>
      </c>
    </row>
    <row r="55" spans="1:63" x14ac:dyDescent="0.2">
      <c r="A55" s="1" t="s">
        <v>54</v>
      </c>
      <c r="D55">
        <f t="shared" si="0"/>
        <v>1962</v>
      </c>
      <c r="H55">
        <v>2016</v>
      </c>
      <c r="I55">
        <v>4.1900000000000004</v>
      </c>
      <c r="J55">
        <f>I55</f>
        <v>4.1900000000000004</v>
      </c>
    </row>
    <row r="56" spans="1:63" x14ac:dyDescent="0.2">
      <c r="A56" s="1" t="s">
        <v>55</v>
      </c>
      <c r="D56">
        <f t="shared" si="0"/>
        <v>1963</v>
      </c>
      <c r="H56">
        <v>2017</v>
      </c>
      <c r="I56">
        <v>2.7</v>
      </c>
      <c r="J56">
        <f>I56</f>
        <v>2.7</v>
      </c>
    </row>
    <row r="57" spans="1:63" x14ac:dyDescent="0.2">
      <c r="A57" s="1" t="s">
        <v>56</v>
      </c>
      <c r="D57">
        <f t="shared" si="0"/>
        <v>1964</v>
      </c>
    </row>
    <row r="58" spans="1:63" x14ac:dyDescent="0.2">
      <c r="A58" s="1" t="s">
        <v>57</v>
      </c>
      <c r="D58">
        <f t="shared" si="0"/>
        <v>1965</v>
      </c>
    </row>
    <row r="59" spans="1:63" x14ac:dyDescent="0.2">
      <c r="A59" s="1" t="s">
        <v>58</v>
      </c>
      <c r="D59">
        <f t="shared" si="0"/>
        <v>1966</v>
      </c>
    </row>
    <row r="60" spans="1:63" x14ac:dyDescent="0.2">
      <c r="A60" s="1" t="s">
        <v>59</v>
      </c>
      <c r="D60">
        <f t="shared" si="0"/>
        <v>1967</v>
      </c>
    </row>
    <row r="61" spans="1:63" x14ac:dyDescent="0.2">
      <c r="A61" s="1" t="s">
        <v>60</v>
      </c>
      <c r="D61">
        <f t="shared" si="0"/>
        <v>1968</v>
      </c>
      <c r="H61">
        <v>0.27</v>
      </c>
      <c r="I61">
        <v>0.34500000000000003</v>
      </c>
      <c r="J61">
        <v>0.27</v>
      </c>
      <c r="K61">
        <v>0.34500000000000003</v>
      </c>
      <c r="L61">
        <v>0.435</v>
      </c>
      <c r="M61">
        <v>0.375</v>
      </c>
      <c r="N61">
        <v>0.375</v>
      </c>
      <c r="O61">
        <v>0.435</v>
      </c>
      <c r="P61">
        <v>0.39</v>
      </c>
      <c r="Q61">
        <v>0.435</v>
      </c>
      <c r="R61">
        <v>0.38</v>
      </c>
      <c r="S61">
        <v>0.47249999999999998</v>
      </c>
      <c r="T61">
        <v>0.37</v>
      </c>
      <c r="U61">
        <v>0.375</v>
      </c>
      <c r="V61">
        <v>0.43</v>
      </c>
      <c r="W61">
        <v>0.67499999999999993</v>
      </c>
      <c r="X61">
        <v>0.69</v>
      </c>
      <c r="Y61">
        <v>0.75</v>
      </c>
      <c r="Z61">
        <v>0.86249999999999993</v>
      </c>
      <c r="AA61">
        <v>0.88500000000000001</v>
      </c>
      <c r="AB61">
        <v>0.93789473684210534</v>
      </c>
      <c r="AC61">
        <v>1.1200000000000001</v>
      </c>
      <c r="AD61">
        <v>0.125</v>
      </c>
      <c r="AE61">
        <v>0.99</v>
      </c>
      <c r="AF61">
        <v>1.3499999999999999</v>
      </c>
      <c r="AG61">
        <v>1.0900000000000001</v>
      </c>
      <c r="AH61">
        <v>1.39</v>
      </c>
      <c r="AI61">
        <v>1.4924999999999999</v>
      </c>
      <c r="AJ61">
        <v>1.48</v>
      </c>
      <c r="AK61">
        <v>1.69</v>
      </c>
      <c r="AL61">
        <v>1.99</v>
      </c>
      <c r="AM61">
        <v>2.19</v>
      </c>
      <c r="AN61">
        <v>1.99</v>
      </c>
      <c r="AO61">
        <v>1.29</v>
      </c>
      <c r="AP61">
        <v>2.1749999999999998</v>
      </c>
      <c r="AQ61">
        <v>2.1749999999999998</v>
      </c>
      <c r="AR61">
        <v>2.1749999999999998</v>
      </c>
      <c r="AS61">
        <v>2.59</v>
      </c>
      <c r="AT61">
        <v>2.29</v>
      </c>
      <c r="AU61">
        <v>2.29</v>
      </c>
      <c r="AV61">
        <v>2.99</v>
      </c>
      <c r="AW61">
        <v>2.99</v>
      </c>
      <c r="AX61">
        <v>2.99</v>
      </c>
      <c r="AY61">
        <v>2.99</v>
      </c>
      <c r="AZ61">
        <v>4.4850000000000003</v>
      </c>
      <c r="BA61">
        <v>4.4850000000000003</v>
      </c>
      <c r="BB61">
        <v>4.4850000000000003</v>
      </c>
      <c r="BC61">
        <v>4.4850000000000003</v>
      </c>
      <c r="BD61">
        <v>4.4850000000000003</v>
      </c>
      <c r="BE61">
        <v>5.6850000000000005</v>
      </c>
      <c r="BF61">
        <v>5.6850000000000005</v>
      </c>
      <c r="BG61">
        <v>5.6850000000000005</v>
      </c>
      <c r="BH61">
        <v>4.1900000000000004</v>
      </c>
      <c r="BI61">
        <v>4.1900000000000004</v>
      </c>
      <c r="BJ61">
        <v>4.1900000000000004</v>
      </c>
      <c r="BK61">
        <v>2.7</v>
      </c>
    </row>
    <row r="62" spans="1:63" x14ac:dyDescent="0.2">
      <c r="A62" s="1" t="s">
        <v>61</v>
      </c>
      <c r="D62">
        <f t="shared" si="0"/>
        <v>1969</v>
      </c>
    </row>
    <row r="63" spans="1:63" x14ac:dyDescent="0.2">
      <c r="A63" s="1" t="s">
        <v>62</v>
      </c>
      <c r="D63">
        <f t="shared" si="0"/>
        <v>1970</v>
      </c>
    </row>
    <row r="64" spans="1:63" x14ac:dyDescent="0.2">
      <c r="A64" s="1" t="s">
        <v>63</v>
      </c>
      <c r="D64">
        <f t="shared" si="0"/>
        <v>1971</v>
      </c>
    </row>
    <row r="65" spans="1:4" x14ac:dyDescent="0.2">
      <c r="A65" s="1" t="s">
        <v>64</v>
      </c>
      <c r="D65">
        <f t="shared" si="0"/>
        <v>1972</v>
      </c>
    </row>
    <row r="66" spans="1:4" x14ac:dyDescent="0.2">
      <c r="A66" s="1" t="s">
        <v>65</v>
      </c>
      <c r="D66">
        <f t="shared" si="0"/>
        <v>1973</v>
      </c>
    </row>
    <row r="67" spans="1:4" x14ac:dyDescent="0.2">
      <c r="A67" s="1" t="s">
        <v>66</v>
      </c>
      <c r="D67">
        <f t="shared" ref="D67:D80" si="8">D66+1</f>
        <v>1974</v>
      </c>
    </row>
    <row r="68" spans="1:4" x14ac:dyDescent="0.2">
      <c r="A68" s="1" t="s">
        <v>67</v>
      </c>
      <c r="D68">
        <f t="shared" si="8"/>
        <v>1975</v>
      </c>
    </row>
    <row r="69" spans="1:4" x14ac:dyDescent="0.2">
      <c r="A69" s="1" t="s">
        <v>68</v>
      </c>
      <c r="D69">
        <f t="shared" si="8"/>
        <v>1976</v>
      </c>
    </row>
    <row r="70" spans="1:4" x14ac:dyDescent="0.2">
      <c r="A70" s="1" t="s">
        <v>69</v>
      </c>
      <c r="D70">
        <f t="shared" si="8"/>
        <v>1977</v>
      </c>
    </row>
    <row r="71" spans="1:4" x14ac:dyDescent="0.2">
      <c r="A71" s="1" t="s">
        <v>70</v>
      </c>
      <c r="D71">
        <f t="shared" si="8"/>
        <v>1978</v>
      </c>
    </row>
    <row r="72" spans="1:4" x14ac:dyDescent="0.2">
      <c r="A72" s="1" t="s">
        <v>71</v>
      </c>
      <c r="D72">
        <f t="shared" si="8"/>
        <v>1979</v>
      </c>
    </row>
    <row r="73" spans="1:4" x14ac:dyDescent="0.2">
      <c r="A73" s="1" t="s">
        <v>72</v>
      </c>
      <c r="D73">
        <f t="shared" si="8"/>
        <v>1980</v>
      </c>
    </row>
    <row r="74" spans="1:4" x14ac:dyDescent="0.2">
      <c r="A74" s="1" t="s">
        <v>73</v>
      </c>
      <c r="D74">
        <f t="shared" si="8"/>
        <v>1981</v>
      </c>
    </row>
    <row r="75" spans="1:4" x14ac:dyDescent="0.2">
      <c r="A75" s="1" t="s">
        <v>74</v>
      </c>
      <c r="D75">
        <f t="shared" si="8"/>
        <v>1982</v>
      </c>
    </row>
    <row r="76" spans="1:4" x14ac:dyDescent="0.2">
      <c r="A76" s="1" t="s">
        <v>75</v>
      </c>
      <c r="D76">
        <f t="shared" si="8"/>
        <v>1983</v>
      </c>
    </row>
    <row r="77" spans="1:4" x14ac:dyDescent="0.2">
      <c r="A77" s="1" t="s">
        <v>76</v>
      </c>
      <c r="D77">
        <f t="shared" si="8"/>
        <v>1984</v>
      </c>
    </row>
    <row r="78" spans="1:4" x14ac:dyDescent="0.2">
      <c r="A78" s="1" t="s">
        <v>77</v>
      </c>
      <c r="D78">
        <f t="shared" si="8"/>
        <v>1985</v>
      </c>
    </row>
    <row r="79" spans="1:4" x14ac:dyDescent="0.2">
      <c r="A79" s="1" t="s">
        <v>78</v>
      </c>
      <c r="D79">
        <f t="shared" si="8"/>
        <v>1986</v>
      </c>
    </row>
    <row r="80" spans="1:4" x14ac:dyDescent="0.2">
      <c r="A80" s="1" t="s">
        <v>79</v>
      </c>
      <c r="D80">
        <f t="shared" si="8"/>
        <v>1987</v>
      </c>
    </row>
    <row r="81" spans="1:4" x14ac:dyDescent="0.2">
      <c r="A81" s="1" t="s">
        <v>80</v>
      </c>
      <c r="D81">
        <f>D80+1</f>
        <v>1988</v>
      </c>
    </row>
    <row r="82" spans="1:4" x14ac:dyDescent="0.2">
      <c r="A82" s="1" t="s">
        <v>81</v>
      </c>
      <c r="D82">
        <f t="shared" ref="D82:D107" si="9">D81+1</f>
        <v>1989</v>
      </c>
    </row>
    <row r="83" spans="1:4" x14ac:dyDescent="0.2">
      <c r="A83" s="1" t="s">
        <v>82</v>
      </c>
      <c r="D83">
        <f t="shared" si="9"/>
        <v>1990</v>
      </c>
    </row>
    <row r="84" spans="1:4" x14ac:dyDescent="0.2">
      <c r="A84" s="1" t="s">
        <v>83</v>
      </c>
      <c r="D84">
        <f t="shared" si="9"/>
        <v>1991</v>
      </c>
    </row>
    <row r="85" spans="1:4" x14ac:dyDescent="0.2">
      <c r="A85" s="1" t="s">
        <v>84</v>
      </c>
      <c r="D85">
        <f t="shared" si="9"/>
        <v>1992</v>
      </c>
    </row>
    <row r="86" spans="1:4" x14ac:dyDescent="0.2">
      <c r="A86" s="1" t="s">
        <v>85</v>
      </c>
      <c r="D86">
        <f t="shared" si="9"/>
        <v>1993</v>
      </c>
    </row>
    <row r="87" spans="1:4" x14ac:dyDescent="0.2">
      <c r="A87" s="1" t="s">
        <v>86</v>
      </c>
      <c r="D87">
        <f t="shared" si="9"/>
        <v>1994</v>
      </c>
    </row>
    <row r="88" spans="1:4" x14ac:dyDescent="0.2">
      <c r="A88" s="1" t="s">
        <v>87</v>
      </c>
      <c r="D88">
        <f t="shared" si="9"/>
        <v>1995</v>
      </c>
    </row>
    <row r="89" spans="1:4" x14ac:dyDescent="0.2">
      <c r="A89" s="1" t="s">
        <v>88</v>
      </c>
      <c r="D89">
        <f t="shared" si="9"/>
        <v>1996</v>
      </c>
    </row>
    <row r="90" spans="1:4" x14ac:dyDescent="0.2">
      <c r="A90" s="1" t="s">
        <v>89</v>
      </c>
      <c r="D90">
        <f t="shared" si="9"/>
        <v>1997</v>
      </c>
    </row>
    <row r="91" spans="1:4" x14ac:dyDescent="0.2">
      <c r="A91" s="1" t="s">
        <v>90</v>
      </c>
      <c r="D91">
        <f t="shared" si="9"/>
        <v>1998</v>
      </c>
    </row>
    <row r="92" spans="1:4" x14ac:dyDescent="0.2">
      <c r="A92" s="1" t="s">
        <v>91</v>
      </c>
      <c r="D92">
        <f t="shared" si="9"/>
        <v>1999</v>
      </c>
    </row>
    <row r="93" spans="1:4" x14ac:dyDescent="0.2">
      <c r="A93" s="1" t="s">
        <v>92</v>
      </c>
      <c r="D93">
        <f t="shared" si="9"/>
        <v>2000</v>
      </c>
    </row>
    <row r="94" spans="1:4" x14ac:dyDescent="0.2">
      <c r="A94" s="1" t="s">
        <v>93</v>
      </c>
      <c r="D94">
        <f t="shared" si="9"/>
        <v>2001</v>
      </c>
    </row>
    <row r="95" spans="1:4" x14ac:dyDescent="0.2">
      <c r="A95" s="1" t="s">
        <v>94</v>
      </c>
      <c r="D95">
        <f t="shared" si="9"/>
        <v>2002</v>
      </c>
    </row>
    <row r="96" spans="1:4" x14ac:dyDescent="0.2">
      <c r="A96" s="1" t="s">
        <v>95</v>
      </c>
      <c r="D96">
        <f t="shared" si="9"/>
        <v>2003</v>
      </c>
    </row>
    <row r="97" spans="1:4" x14ac:dyDescent="0.2">
      <c r="A97" s="1" t="s">
        <v>96</v>
      </c>
      <c r="D97">
        <f t="shared" si="9"/>
        <v>2004</v>
      </c>
    </row>
    <row r="98" spans="1:4" x14ac:dyDescent="0.2">
      <c r="A98" s="1" t="s">
        <v>97</v>
      </c>
      <c r="D98">
        <f t="shared" si="9"/>
        <v>2005</v>
      </c>
    </row>
    <row r="99" spans="1:4" x14ac:dyDescent="0.2">
      <c r="A99" s="1" t="s">
        <v>98</v>
      </c>
      <c r="D99">
        <f t="shared" si="9"/>
        <v>2006</v>
      </c>
    </row>
    <row r="100" spans="1:4" x14ac:dyDescent="0.2">
      <c r="D100">
        <f t="shared" si="9"/>
        <v>2007</v>
      </c>
    </row>
    <row r="101" spans="1:4" x14ac:dyDescent="0.2">
      <c r="D101">
        <f t="shared" si="9"/>
        <v>2008</v>
      </c>
    </row>
    <row r="102" spans="1:4" x14ac:dyDescent="0.2">
      <c r="D102">
        <f t="shared" si="9"/>
        <v>2009</v>
      </c>
    </row>
    <row r="103" spans="1:4" x14ac:dyDescent="0.2">
      <c r="D103">
        <f t="shared" si="9"/>
        <v>2010</v>
      </c>
    </row>
    <row r="104" spans="1:4" x14ac:dyDescent="0.2">
      <c r="D104">
        <f t="shared" si="9"/>
        <v>2011</v>
      </c>
    </row>
    <row r="105" spans="1:4" x14ac:dyDescent="0.2">
      <c r="D105">
        <f t="shared" si="9"/>
        <v>2012</v>
      </c>
    </row>
    <row r="106" spans="1:4" x14ac:dyDescent="0.2">
      <c r="D106">
        <f t="shared" si="9"/>
        <v>2013</v>
      </c>
    </row>
    <row r="107" spans="1:4" x14ac:dyDescent="0.2">
      <c r="D107">
        <f t="shared" si="9"/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8"/>
  <sheetViews>
    <sheetView tabSelected="1" topLeftCell="A38" workbookViewId="0">
      <selection activeCell="F49" sqref="F49"/>
    </sheetView>
  </sheetViews>
  <sheetFormatPr baseColWidth="10" defaultRowHeight="16" x14ac:dyDescent="0.2"/>
  <cols>
    <col min="1" max="1" width="19.6640625" customWidth="1"/>
  </cols>
  <sheetData>
    <row r="1" spans="1:62" x14ac:dyDescent="0.2">
      <c r="A1" s="1" t="s">
        <v>99</v>
      </c>
      <c r="B1" s="1">
        <v>0.25</v>
      </c>
      <c r="C1">
        <f>B1/16*3.6</f>
        <v>5.6250000000000001E-2</v>
      </c>
      <c r="D1">
        <f>C:C/3.6*14.4</f>
        <v>0.22500000000000001</v>
      </c>
    </row>
    <row r="2" spans="1:62" x14ac:dyDescent="0.2">
      <c r="A2" s="1" t="s">
        <v>100</v>
      </c>
      <c r="B2" s="1">
        <v>0.45</v>
      </c>
      <c r="C2">
        <f t="shared" ref="C2:C10" si="0">B2/16*3.6</f>
        <v>0.10125000000000001</v>
      </c>
      <c r="D2">
        <f t="shared" ref="D2:D58" si="1">C:C/3.6*14.4</f>
        <v>0.40500000000000003</v>
      </c>
    </row>
    <row r="3" spans="1:62" x14ac:dyDescent="0.2">
      <c r="A3" s="1" t="s">
        <v>101</v>
      </c>
      <c r="B3" s="1">
        <v>0.49</v>
      </c>
      <c r="C3">
        <f t="shared" si="0"/>
        <v>0.11025</v>
      </c>
      <c r="D3">
        <f t="shared" si="1"/>
        <v>0.441</v>
      </c>
    </row>
    <row r="4" spans="1:62" x14ac:dyDescent="0.2">
      <c r="A4" s="1" t="s">
        <v>102</v>
      </c>
      <c r="B4" s="1">
        <v>0.45</v>
      </c>
      <c r="C4">
        <f t="shared" si="0"/>
        <v>0.10125000000000001</v>
      </c>
      <c r="D4">
        <f t="shared" si="1"/>
        <v>0.40500000000000003</v>
      </c>
    </row>
    <row r="5" spans="1:62" x14ac:dyDescent="0.2">
      <c r="A5" s="1" t="s">
        <v>103</v>
      </c>
      <c r="B5" s="1">
        <v>0.39</v>
      </c>
      <c r="C5">
        <f t="shared" si="0"/>
        <v>8.7750000000000009E-2</v>
      </c>
      <c r="D5">
        <f t="shared" si="1"/>
        <v>0.35100000000000003</v>
      </c>
    </row>
    <row r="6" spans="1:62" x14ac:dyDescent="0.2">
      <c r="A6" s="1" t="s">
        <v>104</v>
      </c>
      <c r="B6" s="1">
        <v>0.43</v>
      </c>
      <c r="C6">
        <f t="shared" si="0"/>
        <v>9.6750000000000003E-2</v>
      </c>
      <c r="D6">
        <f t="shared" si="1"/>
        <v>0.38700000000000001</v>
      </c>
      <c r="E6">
        <v>5.6250000000000001E-2</v>
      </c>
      <c r="F6">
        <v>0.10125000000000001</v>
      </c>
      <c r="G6">
        <v>0.11025</v>
      </c>
      <c r="H6">
        <v>0.10125000000000001</v>
      </c>
      <c r="I6">
        <v>8.7750000000000009E-2</v>
      </c>
      <c r="J6">
        <v>9.6750000000000003E-2</v>
      </c>
      <c r="K6">
        <v>9.6750000000000003E-2</v>
      </c>
      <c r="L6">
        <v>0.11025</v>
      </c>
      <c r="M6">
        <v>0.10125000000000001</v>
      </c>
      <c r="N6">
        <v>0.11475</v>
      </c>
      <c r="O6">
        <v>0.10800000000000001</v>
      </c>
      <c r="P6">
        <v>0.13200000000000001</v>
      </c>
      <c r="Q6">
        <v>0.11025</v>
      </c>
      <c r="R6">
        <v>0.1176</v>
      </c>
      <c r="S6">
        <v>0.13200000000000001</v>
      </c>
      <c r="T6">
        <v>0.21360000000000001</v>
      </c>
      <c r="U6">
        <v>0.18757894736842107</v>
      </c>
      <c r="V6">
        <v>0.21360000000000001</v>
      </c>
      <c r="W6">
        <v>0.18960000000000002</v>
      </c>
      <c r="X6">
        <v>0.25200000000000006</v>
      </c>
      <c r="Y6">
        <v>0.23760000000000001</v>
      </c>
      <c r="Z6">
        <v>0.32021052631578945</v>
      </c>
      <c r="AA6">
        <v>0.31263157894736843</v>
      </c>
      <c r="AB6">
        <v>0.35052631578947374</v>
      </c>
      <c r="AC6">
        <v>0.32219999999999999</v>
      </c>
      <c r="AD6">
        <v>0.41115789473684211</v>
      </c>
      <c r="AE6">
        <v>0.30419999999999997</v>
      </c>
      <c r="AF6">
        <v>0.35820000000000002</v>
      </c>
      <c r="AG6">
        <v>0.44820000000000004</v>
      </c>
      <c r="AH6">
        <v>0.44820000000000004</v>
      </c>
      <c r="AI6">
        <v>1.6139999999999999</v>
      </c>
      <c r="AJ6">
        <v>1.4340000000000002</v>
      </c>
      <c r="AK6">
        <v>0.35820000000000002</v>
      </c>
      <c r="AL6">
        <v>0.73862068965517236</v>
      </c>
      <c r="AM6">
        <v>0.44820000000000004</v>
      </c>
      <c r="AN6">
        <v>0.81750000000000012</v>
      </c>
      <c r="AO6">
        <v>0.81750000000000012</v>
      </c>
      <c r="AP6">
        <v>0.81750000000000012</v>
      </c>
      <c r="AQ6">
        <v>0.81750000000000012</v>
      </c>
      <c r="AR6">
        <v>0.81750000000000012</v>
      </c>
      <c r="AS6">
        <v>0.81750000000000012</v>
      </c>
      <c r="AT6">
        <v>0.81750000000000012</v>
      </c>
      <c r="AU6">
        <v>0.81750000000000012</v>
      </c>
      <c r="AV6">
        <v>0.81750000000000012</v>
      </c>
      <c r="AW6">
        <v>0.53820000000000012</v>
      </c>
      <c r="AX6">
        <v>0.53820000000000012</v>
      </c>
      <c r="AY6">
        <v>0.53820000000000012</v>
      </c>
      <c r="AZ6">
        <v>0.53820000000000012</v>
      </c>
      <c r="BA6">
        <v>0.8580000000000001</v>
      </c>
      <c r="BB6">
        <v>0.8580000000000001</v>
      </c>
      <c r="BC6">
        <v>0.8580000000000001</v>
      </c>
      <c r="BD6">
        <v>0.8580000000000001</v>
      </c>
      <c r="BE6">
        <v>1.0660645161290323</v>
      </c>
      <c r="BF6">
        <v>1.1555244755244756</v>
      </c>
      <c r="BG6">
        <v>1.1555244755244756</v>
      </c>
      <c r="BH6">
        <v>1.1555244755244756</v>
      </c>
      <c r="BI6">
        <v>1.1555244755244756</v>
      </c>
      <c r="BJ6">
        <v>0.72000000000000008</v>
      </c>
    </row>
    <row r="7" spans="1:62" x14ac:dyDescent="0.2">
      <c r="A7" s="1" t="s">
        <v>105</v>
      </c>
      <c r="B7" s="1">
        <v>0.43</v>
      </c>
      <c r="C7">
        <f t="shared" si="0"/>
        <v>9.6750000000000003E-2</v>
      </c>
      <c r="D7">
        <f t="shared" si="1"/>
        <v>0.38700000000000001</v>
      </c>
    </row>
    <row r="8" spans="1:62" x14ac:dyDescent="0.2">
      <c r="A8" s="1" t="s">
        <v>106</v>
      </c>
      <c r="B8" s="1">
        <v>0.49</v>
      </c>
      <c r="C8">
        <f>B8/16*3.6</f>
        <v>0.11025</v>
      </c>
      <c r="D8">
        <f t="shared" si="1"/>
        <v>0.441</v>
      </c>
    </row>
    <row r="9" spans="1:62" x14ac:dyDescent="0.2">
      <c r="A9" s="1" t="s">
        <v>107</v>
      </c>
      <c r="B9" s="1">
        <v>0.45</v>
      </c>
      <c r="C9">
        <f t="shared" si="0"/>
        <v>0.10125000000000001</v>
      </c>
      <c r="D9">
        <f t="shared" si="1"/>
        <v>0.40500000000000003</v>
      </c>
    </row>
    <row r="10" spans="1:62" x14ac:dyDescent="0.2">
      <c r="A10" s="1" t="s">
        <v>108</v>
      </c>
      <c r="B10" s="1">
        <v>0.51</v>
      </c>
      <c r="C10">
        <f t="shared" si="0"/>
        <v>0.11475</v>
      </c>
      <c r="D10">
        <f t="shared" si="1"/>
        <v>0.45900000000000002</v>
      </c>
    </row>
    <row r="11" spans="1:62" x14ac:dyDescent="0.2">
      <c r="A11" s="1" t="s">
        <v>109</v>
      </c>
      <c r="B11" s="1">
        <v>0.45</v>
      </c>
      <c r="C11">
        <f>B11/15*3.6</f>
        <v>0.10800000000000001</v>
      </c>
      <c r="D11">
        <f t="shared" si="1"/>
        <v>0.43200000000000005</v>
      </c>
    </row>
    <row r="12" spans="1:62" x14ac:dyDescent="0.2">
      <c r="A12" s="1" t="s">
        <v>110</v>
      </c>
      <c r="B12" s="1">
        <v>0.55000000000000004</v>
      </c>
      <c r="C12">
        <f>B12/15*3.6</f>
        <v>0.13200000000000001</v>
      </c>
      <c r="D12">
        <f t="shared" si="1"/>
        <v>0.52800000000000002</v>
      </c>
    </row>
    <row r="13" spans="1:62" x14ac:dyDescent="0.2">
      <c r="A13" s="1" t="s">
        <v>111</v>
      </c>
      <c r="B13" s="1">
        <v>0.49</v>
      </c>
      <c r="C13">
        <f>B13/16*3.6</f>
        <v>0.11025</v>
      </c>
      <c r="D13">
        <f t="shared" si="1"/>
        <v>0.441</v>
      </c>
    </row>
    <row r="14" spans="1:62" x14ac:dyDescent="0.2">
      <c r="A14" s="1" t="s">
        <v>112</v>
      </c>
      <c r="B14" s="1">
        <v>0.49</v>
      </c>
      <c r="C14">
        <f>B14/15*3.6</f>
        <v>0.1176</v>
      </c>
      <c r="D14">
        <f t="shared" si="1"/>
        <v>0.47039999999999998</v>
      </c>
    </row>
    <row r="15" spans="1:62" x14ac:dyDescent="0.2">
      <c r="A15" s="1" t="s">
        <v>113</v>
      </c>
      <c r="B15" s="1">
        <v>0.55000000000000004</v>
      </c>
      <c r="C15">
        <f>B15/15*3.6</f>
        <v>0.13200000000000001</v>
      </c>
      <c r="D15">
        <f t="shared" si="1"/>
        <v>0.52800000000000002</v>
      </c>
    </row>
    <row r="16" spans="1:62" x14ac:dyDescent="0.2">
      <c r="A16" s="1" t="s">
        <v>114</v>
      </c>
      <c r="B16" s="1">
        <v>0.89</v>
      </c>
      <c r="C16">
        <f>B16/15*3.6</f>
        <v>0.21360000000000001</v>
      </c>
      <c r="D16">
        <f t="shared" si="1"/>
        <v>0.85440000000000005</v>
      </c>
    </row>
    <row r="17" spans="1:4" x14ac:dyDescent="0.2">
      <c r="A17" s="1" t="s">
        <v>115</v>
      </c>
      <c r="B17" s="1">
        <v>0.99</v>
      </c>
      <c r="C17">
        <f>B17/19*3.6</f>
        <v>0.18757894736842107</v>
      </c>
      <c r="D17">
        <f t="shared" si="1"/>
        <v>0.75031578947368427</v>
      </c>
    </row>
    <row r="18" spans="1:4" x14ac:dyDescent="0.2">
      <c r="A18" s="1" t="s">
        <v>116</v>
      </c>
      <c r="B18" s="1">
        <v>0.89</v>
      </c>
      <c r="C18">
        <f>B18/15*3.6</f>
        <v>0.21360000000000001</v>
      </c>
      <c r="D18">
        <f t="shared" si="1"/>
        <v>0.85440000000000005</v>
      </c>
    </row>
    <row r="19" spans="1:4" x14ac:dyDescent="0.2">
      <c r="A19" s="1" t="s">
        <v>117</v>
      </c>
      <c r="B19" s="1">
        <v>0.79</v>
      </c>
      <c r="C19">
        <f>B19/15*3.6</f>
        <v>0.18960000000000002</v>
      </c>
      <c r="D19">
        <f t="shared" si="1"/>
        <v>0.75840000000000007</v>
      </c>
    </row>
    <row r="20" spans="1:4" x14ac:dyDescent="0.2">
      <c r="A20" s="1" t="s">
        <v>118</v>
      </c>
      <c r="B20" s="1">
        <v>1.05</v>
      </c>
      <c r="C20">
        <f>B20/15*3.6</f>
        <v>0.25200000000000006</v>
      </c>
      <c r="D20">
        <f t="shared" si="1"/>
        <v>1.0080000000000002</v>
      </c>
    </row>
    <row r="21" spans="1:4" x14ac:dyDescent="0.2">
      <c r="A21" s="1" t="s">
        <v>119</v>
      </c>
      <c r="B21" s="1">
        <v>0.99</v>
      </c>
      <c r="C21">
        <f>B21/15*3.6</f>
        <v>0.23760000000000001</v>
      </c>
      <c r="D21">
        <f t="shared" si="1"/>
        <v>0.95040000000000002</v>
      </c>
    </row>
    <row r="22" spans="1:4" x14ac:dyDescent="0.2">
      <c r="A22" s="1" t="s">
        <v>120</v>
      </c>
      <c r="B22" s="1">
        <v>1.69</v>
      </c>
      <c r="C22">
        <f>B22/19*3.6</f>
        <v>0.32021052631578945</v>
      </c>
      <c r="D22">
        <f t="shared" si="1"/>
        <v>1.2808421052631578</v>
      </c>
    </row>
    <row r="23" spans="1:4" x14ac:dyDescent="0.2">
      <c r="A23" s="1" t="s">
        <v>121</v>
      </c>
      <c r="B23" s="1">
        <v>1.65</v>
      </c>
      <c r="C23">
        <f>B23/19*3.6</f>
        <v>0.31263157894736843</v>
      </c>
      <c r="D23">
        <f t="shared" si="1"/>
        <v>1.2505263157894737</v>
      </c>
    </row>
    <row r="24" spans="1:4" x14ac:dyDescent="0.2">
      <c r="A24" s="1" t="s">
        <v>122</v>
      </c>
      <c r="B24" s="1">
        <v>1.85</v>
      </c>
      <c r="C24">
        <f>B24/19*3.6</f>
        <v>0.35052631578947374</v>
      </c>
      <c r="D24">
        <f t="shared" si="1"/>
        <v>1.402105263157895</v>
      </c>
    </row>
    <row r="25" spans="1:4" x14ac:dyDescent="0.2">
      <c r="A25" s="1" t="s">
        <v>123</v>
      </c>
      <c r="B25" s="1">
        <v>1.79</v>
      </c>
      <c r="C25">
        <f>B25/20*3.6</f>
        <v>0.32219999999999999</v>
      </c>
      <c r="D25">
        <f t="shared" si="1"/>
        <v>1.2887999999999999</v>
      </c>
    </row>
    <row r="26" spans="1:4" x14ac:dyDescent="0.2">
      <c r="A26" s="1" t="s">
        <v>124</v>
      </c>
      <c r="B26" s="1">
        <v>2.17</v>
      </c>
      <c r="C26">
        <f>B26/19*3.6</f>
        <v>0.41115789473684211</v>
      </c>
      <c r="D26">
        <f t="shared" si="1"/>
        <v>1.6446315789473684</v>
      </c>
    </row>
    <row r="27" spans="1:4" x14ac:dyDescent="0.2">
      <c r="A27" s="1" t="s">
        <v>125</v>
      </c>
      <c r="B27" s="1">
        <v>1.69</v>
      </c>
      <c r="C27">
        <f>B27/20*3.6</f>
        <v>0.30419999999999997</v>
      </c>
      <c r="D27">
        <f t="shared" si="1"/>
        <v>1.2167999999999999</v>
      </c>
    </row>
    <row r="28" spans="1:4" x14ac:dyDescent="0.2">
      <c r="A28" s="1" t="s">
        <v>126</v>
      </c>
      <c r="B28" s="1">
        <v>1.99</v>
      </c>
      <c r="C28">
        <f>B28/20*3.6</f>
        <v>0.35820000000000002</v>
      </c>
      <c r="D28">
        <f t="shared" si="1"/>
        <v>1.4328000000000001</v>
      </c>
    </row>
    <row r="29" spans="1:4" x14ac:dyDescent="0.2">
      <c r="A29" s="1" t="s">
        <v>127</v>
      </c>
      <c r="B29" s="1">
        <v>2.4900000000000002</v>
      </c>
      <c r="C29">
        <f>B29/20*3.6</f>
        <v>0.44820000000000004</v>
      </c>
      <c r="D29">
        <f t="shared" si="1"/>
        <v>1.7928000000000002</v>
      </c>
    </row>
    <row r="30" spans="1:4" x14ac:dyDescent="0.2">
      <c r="A30" s="1" t="s">
        <v>128</v>
      </c>
      <c r="B30" s="1">
        <v>2.4900000000000002</v>
      </c>
      <c r="C30">
        <f>B30/20*3.6</f>
        <v>0.44820000000000004</v>
      </c>
      <c r="D30">
        <f t="shared" si="1"/>
        <v>1.7928000000000002</v>
      </c>
    </row>
    <row r="31" spans="1:4" x14ac:dyDescent="0.2">
      <c r="A31" s="1" t="s">
        <v>129</v>
      </c>
      <c r="B31" s="1">
        <v>2.69</v>
      </c>
      <c r="C31">
        <f>B31/6*3.6</f>
        <v>1.6139999999999999</v>
      </c>
      <c r="D31">
        <f t="shared" si="1"/>
        <v>6.4559999999999995</v>
      </c>
    </row>
    <row r="32" spans="1:4" x14ac:dyDescent="0.2">
      <c r="A32" s="1" t="s">
        <v>130</v>
      </c>
      <c r="B32" s="1">
        <v>2.39</v>
      </c>
      <c r="C32">
        <f>B32/6*3.6</f>
        <v>1.4340000000000002</v>
      </c>
      <c r="D32">
        <f t="shared" si="1"/>
        <v>5.7360000000000007</v>
      </c>
    </row>
    <row r="33" spans="1:63" x14ac:dyDescent="0.2">
      <c r="A33" s="1" t="s">
        <v>131</v>
      </c>
      <c r="B33" s="1">
        <v>1.99</v>
      </c>
      <c r="C33">
        <f>B33/20*3.6</f>
        <v>0.35820000000000002</v>
      </c>
      <c r="D33">
        <f t="shared" si="1"/>
        <v>1.4328000000000001</v>
      </c>
    </row>
    <row r="34" spans="1:63" x14ac:dyDescent="0.2">
      <c r="A34" s="1" t="s">
        <v>132</v>
      </c>
      <c r="B34" s="1">
        <v>1.19</v>
      </c>
      <c r="C34">
        <f>B34/5.8*3.6</f>
        <v>0.73862068965517236</v>
      </c>
      <c r="D34">
        <f t="shared" si="1"/>
        <v>2.9544827586206894</v>
      </c>
    </row>
    <row r="35" spans="1:63" x14ac:dyDescent="0.2">
      <c r="A35" s="1" t="s">
        <v>133</v>
      </c>
      <c r="B35" s="1">
        <v>2.4900000000000002</v>
      </c>
      <c r="C35">
        <f>B35/20*3.6</f>
        <v>0.44820000000000004</v>
      </c>
      <c r="D35">
        <f t="shared" si="1"/>
        <v>1.7928000000000002</v>
      </c>
    </row>
    <row r="36" spans="1:63" x14ac:dyDescent="0.2">
      <c r="A36" s="1" t="s">
        <v>134</v>
      </c>
      <c r="B36" s="1">
        <v>1.0900000000000001</v>
      </c>
      <c r="C36">
        <f>B36/4.8*3.6</f>
        <v>0.81750000000000012</v>
      </c>
      <c r="D36">
        <f t="shared" si="1"/>
        <v>3.2700000000000005</v>
      </c>
    </row>
    <row r="37" spans="1:63" x14ac:dyDescent="0.2">
      <c r="A37" s="1">
        <v>1996</v>
      </c>
      <c r="B37" s="1">
        <v>1.0900000000000001</v>
      </c>
      <c r="C37">
        <f>B37/4.8*3.6</f>
        <v>0.81750000000000012</v>
      </c>
      <c r="D37">
        <f t="shared" si="1"/>
        <v>3.2700000000000005</v>
      </c>
    </row>
    <row r="38" spans="1:63" x14ac:dyDescent="0.2">
      <c r="A38" s="1">
        <v>1997</v>
      </c>
      <c r="B38" s="1">
        <v>1.0900000000000001</v>
      </c>
      <c r="C38">
        <f>B38/4.8*3.6</f>
        <v>0.81750000000000012</v>
      </c>
      <c r="D38">
        <f t="shared" si="1"/>
        <v>3.2700000000000005</v>
      </c>
    </row>
    <row r="39" spans="1:63" x14ac:dyDescent="0.2">
      <c r="A39" s="1">
        <v>1998</v>
      </c>
      <c r="B39" s="1">
        <v>1.0900000000000001</v>
      </c>
      <c r="C39">
        <f>B39/4.8*3.6</f>
        <v>0.81750000000000012</v>
      </c>
      <c r="D39">
        <f t="shared" si="1"/>
        <v>3.2700000000000005</v>
      </c>
    </row>
    <row r="40" spans="1:63" x14ac:dyDescent="0.2">
      <c r="A40" s="1">
        <v>1999</v>
      </c>
      <c r="B40" s="1">
        <v>1.0900000000000001</v>
      </c>
      <c r="C40">
        <f>B40/4.8*3.6</f>
        <v>0.81750000000000012</v>
      </c>
      <c r="D40">
        <f t="shared" si="1"/>
        <v>3.2700000000000005</v>
      </c>
    </row>
    <row r="41" spans="1:63" x14ac:dyDescent="0.2">
      <c r="A41" s="1">
        <v>2000</v>
      </c>
      <c r="B41" s="1">
        <v>1.0900000000000001</v>
      </c>
      <c r="C41">
        <f>B41/4.8*3.6</f>
        <v>0.81750000000000012</v>
      </c>
      <c r="D41">
        <f t="shared" si="1"/>
        <v>3.2700000000000005</v>
      </c>
    </row>
    <row r="42" spans="1:63" x14ac:dyDescent="0.2">
      <c r="A42" s="1">
        <v>2001</v>
      </c>
      <c r="B42" s="1">
        <v>1.0900000000000001</v>
      </c>
      <c r="C42">
        <f>B42/4.8*3.6</f>
        <v>0.81750000000000012</v>
      </c>
      <c r="D42">
        <f t="shared" si="1"/>
        <v>3.2700000000000005</v>
      </c>
      <c r="F42">
        <v>0.22500000000000001</v>
      </c>
      <c r="G42">
        <v>0.40500000000000003</v>
      </c>
      <c r="H42">
        <v>0.441</v>
      </c>
      <c r="I42">
        <v>0.40500000000000003</v>
      </c>
      <c r="J42">
        <v>0.35100000000000003</v>
      </c>
      <c r="K42">
        <v>0.38700000000000001</v>
      </c>
      <c r="L42">
        <v>0.38700000000000001</v>
      </c>
      <c r="M42">
        <v>0.441</v>
      </c>
      <c r="N42">
        <v>0.40500000000000003</v>
      </c>
      <c r="O42">
        <v>0.45900000000000002</v>
      </c>
      <c r="P42">
        <v>0.43200000000000005</v>
      </c>
      <c r="Q42">
        <v>0.52800000000000002</v>
      </c>
      <c r="R42">
        <v>0.441</v>
      </c>
      <c r="S42">
        <v>0.47039999999999998</v>
      </c>
      <c r="T42">
        <v>0.52800000000000002</v>
      </c>
      <c r="U42">
        <v>0.85440000000000005</v>
      </c>
      <c r="V42">
        <v>0.75031578947368427</v>
      </c>
      <c r="W42">
        <v>0.85440000000000005</v>
      </c>
      <c r="X42">
        <v>0.75840000000000007</v>
      </c>
      <c r="Y42">
        <v>1.0080000000000002</v>
      </c>
      <c r="Z42">
        <v>0.95040000000000002</v>
      </c>
      <c r="AA42">
        <v>1.2808421052631578</v>
      </c>
      <c r="AB42">
        <v>1.2505263157894737</v>
      </c>
      <c r="AC42">
        <v>1.402105263157895</v>
      </c>
      <c r="AD42">
        <v>1.2887999999999999</v>
      </c>
      <c r="AE42">
        <v>1.6446315789473684</v>
      </c>
      <c r="AF42">
        <v>1.2167999999999999</v>
      </c>
      <c r="AG42">
        <v>1.4328000000000001</v>
      </c>
      <c r="AH42">
        <v>1.7928000000000002</v>
      </c>
      <c r="AI42">
        <v>1.7928000000000002</v>
      </c>
      <c r="AJ42">
        <v>6.4559999999999995</v>
      </c>
      <c r="AK42">
        <v>5.7360000000000007</v>
      </c>
      <c r="AL42">
        <v>1.4328000000000001</v>
      </c>
      <c r="AM42">
        <v>2.9544827586206894</v>
      </c>
      <c r="AN42">
        <v>1.7928000000000002</v>
      </c>
      <c r="AO42">
        <v>3.2700000000000005</v>
      </c>
      <c r="AP42">
        <v>3.2700000000000005</v>
      </c>
      <c r="AQ42">
        <v>3.2700000000000005</v>
      </c>
      <c r="AR42">
        <v>3.2700000000000005</v>
      </c>
      <c r="AS42">
        <v>3.2700000000000005</v>
      </c>
      <c r="AT42">
        <v>3.2700000000000005</v>
      </c>
      <c r="AU42">
        <v>3.2700000000000005</v>
      </c>
      <c r="AV42">
        <v>3.2700000000000005</v>
      </c>
      <c r="AW42">
        <v>3.2700000000000005</v>
      </c>
      <c r="AX42">
        <v>2.1528000000000005</v>
      </c>
      <c r="AY42">
        <v>2.1528000000000005</v>
      </c>
      <c r="AZ42">
        <v>2.1528000000000005</v>
      </c>
      <c r="BA42">
        <v>2.1528000000000005</v>
      </c>
      <c r="BB42">
        <v>3.4320000000000004</v>
      </c>
      <c r="BC42">
        <v>3.4320000000000004</v>
      </c>
      <c r="BD42">
        <v>3.4320000000000004</v>
      </c>
      <c r="BE42">
        <v>3.4320000000000004</v>
      </c>
      <c r="BF42">
        <v>4.2642580645161292</v>
      </c>
      <c r="BG42">
        <v>4.6220979020979023</v>
      </c>
      <c r="BH42">
        <v>4.6220979020979023</v>
      </c>
      <c r="BI42">
        <v>4.6220979020979023</v>
      </c>
      <c r="BJ42">
        <v>4.6220979020979023</v>
      </c>
      <c r="BK42">
        <v>2.8800000000000003</v>
      </c>
    </row>
    <row r="43" spans="1:63" x14ac:dyDescent="0.2">
      <c r="A43" s="1">
        <v>2002</v>
      </c>
      <c r="B43" s="1">
        <v>1.0900000000000001</v>
      </c>
      <c r="C43">
        <f>B43/4.8*3.6</f>
        <v>0.81750000000000012</v>
      </c>
      <c r="D43">
        <f t="shared" si="1"/>
        <v>3.2700000000000005</v>
      </c>
    </row>
    <row r="44" spans="1:63" x14ac:dyDescent="0.2">
      <c r="A44" s="1">
        <v>2003</v>
      </c>
      <c r="B44" s="1">
        <v>1.0900000000000001</v>
      </c>
      <c r="C44">
        <f>B44/4.8*3.6</f>
        <v>0.81750000000000012</v>
      </c>
      <c r="D44">
        <f t="shared" si="1"/>
        <v>3.2700000000000005</v>
      </c>
    </row>
    <row r="45" spans="1:63" x14ac:dyDescent="0.2">
      <c r="A45" s="1" t="s">
        <v>135</v>
      </c>
      <c r="B45" s="1">
        <v>2.99</v>
      </c>
      <c r="C45">
        <f>B45/20*3.6</f>
        <v>0.53820000000000012</v>
      </c>
      <c r="D45">
        <f t="shared" si="1"/>
        <v>2.1528000000000005</v>
      </c>
    </row>
    <row r="46" spans="1:63" x14ac:dyDescent="0.2">
      <c r="A46" s="1">
        <v>2005</v>
      </c>
      <c r="B46" s="1">
        <v>2.99</v>
      </c>
      <c r="C46">
        <f>B46/20*3.6</f>
        <v>0.53820000000000012</v>
      </c>
      <c r="D46">
        <f t="shared" si="1"/>
        <v>2.1528000000000005</v>
      </c>
    </row>
    <row r="47" spans="1:63" x14ac:dyDescent="0.2">
      <c r="A47" s="1">
        <v>2006</v>
      </c>
      <c r="B47" s="1">
        <v>2.99</v>
      </c>
      <c r="C47">
        <f>B47/20*3.6</f>
        <v>0.53820000000000012</v>
      </c>
      <c r="D47">
        <f t="shared" si="1"/>
        <v>2.1528000000000005</v>
      </c>
    </row>
    <row r="48" spans="1:63" x14ac:dyDescent="0.2">
      <c r="A48" s="1">
        <v>2007</v>
      </c>
      <c r="B48" s="1">
        <v>2.99</v>
      </c>
      <c r="C48">
        <f>B48/20*3.6</f>
        <v>0.53820000000000012</v>
      </c>
      <c r="D48">
        <f t="shared" si="1"/>
        <v>2.1528000000000005</v>
      </c>
    </row>
    <row r="49" spans="1:4" x14ac:dyDescent="0.2">
      <c r="A49" s="1" t="s">
        <v>136</v>
      </c>
      <c r="B49" s="1">
        <v>4.29</v>
      </c>
      <c r="C49">
        <f>B49/18*3.6</f>
        <v>0.8580000000000001</v>
      </c>
      <c r="D49">
        <f t="shared" si="1"/>
        <v>3.4320000000000004</v>
      </c>
    </row>
    <row r="50" spans="1:4" x14ac:dyDescent="0.2">
      <c r="A50" s="1">
        <v>2009</v>
      </c>
      <c r="B50" s="1">
        <v>4.29</v>
      </c>
      <c r="C50">
        <f>B50/18*3.6</f>
        <v>0.8580000000000001</v>
      </c>
      <c r="D50">
        <f t="shared" si="1"/>
        <v>3.4320000000000004</v>
      </c>
    </row>
    <row r="51" spans="1:4" x14ac:dyDescent="0.2">
      <c r="A51" s="1">
        <v>2010</v>
      </c>
      <c r="B51" s="1">
        <v>4.29</v>
      </c>
      <c r="C51">
        <f>B51/18*3.6</f>
        <v>0.8580000000000001</v>
      </c>
      <c r="D51">
        <f t="shared" si="1"/>
        <v>3.4320000000000004</v>
      </c>
    </row>
    <row r="52" spans="1:4" x14ac:dyDescent="0.2">
      <c r="A52" s="1">
        <v>2011</v>
      </c>
      <c r="B52" s="1">
        <v>4.29</v>
      </c>
      <c r="C52">
        <f>B52/18*3.6</f>
        <v>0.8580000000000001</v>
      </c>
      <c r="D52">
        <f t="shared" si="1"/>
        <v>3.4320000000000004</v>
      </c>
    </row>
    <row r="53" spans="1:4" x14ac:dyDescent="0.2">
      <c r="A53" s="1" t="s">
        <v>137</v>
      </c>
      <c r="B53" s="1">
        <v>4.59</v>
      </c>
      <c r="C53">
        <f>B53/15.5*3.6</f>
        <v>1.0660645161290323</v>
      </c>
      <c r="D53">
        <f t="shared" si="1"/>
        <v>4.2642580645161292</v>
      </c>
    </row>
    <row r="54" spans="1:4" x14ac:dyDescent="0.2">
      <c r="A54" s="1" t="s">
        <v>138</v>
      </c>
      <c r="B54" s="1">
        <v>4.59</v>
      </c>
      <c r="C54">
        <f>B54/14.3*3.6</f>
        <v>1.1555244755244756</v>
      </c>
      <c r="D54">
        <f t="shared" si="1"/>
        <v>4.6220979020979023</v>
      </c>
    </row>
    <row r="55" spans="1:4" x14ac:dyDescent="0.2">
      <c r="A55" s="1" t="s">
        <v>139</v>
      </c>
      <c r="B55" s="1">
        <v>4.59</v>
      </c>
      <c r="C55">
        <f t="shared" ref="C55:C57" si="2">B55/14.3*3.6</f>
        <v>1.1555244755244756</v>
      </c>
      <c r="D55">
        <f t="shared" si="1"/>
        <v>4.6220979020979023</v>
      </c>
    </row>
    <row r="56" spans="1:4" x14ac:dyDescent="0.2">
      <c r="A56">
        <v>2015</v>
      </c>
      <c r="B56" s="1">
        <v>4.59</v>
      </c>
      <c r="C56">
        <f t="shared" si="2"/>
        <v>1.1555244755244756</v>
      </c>
      <c r="D56">
        <f t="shared" si="1"/>
        <v>4.6220979020979023</v>
      </c>
    </row>
    <row r="57" spans="1:4" x14ac:dyDescent="0.2">
      <c r="A57">
        <v>2016</v>
      </c>
      <c r="B57" s="1">
        <v>4.59</v>
      </c>
      <c r="C57">
        <f t="shared" si="2"/>
        <v>1.1555244755244756</v>
      </c>
      <c r="D57">
        <f t="shared" si="1"/>
        <v>4.6220979020979023</v>
      </c>
    </row>
    <row r="58" spans="1:4" x14ac:dyDescent="0.2">
      <c r="A58">
        <v>17</v>
      </c>
      <c r="B58" s="1">
        <v>0.2</v>
      </c>
      <c r="C58">
        <f>B58*3.6</f>
        <v>0.72000000000000008</v>
      </c>
      <c r="D58">
        <f t="shared" si="1"/>
        <v>2.8800000000000003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2017-12-05T07:00:42Z</dcterms:created>
  <dcterms:modified xsi:type="dcterms:W3CDTF">2017-12-05T07:35:49Z</dcterms:modified>
</cp:coreProperties>
</file>