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 thesis\master\registration-params\process-results\results\"/>
    </mc:Choice>
  </mc:AlternateContent>
  <xr:revisionPtr revIDLastSave="0" documentId="13_ncr:1_{7150D7E2-9734-4C75-81DF-F1B23868A666}" xr6:coauthVersionLast="44" xr6:coauthVersionMax="44" xr10:uidLastSave="{00000000-0000-0000-0000-000000000000}"/>
  <bookViews>
    <workbookView xWindow="-120" yWindow="-120" windowWidth="29040" windowHeight="15840" activeTab="1" xr2:uid="{04B43123-9A0F-42C4-83EF-9ABEAD4EC2A2}"/>
  </bookViews>
  <sheets>
    <sheet name="normal-linear-registratrion" sheetId="1" r:id="rId1"/>
    <sheet name="sirt-linear-registratrion" sheetId="2" r:id="rId2"/>
    <sheet name="gener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8" i="2" l="1"/>
  <c r="L55" i="1" l="1"/>
  <c r="K55" i="1"/>
  <c r="L54" i="1"/>
  <c r="K54" i="1"/>
  <c r="L53" i="1"/>
  <c r="K53" i="1"/>
  <c r="L52" i="1"/>
  <c r="K52" i="1"/>
  <c r="C52" i="3" s="1"/>
  <c r="L51" i="1"/>
  <c r="K51" i="1"/>
  <c r="L50" i="1"/>
  <c r="K50" i="1"/>
  <c r="L49" i="1"/>
  <c r="K49" i="1"/>
  <c r="L48" i="1"/>
  <c r="K48" i="1"/>
  <c r="C48" i="3" s="1"/>
  <c r="L47" i="1"/>
  <c r="K47" i="1"/>
  <c r="L46" i="1"/>
  <c r="K46" i="1"/>
  <c r="L45" i="1"/>
  <c r="K45" i="1"/>
  <c r="L44" i="1"/>
  <c r="K44" i="1"/>
  <c r="C44" i="3" s="1"/>
  <c r="L43" i="1"/>
  <c r="K43" i="1"/>
  <c r="L42" i="1"/>
  <c r="K42" i="1"/>
  <c r="L41" i="1"/>
  <c r="K41" i="1"/>
  <c r="L40" i="1"/>
  <c r="K40" i="1"/>
  <c r="C40" i="3" s="1"/>
  <c r="L39" i="1"/>
  <c r="K39" i="1"/>
  <c r="L38" i="1"/>
  <c r="K38" i="1"/>
  <c r="C38" i="3" s="1"/>
  <c r="L37" i="1"/>
  <c r="K37" i="1"/>
  <c r="L36" i="1"/>
  <c r="K36" i="1"/>
  <c r="C36" i="3" s="1"/>
  <c r="L35" i="1"/>
  <c r="K35" i="1"/>
  <c r="L34" i="1"/>
  <c r="K34" i="1"/>
  <c r="C34" i="3" s="1"/>
  <c r="L33" i="1"/>
  <c r="K33" i="1"/>
  <c r="L32" i="1"/>
  <c r="K32" i="1"/>
  <c r="C32" i="3" s="1"/>
  <c r="L31" i="1"/>
  <c r="K31" i="1"/>
  <c r="L30" i="1"/>
  <c r="K30" i="1"/>
  <c r="C30" i="3" s="1"/>
  <c r="L29" i="1"/>
  <c r="K29" i="1"/>
  <c r="L28" i="1"/>
  <c r="K28" i="1"/>
  <c r="C28" i="3" s="1"/>
  <c r="L27" i="1"/>
  <c r="K27" i="1"/>
  <c r="L26" i="1"/>
  <c r="K26" i="1"/>
  <c r="C26" i="3" s="1"/>
  <c r="L25" i="1"/>
  <c r="K25" i="1"/>
  <c r="L24" i="1"/>
  <c r="K24" i="1"/>
  <c r="C24" i="3" s="1"/>
  <c r="L23" i="1"/>
  <c r="K23" i="1"/>
  <c r="L22" i="1"/>
  <c r="K22" i="1"/>
  <c r="C22" i="3" s="1"/>
  <c r="L21" i="1"/>
  <c r="K21" i="1"/>
  <c r="L20" i="1"/>
  <c r="K20" i="1"/>
  <c r="C20" i="3" s="1"/>
  <c r="L19" i="1"/>
  <c r="K19" i="1"/>
  <c r="L18" i="1"/>
  <c r="K18" i="1"/>
  <c r="C18" i="3" s="1"/>
  <c r="L17" i="1"/>
  <c r="K17" i="1"/>
  <c r="L16" i="1"/>
  <c r="K16" i="1"/>
  <c r="C16" i="3" s="1"/>
  <c r="L15" i="1"/>
  <c r="K15" i="1"/>
  <c r="L14" i="1"/>
  <c r="K14" i="1"/>
  <c r="C14" i="3" s="1"/>
  <c r="L13" i="1"/>
  <c r="K13" i="1"/>
  <c r="L12" i="1"/>
  <c r="K12" i="1"/>
  <c r="C12" i="3" s="1"/>
  <c r="L11" i="1"/>
  <c r="K11" i="1"/>
  <c r="L10" i="1"/>
  <c r="K10" i="1"/>
  <c r="C10" i="3" s="1"/>
  <c r="L9" i="1"/>
  <c r="K9" i="1"/>
  <c r="L8" i="1"/>
  <c r="K8" i="1"/>
  <c r="C8" i="3" s="1"/>
  <c r="L7" i="1"/>
  <c r="K7" i="1"/>
  <c r="L6" i="1"/>
  <c r="K6" i="1"/>
  <c r="C6" i="3" s="1"/>
  <c r="L5" i="1"/>
  <c r="K5" i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D5" i="3" l="1"/>
  <c r="C9" i="3"/>
  <c r="C13" i="3"/>
  <c r="C17" i="3"/>
  <c r="C21" i="3"/>
  <c r="C25" i="3"/>
  <c r="C29" i="3"/>
  <c r="C33" i="3"/>
  <c r="C37" i="3"/>
  <c r="C41" i="3"/>
  <c r="C45" i="3"/>
  <c r="C49" i="3"/>
  <c r="C53" i="3"/>
  <c r="C42" i="3"/>
  <c r="C46" i="3"/>
  <c r="C50" i="3"/>
  <c r="C54" i="3"/>
  <c r="C7" i="3"/>
  <c r="C11" i="3"/>
  <c r="C15" i="3"/>
  <c r="C19" i="3"/>
  <c r="C23" i="3"/>
  <c r="C27" i="3"/>
  <c r="C31" i="3"/>
  <c r="C35" i="3"/>
  <c r="C39" i="3"/>
  <c r="C43" i="3"/>
  <c r="C47" i="3"/>
  <c r="C51" i="3"/>
  <c r="C55" i="3"/>
  <c r="D26" i="3"/>
  <c r="D22" i="3"/>
  <c r="D18" i="3"/>
  <c r="D14" i="3"/>
  <c r="D10" i="3"/>
  <c r="D6" i="3"/>
  <c r="D34" i="3"/>
  <c r="D30" i="3"/>
  <c r="D44" i="3"/>
  <c r="D40" i="3"/>
  <c r="D54" i="3"/>
  <c r="D50" i="3"/>
  <c r="C5" i="3"/>
  <c r="D25" i="3"/>
  <c r="D21" i="3"/>
  <c r="D17" i="3"/>
  <c r="D13" i="3"/>
  <c r="D9" i="3"/>
  <c r="D37" i="3"/>
  <c r="D33" i="3"/>
  <c r="D29" i="3"/>
  <c r="D43" i="3"/>
  <c r="D39" i="3"/>
  <c r="D53" i="3"/>
  <c r="D49" i="3"/>
  <c r="D28" i="3"/>
  <c r="D24" i="3"/>
  <c r="D20" i="3"/>
  <c r="D16" i="3"/>
  <c r="D12" i="3"/>
  <c r="D8" i="3"/>
  <c r="D36" i="3"/>
  <c r="D32" i="3"/>
  <c r="D46" i="3"/>
  <c r="D42" i="3"/>
  <c r="D38" i="3"/>
  <c r="D52" i="3"/>
  <c r="D48" i="3"/>
  <c r="D27" i="3"/>
  <c r="D23" i="3"/>
  <c r="D19" i="3"/>
  <c r="D15" i="3"/>
  <c r="D11" i="3"/>
  <c r="D7" i="3"/>
  <c r="D35" i="3"/>
  <c r="D31" i="3"/>
  <c r="D45" i="3"/>
  <c r="D41" i="3"/>
  <c r="D55" i="3"/>
  <c r="D51" i="3"/>
  <c r="D47" i="3"/>
  <c r="I58" i="1"/>
  <c r="H58" i="1"/>
  <c r="G58" i="1"/>
  <c r="F58" i="1"/>
  <c r="E58" i="1"/>
  <c r="D58" i="1"/>
  <c r="I57" i="1"/>
  <c r="H57" i="1"/>
  <c r="G57" i="1"/>
  <c r="F57" i="1"/>
  <c r="E57" i="1"/>
  <c r="D57" i="1"/>
  <c r="I56" i="1"/>
  <c r="H56" i="1"/>
  <c r="G56" i="1"/>
  <c r="F56" i="1"/>
  <c r="E56" i="1"/>
  <c r="D56" i="1"/>
  <c r="E58" i="2"/>
  <c r="F58" i="2"/>
  <c r="G58" i="2"/>
  <c r="H58" i="2"/>
  <c r="I58" i="2"/>
  <c r="E57" i="2" l="1"/>
  <c r="F57" i="2"/>
  <c r="G57" i="2"/>
  <c r="H57" i="2"/>
  <c r="I57" i="2"/>
  <c r="E56" i="2"/>
  <c r="F56" i="2"/>
  <c r="G56" i="2"/>
  <c r="H56" i="2"/>
  <c r="I56" i="2"/>
  <c r="D57" i="2"/>
  <c r="D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tc={30B3950F-D6CC-4169-945E-5079D77BEDC2}</author>
  </authors>
  <commentList>
    <comment ref="B58" authorId="0" shapeId="0" xr:uid="{30B3950F-D6CC-4169-945E-5079D77BEDC2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&gt; 30mm</t>
      </text>
    </comment>
  </commentList>
</comments>
</file>

<file path=xl/sharedStrings.xml><?xml version="1.0" encoding="utf-8"?>
<sst xmlns="http://schemas.openxmlformats.org/spreadsheetml/2006/main" count="37" uniqueCount="14">
  <si>
    <t>Rigid</t>
  </si>
  <si>
    <t>Using image data</t>
  </si>
  <si>
    <t>MI</t>
  </si>
  <si>
    <t>NCC</t>
  </si>
  <si>
    <t>SSD</t>
  </si>
  <si>
    <t>Affine</t>
  </si>
  <si>
    <t>PATIENT</t>
  </si>
  <si>
    <t>PATIENT (Only with MR)</t>
  </si>
  <si>
    <t>Using proposed SIRT registration method</t>
  </si>
  <si>
    <t>Mean</t>
  </si>
  <si>
    <t>Std. Dev</t>
  </si>
  <si>
    <t>% Outliers</t>
  </si>
  <si>
    <t>Difference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</si>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</sst>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1" xfId="0" applyBorder="1" applyAlignment="1"/>
    <xf numFmtId="0" fontId="0" fillId="0" borderId="4" xfId="0" applyBorder="1" applyAlignment="1"/>
    <xf numFmtId="49" fontId="0" fillId="0" borderId="3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rge Mario Guerra González" id="{2A687EA8-177E-4AE5-B8E5-005E20FC4CE6}" userId="e1da5c2b2ba4d3d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8" dT="2020-06-18T00:54:01.90" personId="{2A687EA8-177E-4AE5-B8E5-005E20FC4CE6}" id="{30B3950F-D6CC-4169-945E-5079D77BEDC2}">
    <text>Error &gt; 30mm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19BB-9216-4464-AEBA-067CE33D4444}">
  <dimension ref="B1:L58"/>
  <sheetViews>
    <sheetView workbookViewId="0">
      <selection activeCell="G3" sqref="G3:I3"/>
    </sheetView>
  </sheetViews>
  <sheetFormatPr defaultRowHeight="15" x14ac:dyDescent="0.25"/>
  <cols>
    <col min="1" max="1" width="9.42578125" style="9" customWidth="1"/>
    <col min="2" max="2" width="6.140625" style="9" customWidth="1"/>
    <col min="3" max="3" width="6.85546875" style="1" customWidth="1"/>
    <col min="4" max="4" width="9.140625" style="10" customWidth="1"/>
    <col min="5" max="8" width="9.28515625" style="2" bestFit="1" customWidth="1"/>
    <col min="9" max="9" width="9.5703125" style="2" bestFit="1" customWidth="1"/>
    <col min="10" max="16384" width="9.140625" style="9"/>
  </cols>
  <sheetData>
    <row r="1" spans="2:12" ht="15.75" thickBot="1" x14ac:dyDescent="0.3">
      <c r="D1" s="2"/>
    </row>
    <row r="2" spans="2:12" x14ac:dyDescent="0.25">
      <c r="B2" s="11"/>
      <c r="C2" s="13"/>
      <c r="D2" s="29" t="s">
        <v>1</v>
      </c>
      <c r="E2" s="26"/>
      <c r="F2" s="26"/>
      <c r="G2" s="26"/>
      <c r="H2" s="26"/>
      <c r="I2" s="30"/>
    </row>
    <row r="3" spans="2:12" x14ac:dyDescent="0.25">
      <c r="B3" s="12"/>
      <c r="C3" s="14"/>
      <c r="D3" s="31" t="s">
        <v>0</v>
      </c>
      <c r="E3" s="27"/>
      <c r="F3" s="27"/>
      <c r="G3" s="32" t="s">
        <v>5</v>
      </c>
      <c r="H3" s="27"/>
      <c r="I3" s="33"/>
    </row>
    <row r="4" spans="2:12" ht="15.75" thickBot="1" x14ac:dyDescent="0.3">
      <c r="B4" s="12"/>
      <c r="C4" s="14"/>
      <c r="D4" s="16" t="s">
        <v>2</v>
      </c>
      <c r="E4" s="7" t="s">
        <v>3</v>
      </c>
      <c r="F4" s="7" t="s">
        <v>4</v>
      </c>
      <c r="G4" s="17" t="s">
        <v>2</v>
      </c>
      <c r="H4" s="7" t="s">
        <v>3</v>
      </c>
      <c r="I4" s="8" t="s">
        <v>4</v>
      </c>
      <c r="K4" s="21" t="s">
        <v>9</v>
      </c>
      <c r="L4" s="21" t="s">
        <v>10</v>
      </c>
    </row>
    <row r="5" spans="2:12" x14ac:dyDescent="0.25">
      <c r="B5" s="24" t="s">
        <v>7</v>
      </c>
      <c r="C5" s="14">
        <v>6</v>
      </c>
      <c r="D5" s="3">
        <v>77.9011</v>
      </c>
      <c r="E5" s="3">
        <v>17.567</v>
      </c>
      <c r="F5" s="3">
        <v>581.80700000000002</v>
      </c>
      <c r="G5" s="18">
        <v>79.341700000000003</v>
      </c>
      <c r="H5" s="3">
        <v>16.149799999999999</v>
      </c>
      <c r="I5" s="4">
        <v>1564.41</v>
      </c>
      <c r="K5" s="3">
        <f>+AVERAGE(D5:I5)</f>
        <v>389.52943333333337</v>
      </c>
      <c r="L5" s="2">
        <f>+STDEV(D5:I5)</f>
        <v>614.55871306494612</v>
      </c>
    </row>
    <row r="6" spans="2:12" x14ac:dyDescent="0.25">
      <c r="B6" s="24"/>
      <c r="C6" s="14">
        <v>8</v>
      </c>
      <c r="D6" s="3">
        <v>114.623</v>
      </c>
      <c r="E6" s="3">
        <v>16.061599999999999</v>
      </c>
      <c r="F6" s="3">
        <v>370.34300000000002</v>
      </c>
      <c r="G6" s="18">
        <v>139.053</v>
      </c>
      <c r="H6" s="3">
        <v>30.093299999999999</v>
      </c>
      <c r="I6" s="4">
        <v>585.44600000000003</v>
      </c>
      <c r="K6" s="3">
        <f t="shared" ref="K6:K55" si="0">+AVERAGE(D6:I6)</f>
        <v>209.26998333333336</v>
      </c>
      <c r="L6" s="2">
        <f t="shared" ref="L6:L55" si="1">+STDEV(D6:I6)</f>
        <v>223.95318781229631</v>
      </c>
    </row>
    <row r="7" spans="2:12" x14ac:dyDescent="0.25">
      <c r="B7" s="24"/>
      <c r="C7" s="14">
        <v>10</v>
      </c>
      <c r="D7" s="3">
        <v>2.6040000000000001</v>
      </c>
      <c r="E7" s="3">
        <v>19.208400000000001</v>
      </c>
      <c r="F7" s="3">
        <v>373.09100000000001</v>
      </c>
      <c r="G7" s="18">
        <v>21.691099999999999</v>
      </c>
      <c r="H7" s="3">
        <v>18.6753</v>
      </c>
      <c r="I7" s="4">
        <v>36.158499999999997</v>
      </c>
      <c r="K7" s="3">
        <f t="shared" si="0"/>
        <v>78.571383333333344</v>
      </c>
      <c r="L7" s="2">
        <f t="shared" si="1"/>
        <v>144.67796779442841</v>
      </c>
    </row>
    <row r="8" spans="2:12" x14ac:dyDescent="0.25">
      <c r="B8" s="24"/>
      <c r="C8" s="14">
        <v>11</v>
      </c>
      <c r="D8" s="3">
        <v>82.154700000000005</v>
      </c>
      <c r="E8" s="3">
        <v>2.4115000000000002</v>
      </c>
      <c r="F8" s="3">
        <v>449.07</v>
      </c>
      <c r="G8" s="18">
        <v>74.7149</v>
      </c>
      <c r="H8" s="3" t="s">
        <v>13</v>
      </c>
      <c r="I8" s="4">
        <v>676.42</v>
      </c>
      <c r="K8" s="3">
        <f t="shared" si="0"/>
        <v>256.95421999999996</v>
      </c>
      <c r="L8" s="2">
        <f t="shared" si="1"/>
        <v>292.15494680362167</v>
      </c>
    </row>
    <row r="9" spans="2:12" x14ac:dyDescent="0.25">
      <c r="B9" s="24"/>
      <c r="C9" s="14">
        <v>13</v>
      </c>
      <c r="D9" s="3">
        <v>97.382599999999996</v>
      </c>
      <c r="E9" s="3">
        <v>16.665299999999998</v>
      </c>
      <c r="F9" s="3">
        <v>82.487899999999996</v>
      </c>
      <c r="G9" s="18">
        <v>91.517399999999995</v>
      </c>
      <c r="H9" s="3">
        <v>30.160399999999999</v>
      </c>
      <c r="I9" s="4">
        <v>506.80099999999999</v>
      </c>
      <c r="K9" s="3">
        <f t="shared" si="0"/>
        <v>137.50243333333333</v>
      </c>
      <c r="L9" s="2">
        <f t="shared" si="1"/>
        <v>183.98705359326416</v>
      </c>
    </row>
    <row r="10" spans="2:12" x14ac:dyDescent="0.25">
      <c r="B10" s="24"/>
      <c r="C10" s="14">
        <v>20</v>
      </c>
      <c r="D10" s="3">
        <v>22.750399999999999</v>
      </c>
      <c r="E10" s="3">
        <v>21.028700000000001</v>
      </c>
      <c r="F10" s="3">
        <v>143.4</v>
      </c>
      <c r="G10" s="18">
        <v>25.2988</v>
      </c>
      <c r="H10" s="3">
        <v>2.4883000000000002</v>
      </c>
      <c r="I10" s="4">
        <v>934.19500000000005</v>
      </c>
      <c r="K10" s="3">
        <f t="shared" si="0"/>
        <v>191.52686666666668</v>
      </c>
      <c r="L10" s="2">
        <f t="shared" si="1"/>
        <v>367.36756033604098</v>
      </c>
    </row>
    <row r="11" spans="2:12" x14ac:dyDescent="0.25">
      <c r="B11" s="24"/>
      <c r="C11" s="14">
        <v>21</v>
      </c>
      <c r="D11" s="3">
        <v>28.865300000000001</v>
      </c>
      <c r="E11" s="3">
        <v>24.629899999999999</v>
      </c>
      <c r="F11" s="3">
        <v>24.5867</v>
      </c>
      <c r="G11" s="18">
        <v>26.841799999999999</v>
      </c>
      <c r="H11" s="3">
        <v>27.508299999999998</v>
      </c>
      <c r="I11" s="4">
        <v>32.123899999999999</v>
      </c>
      <c r="K11" s="3">
        <f t="shared" si="0"/>
        <v>27.425983333333331</v>
      </c>
      <c r="L11" s="2">
        <f t="shared" si="1"/>
        <v>2.8414683362069453</v>
      </c>
    </row>
    <row r="12" spans="2:12" x14ac:dyDescent="0.25">
      <c r="B12" s="24"/>
      <c r="C12" s="14">
        <v>22</v>
      </c>
      <c r="D12" s="3">
        <v>14.6</v>
      </c>
      <c r="E12" s="3">
        <v>11.908099999999999</v>
      </c>
      <c r="F12" s="3">
        <v>32.290599999999998</v>
      </c>
      <c r="G12" s="18">
        <v>13.839</v>
      </c>
      <c r="H12" s="3">
        <v>17.704499999999999</v>
      </c>
      <c r="I12" s="4">
        <v>64.199700000000007</v>
      </c>
      <c r="K12" s="3">
        <f t="shared" si="0"/>
        <v>25.756983333333334</v>
      </c>
      <c r="L12" s="2">
        <f t="shared" si="1"/>
        <v>20.217226677802937</v>
      </c>
    </row>
    <row r="13" spans="2:12" x14ac:dyDescent="0.25">
      <c r="B13" s="24"/>
      <c r="C13" s="14">
        <v>23</v>
      </c>
      <c r="D13" s="3">
        <v>79.72</v>
      </c>
      <c r="E13" s="3">
        <v>24.683199999999999</v>
      </c>
      <c r="F13" s="3">
        <v>151.63399999999999</v>
      </c>
      <c r="G13" s="18">
        <v>76.847300000000004</v>
      </c>
      <c r="H13" s="3">
        <v>24.916699999999999</v>
      </c>
      <c r="I13" s="4">
        <v>77.379900000000006</v>
      </c>
      <c r="K13" s="3">
        <f t="shared" si="0"/>
        <v>72.530183333333341</v>
      </c>
      <c r="L13" s="2">
        <f t="shared" si="1"/>
        <v>46.706834900747303</v>
      </c>
    </row>
    <row r="14" spans="2:12" x14ac:dyDescent="0.25">
      <c r="B14" s="24"/>
      <c r="C14" s="14">
        <v>25</v>
      </c>
      <c r="D14" s="3">
        <v>51.808500000000002</v>
      </c>
      <c r="E14" s="3">
        <v>11.6073</v>
      </c>
      <c r="F14" s="3">
        <v>141.99299999999999</v>
      </c>
      <c r="G14" s="18">
        <v>49.445</v>
      </c>
      <c r="H14" s="3">
        <v>12.3809</v>
      </c>
      <c r="I14" s="4">
        <v>1860.38</v>
      </c>
      <c r="K14" s="3">
        <f t="shared" si="0"/>
        <v>354.60245000000003</v>
      </c>
      <c r="L14" s="2">
        <f t="shared" si="1"/>
        <v>739.2070502867698</v>
      </c>
    </row>
    <row r="15" spans="2:12" x14ac:dyDescent="0.25">
      <c r="B15" s="24"/>
      <c r="C15" s="14">
        <v>26</v>
      </c>
      <c r="D15" s="3">
        <v>91.070300000000003</v>
      </c>
      <c r="E15" s="3">
        <v>24.648800000000001</v>
      </c>
      <c r="F15" s="3">
        <v>379.55700000000002</v>
      </c>
      <c r="G15" s="18">
        <v>96.597499999999997</v>
      </c>
      <c r="H15" s="3">
        <v>29.444299999999998</v>
      </c>
      <c r="I15" s="4">
        <v>1249.1600000000001</v>
      </c>
      <c r="K15" s="3">
        <f t="shared" si="0"/>
        <v>311.7463166666667</v>
      </c>
      <c r="L15" s="2">
        <f t="shared" si="1"/>
        <v>477.5874857677635</v>
      </c>
    </row>
    <row r="16" spans="2:12" x14ac:dyDescent="0.25">
      <c r="B16" s="24"/>
      <c r="C16" s="14">
        <v>28</v>
      </c>
      <c r="D16" s="3">
        <v>116.06100000000001</v>
      </c>
      <c r="E16" s="3">
        <v>23.408200000000001</v>
      </c>
      <c r="F16" s="3">
        <v>224.55</v>
      </c>
      <c r="G16" s="18">
        <v>76.2804</v>
      </c>
      <c r="H16" s="3">
        <v>46.139000000000003</v>
      </c>
      <c r="I16" s="4">
        <v>969.44600000000003</v>
      </c>
      <c r="K16" s="3">
        <f t="shared" si="0"/>
        <v>242.64743333333334</v>
      </c>
      <c r="L16" s="2">
        <f t="shared" si="1"/>
        <v>363.02815160531924</v>
      </c>
    </row>
    <row r="17" spans="2:12" x14ac:dyDescent="0.25">
      <c r="B17" s="24"/>
      <c r="C17" s="14">
        <v>30</v>
      </c>
      <c r="D17" s="3">
        <v>21.447800000000001</v>
      </c>
      <c r="E17" s="3">
        <v>28.400200000000002</v>
      </c>
      <c r="F17" s="3">
        <v>271.69400000000002</v>
      </c>
      <c r="G17" s="18">
        <v>31.1112</v>
      </c>
      <c r="H17" s="3">
        <v>71.438599999999994</v>
      </c>
      <c r="I17" s="4">
        <v>73.963800000000006</v>
      </c>
      <c r="K17" s="3">
        <f t="shared" si="0"/>
        <v>83.009266666666676</v>
      </c>
      <c r="L17" s="2">
        <f t="shared" si="1"/>
        <v>95.166173666375116</v>
      </c>
    </row>
    <row r="18" spans="2:12" x14ac:dyDescent="0.25">
      <c r="B18" s="24"/>
      <c r="C18" s="14">
        <v>34</v>
      </c>
      <c r="D18" s="3">
        <v>161.06700000000001</v>
      </c>
      <c r="E18" s="3">
        <v>238.07599999999999</v>
      </c>
      <c r="F18" s="3">
        <v>93.982399999999998</v>
      </c>
      <c r="G18" s="18">
        <v>155.97499999999999</v>
      </c>
      <c r="H18" s="3">
        <v>239.76400000000001</v>
      </c>
      <c r="I18" s="4">
        <v>263.33999999999997</v>
      </c>
      <c r="K18" s="3">
        <f t="shared" si="0"/>
        <v>192.03406666666669</v>
      </c>
      <c r="L18" s="2">
        <f t="shared" si="1"/>
        <v>65.35424566550104</v>
      </c>
    </row>
    <row r="19" spans="2:12" x14ac:dyDescent="0.25">
      <c r="B19" s="24"/>
      <c r="C19" s="14">
        <v>36</v>
      </c>
      <c r="D19" s="3" t="s">
        <v>13</v>
      </c>
      <c r="E19" s="3">
        <v>17.0778</v>
      </c>
      <c r="F19" s="3">
        <v>484.048</v>
      </c>
      <c r="G19" s="18">
        <v>73.922899999999998</v>
      </c>
      <c r="H19" s="3">
        <v>21.514500000000002</v>
      </c>
      <c r="I19" s="4">
        <v>1157.32</v>
      </c>
      <c r="K19" s="3">
        <f t="shared" si="0"/>
        <v>350.77663999999999</v>
      </c>
      <c r="L19" s="2">
        <f t="shared" si="1"/>
        <v>491.09314619607858</v>
      </c>
    </row>
    <row r="20" spans="2:12" x14ac:dyDescent="0.25">
      <c r="B20" s="24"/>
      <c r="C20" s="14">
        <v>37</v>
      </c>
      <c r="D20" s="3" t="s">
        <v>13</v>
      </c>
      <c r="E20" s="3">
        <v>9.8961699999999997</v>
      </c>
      <c r="F20" s="3">
        <v>99.2851</v>
      </c>
      <c r="G20" s="18">
        <v>108.224</v>
      </c>
      <c r="H20" s="3">
        <v>11.6228</v>
      </c>
      <c r="I20" s="4">
        <v>637.71699999999998</v>
      </c>
      <c r="K20" s="3">
        <f t="shared" si="0"/>
        <v>173.34901399999998</v>
      </c>
      <c r="L20" s="2">
        <f t="shared" si="1"/>
        <v>263.74066700722221</v>
      </c>
    </row>
    <row r="21" spans="2:12" x14ac:dyDescent="0.25">
      <c r="B21" s="24"/>
      <c r="C21" s="14">
        <v>40</v>
      </c>
      <c r="D21" s="3">
        <v>66.402100000000004</v>
      </c>
      <c r="E21" s="3">
        <v>17.352900000000002</v>
      </c>
      <c r="F21" s="3">
        <v>23.966999999999999</v>
      </c>
      <c r="G21" s="18">
        <v>71.289599999999993</v>
      </c>
      <c r="H21" s="3">
        <v>17.180700000000002</v>
      </c>
      <c r="I21" s="4">
        <v>2509.1799999999998</v>
      </c>
      <c r="K21" s="3">
        <f t="shared" si="0"/>
        <v>450.89538333333331</v>
      </c>
      <c r="L21" s="2">
        <f t="shared" si="1"/>
        <v>1008.6433021405127</v>
      </c>
    </row>
    <row r="22" spans="2:12" x14ac:dyDescent="0.25">
      <c r="B22" s="24"/>
      <c r="C22" s="14">
        <v>41</v>
      </c>
      <c r="D22" s="3">
        <v>47.904299999999999</v>
      </c>
      <c r="E22" s="3">
        <v>9.6873000000000005</v>
      </c>
      <c r="F22" s="3">
        <v>260.87299999999999</v>
      </c>
      <c r="G22" s="18">
        <v>49.783999999999999</v>
      </c>
      <c r="H22" s="3">
        <v>9.76295</v>
      </c>
      <c r="I22" s="4">
        <v>50.674300000000002</v>
      </c>
      <c r="K22" s="3">
        <f t="shared" si="0"/>
        <v>71.447641666666669</v>
      </c>
      <c r="L22" s="2">
        <f t="shared" si="1"/>
        <v>94.822403892331366</v>
      </c>
    </row>
    <row r="23" spans="2:12" x14ac:dyDescent="0.25">
      <c r="B23" s="24"/>
      <c r="C23" s="14">
        <v>46</v>
      </c>
      <c r="D23" s="3">
        <v>14.540699999999999</v>
      </c>
      <c r="E23" s="3">
        <v>13.3415</v>
      </c>
      <c r="F23" s="3">
        <v>159.94</v>
      </c>
      <c r="G23" s="18">
        <v>18.379300000000001</v>
      </c>
      <c r="H23" s="3">
        <v>9.8036300000000001</v>
      </c>
      <c r="I23" s="4">
        <v>347.93900000000002</v>
      </c>
      <c r="K23" s="3">
        <f t="shared" si="0"/>
        <v>93.990688333333352</v>
      </c>
      <c r="L23" s="2">
        <f t="shared" si="1"/>
        <v>137.44831157141516</v>
      </c>
    </row>
    <row r="24" spans="2:12" x14ac:dyDescent="0.25">
      <c r="B24" s="24"/>
      <c r="C24" s="14">
        <v>49</v>
      </c>
      <c r="D24" s="3">
        <v>54.970100000000002</v>
      </c>
      <c r="E24" s="3">
        <v>13.9407</v>
      </c>
      <c r="F24" s="3">
        <v>54.306100000000001</v>
      </c>
      <c r="G24" s="18">
        <v>54.545400000000001</v>
      </c>
      <c r="H24" s="3">
        <v>14.694100000000001</v>
      </c>
      <c r="I24" s="4">
        <v>562.84900000000005</v>
      </c>
      <c r="K24" s="3">
        <f t="shared" si="0"/>
        <v>125.88423333333333</v>
      </c>
      <c r="L24" s="2">
        <f t="shared" si="1"/>
        <v>214.97640816292068</v>
      </c>
    </row>
    <row r="25" spans="2:12" x14ac:dyDescent="0.25">
      <c r="B25" s="24"/>
      <c r="C25" s="14">
        <v>50</v>
      </c>
      <c r="D25" s="3">
        <v>81.176500000000004</v>
      </c>
      <c r="E25" s="3">
        <v>46.030900000000003</v>
      </c>
      <c r="F25" s="3">
        <v>79.285399999999996</v>
      </c>
      <c r="G25" s="18">
        <v>52.828699999999998</v>
      </c>
      <c r="H25" s="3">
        <v>46.019300000000001</v>
      </c>
      <c r="I25" s="4">
        <v>79.376099999999994</v>
      </c>
      <c r="K25" s="3">
        <f t="shared" si="0"/>
        <v>64.119483333333335</v>
      </c>
      <c r="L25" s="2">
        <f t="shared" si="1"/>
        <v>17.527158754392154</v>
      </c>
    </row>
    <row r="26" spans="2:12" x14ac:dyDescent="0.25">
      <c r="B26" s="24"/>
      <c r="C26" s="14">
        <v>55</v>
      </c>
      <c r="D26" s="3">
        <v>117.566</v>
      </c>
      <c r="E26" s="3">
        <v>44.512999999999998</v>
      </c>
      <c r="F26" s="3">
        <v>470.755</v>
      </c>
      <c r="G26" s="18">
        <v>86.060500000000005</v>
      </c>
      <c r="H26" s="3">
        <v>38.000100000000003</v>
      </c>
      <c r="I26" s="4">
        <v>897.06200000000001</v>
      </c>
      <c r="K26" s="3">
        <f t="shared" si="0"/>
        <v>275.65943333333331</v>
      </c>
      <c r="L26" s="2">
        <f t="shared" si="1"/>
        <v>344.97981144998425</v>
      </c>
    </row>
    <row r="27" spans="2:12" x14ac:dyDescent="0.25">
      <c r="B27" s="24"/>
      <c r="C27" s="14">
        <v>56</v>
      </c>
      <c r="D27" s="3">
        <v>93.249099999999999</v>
      </c>
      <c r="E27" s="3">
        <v>2.9051</v>
      </c>
      <c r="F27" s="3">
        <v>219.17699999999999</v>
      </c>
      <c r="G27" s="18">
        <v>85.362399999999994</v>
      </c>
      <c r="H27" s="3">
        <v>48.730400000000003</v>
      </c>
      <c r="I27" s="4">
        <v>543.28899999999999</v>
      </c>
      <c r="K27" s="3">
        <f t="shared" si="0"/>
        <v>165.45216666666667</v>
      </c>
      <c r="L27" s="2">
        <f t="shared" si="1"/>
        <v>198.65558315666507</v>
      </c>
    </row>
    <row r="28" spans="2:12" x14ac:dyDescent="0.25">
      <c r="B28" s="24"/>
      <c r="C28" s="14">
        <v>62</v>
      </c>
      <c r="D28" s="3">
        <v>11.622299999999999</v>
      </c>
      <c r="E28" s="3">
        <v>12.760899999999999</v>
      </c>
      <c r="F28" s="3">
        <v>143.59100000000001</v>
      </c>
      <c r="G28" s="18">
        <v>36.997799999999998</v>
      </c>
      <c r="H28" s="3">
        <v>13.5045</v>
      </c>
      <c r="I28" s="4">
        <v>902.67200000000003</v>
      </c>
      <c r="K28" s="3">
        <f t="shared" si="0"/>
        <v>186.85808333333333</v>
      </c>
      <c r="L28" s="2">
        <f t="shared" si="1"/>
        <v>354.34124292104309</v>
      </c>
    </row>
    <row r="29" spans="2:12" x14ac:dyDescent="0.25">
      <c r="B29" s="24"/>
      <c r="C29" s="14">
        <v>66</v>
      </c>
      <c r="D29" s="3">
        <v>104.58799999999999</v>
      </c>
      <c r="E29" s="3">
        <v>28.680499999999999</v>
      </c>
      <c r="F29" s="3">
        <v>516.30899999999997</v>
      </c>
      <c r="G29" s="18">
        <v>81.181700000000006</v>
      </c>
      <c r="H29" s="3">
        <v>30.257899999999999</v>
      </c>
      <c r="I29" s="4">
        <v>400.66500000000002</v>
      </c>
      <c r="K29" s="3">
        <f t="shared" si="0"/>
        <v>193.61368333333334</v>
      </c>
      <c r="L29" s="2">
        <f t="shared" si="1"/>
        <v>210.45527088393308</v>
      </c>
    </row>
    <row r="30" spans="2:12" x14ac:dyDescent="0.25">
      <c r="B30" s="24"/>
      <c r="C30" s="14">
        <v>67</v>
      </c>
      <c r="D30" s="3" t="s">
        <v>13</v>
      </c>
      <c r="E30" s="3">
        <v>23.2547</v>
      </c>
      <c r="F30" s="3">
        <v>91.354600000000005</v>
      </c>
      <c r="G30" s="18">
        <v>101.759</v>
      </c>
      <c r="H30" s="3">
        <v>27.981999999999999</v>
      </c>
      <c r="I30" s="4">
        <v>90.650400000000005</v>
      </c>
      <c r="K30" s="3">
        <f t="shared" si="0"/>
        <v>67.000140000000002</v>
      </c>
      <c r="L30" s="2">
        <f t="shared" si="1"/>
        <v>38.068135094564333</v>
      </c>
    </row>
    <row r="31" spans="2:12" x14ac:dyDescent="0.25">
      <c r="B31" s="24"/>
      <c r="C31" s="14">
        <v>69</v>
      </c>
      <c r="D31" s="3">
        <v>78.749700000000004</v>
      </c>
      <c r="E31" s="3">
        <v>24.7225</v>
      </c>
      <c r="F31" s="3">
        <v>471.40199999999999</v>
      </c>
      <c r="G31" s="18">
        <v>81.035399999999996</v>
      </c>
      <c r="H31" s="3">
        <v>35.349899999999998</v>
      </c>
      <c r="I31" s="4">
        <v>731.05799999999999</v>
      </c>
      <c r="K31" s="3">
        <f t="shared" si="0"/>
        <v>237.05291666666668</v>
      </c>
      <c r="L31" s="2">
        <f t="shared" si="1"/>
        <v>294.6625873457532</v>
      </c>
    </row>
    <row r="32" spans="2:12" x14ac:dyDescent="0.25">
      <c r="B32" s="24"/>
      <c r="C32" s="14">
        <v>70</v>
      </c>
      <c r="D32" s="3">
        <v>98.141300000000001</v>
      </c>
      <c r="E32" s="3">
        <v>12.9137</v>
      </c>
      <c r="F32" s="3">
        <v>410.065</v>
      </c>
      <c r="G32" s="18">
        <v>41.518500000000003</v>
      </c>
      <c r="H32" s="3">
        <v>21.531700000000001</v>
      </c>
      <c r="I32" s="4">
        <v>1040.6300000000001</v>
      </c>
      <c r="K32" s="3">
        <f t="shared" si="0"/>
        <v>270.80003333333337</v>
      </c>
      <c r="L32" s="2">
        <f t="shared" si="1"/>
        <v>405.72257298935523</v>
      </c>
    </row>
    <row r="33" spans="2:12" x14ac:dyDescent="0.25">
      <c r="B33" s="24"/>
      <c r="C33" s="14">
        <v>71</v>
      </c>
      <c r="D33" s="3">
        <v>18.9024</v>
      </c>
      <c r="E33" s="3">
        <v>18.839300000000001</v>
      </c>
      <c r="F33" s="3">
        <v>478.83499999999998</v>
      </c>
      <c r="G33" s="18">
        <v>16.167300000000001</v>
      </c>
      <c r="H33" s="3">
        <v>16.800599999999999</v>
      </c>
      <c r="I33" s="4">
        <v>36.427799999999998</v>
      </c>
      <c r="K33" s="3">
        <f t="shared" si="0"/>
        <v>97.662066666666661</v>
      </c>
      <c r="L33" s="2">
        <f t="shared" si="1"/>
        <v>186.88955452037084</v>
      </c>
    </row>
    <row r="34" spans="2:12" x14ac:dyDescent="0.25">
      <c r="B34" s="24"/>
      <c r="C34" s="14">
        <v>74</v>
      </c>
      <c r="D34" s="3">
        <v>14.1327</v>
      </c>
      <c r="E34" s="3">
        <v>49.828899999999997</v>
      </c>
      <c r="F34" s="3">
        <v>70.606399999999994</v>
      </c>
      <c r="G34" s="18">
        <v>20.2529</v>
      </c>
      <c r="H34" s="3">
        <v>14.327999999999999</v>
      </c>
      <c r="I34" s="4">
        <v>311.74900000000002</v>
      </c>
      <c r="K34" s="3">
        <f t="shared" si="0"/>
        <v>80.149650000000008</v>
      </c>
      <c r="L34" s="2">
        <f t="shared" si="1"/>
        <v>115.69531397436546</v>
      </c>
    </row>
    <row r="35" spans="2:12" x14ac:dyDescent="0.25">
      <c r="B35" s="24"/>
      <c r="C35" s="14">
        <v>75</v>
      </c>
      <c r="D35" s="3">
        <v>50.756500000000003</v>
      </c>
      <c r="E35" s="3">
        <v>7.3703000000000003</v>
      </c>
      <c r="F35" s="3">
        <v>452.971</v>
      </c>
      <c r="G35" s="18">
        <v>47.299199999999999</v>
      </c>
      <c r="H35" s="3">
        <v>16.325099999999999</v>
      </c>
      <c r="I35" s="4">
        <v>475.93700000000001</v>
      </c>
      <c r="K35" s="3">
        <f t="shared" si="0"/>
        <v>175.10985000000002</v>
      </c>
      <c r="L35" s="2">
        <f t="shared" si="1"/>
        <v>224.87875143412504</v>
      </c>
    </row>
    <row r="36" spans="2:12" x14ac:dyDescent="0.25">
      <c r="B36" s="24"/>
      <c r="C36" s="14">
        <v>78</v>
      </c>
      <c r="D36" s="3">
        <v>63.056399999999996</v>
      </c>
      <c r="E36" s="3">
        <v>13.792999999999999</v>
      </c>
      <c r="F36" s="3">
        <v>467.43400000000003</v>
      </c>
      <c r="G36" s="18">
        <v>55.381300000000003</v>
      </c>
      <c r="H36" s="3">
        <v>14.536300000000001</v>
      </c>
      <c r="I36" s="4">
        <v>279.041</v>
      </c>
      <c r="K36" s="3">
        <f t="shared" si="0"/>
        <v>148.87366666666665</v>
      </c>
      <c r="L36" s="2">
        <f t="shared" si="1"/>
        <v>184.83666363233965</v>
      </c>
    </row>
    <row r="37" spans="2:12" x14ac:dyDescent="0.25">
      <c r="B37" s="24"/>
      <c r="C37" s="14">
        <v>79</v>
      </c>
      <c r="D37" s="3">
        <v>97.466899999999995</v>
      </c>
      <c r="E37" s="3">
        <v>15.5924</v>
      </c>
      <c r="F37" s="3">
        <v>457.02600000000001</v>
      </c>
      <c r="G37" s="18">
        <v>101.438</v>
      </c>
      <c r="H37" s="3">
        <v>30.976600000000001</v>
      </c>
      <c r="I37" s="4">
        <v>2136.59</v>
      </c>
      <c r="K37" s="3">
        <f t="shared" si="0"/>
        <v>473.18164999999999</v>
      </c>
      <c r="L37" s="2">
        <f t="shared" si="1"/>
        <v>830.84011536764342</v>
      </c>
    </row>
    <row r="38" spans="2:12" x14ac:dyDescent="0.25">
      <c r="B38" s="24"/>
      <c r="C38" s="14">
        <v>80</v>
      </c>
      <c r="D38" s="3">
        <v>69.495000000000005</v>
      </c>
      <c r="E38" s="3">
        <v>12.223000000000001</v>
      </c>
      <c r="F38" s="3">
        <v>436.35899999999998</v>
      </c>
      <c r="G38" s="18">
        <v>73.372600000000006</v>
      </c>
      <c r="H38" s="3">
        <v>13.423299999999999</v>
      </c>
      <c r="I38" s="4">
        <v>671.46600000000001</v>
      </c>
      <c r="K38" s="3">
        <f t="shared" si="0"/>
        <v>212.72315000000003</v>
      </c>
      <c r="L38" s="2">
        <f t="shared" si="1"/>
        <v>275.79398649322104</v>
      </c>
    </row>
    <row r="39" spans="2:12" x14ac:dyDescent="0.25">
      <c r="B39" s="24"/>
      <c r="C39" s="14">
        <v>81</v>
      </c>
      <c r="D39" s="3">
        <v>67.447000000000003</v>
      </c>
      <c r="E39" s="3">
        <v>26.5624</v>
      </c>
      <c r="F39" s="3">
        <v>142.72399999999999</v>
      </c>
      <c r="G39" s="18">
        <v>74.364699999999999</v>
      </c>
      <c r="H39" s="3">
        <v>31.456600000000002</v>
      </c>
      <c r="I39" s="4">
        <v>879.91</v>
      </c>
      <c r="K39" s="3">
        <f t="shared" si="0"/>
        <v>203.74411666666666</v>
      </c>
      <c r="L39" s="2">
        <f t="shared" si="1"/>
        <v>333.86106182384555</v>
      </c>
    </row>
    <row r="40" spans="2:12" x14ac:dyDescent="0.25">
      <c r="B40" s="24"/>
      <c r="C40" s="14">
        <v>82</v>
      </c>
      <c r="D40" s="3">
        <v>33.858199999999997</v>
      </c>
      <c r="E40" s="3">
        <v>20.081299999999999</v>
      </c>
      <c r="F40" s="3">
        <v>315.74200000000002</v>
      </c>
      <c r="G40" s="18">
        <v>25.512</v>
      </c>
      <c r="H40" s="3">
        <v>19.3917</v>
      </c>
      <c r="I40" s="4">
        <v>905.51400000000001</v>
      </c>
      <c r="K40" s="3">
        <f t="shared" si="0"/>
        <v>220.01653333333334</v>
      </c>
      <c r="L40" s="2">
        <f t="shared" si="1"/>
        <v>355.46631390603341</v>
      </c>
    </row>
    <row r="41" spans="2:12" x14ac:dyDescent="0.25">
      <c r="B41" s="24"/>
      <c r="C41" s="14">
        <v>83</v>
      </c>
      <c r="D41" s="3">
        <v>19.211400000000001</v>
      </c>
      <c r="E41" s="3">
        <v>17.482500000000002</v>
      </c>
      <c r="F41" s="3">
        <v>456.99799999999999</v>
      </c>
      <c r="G41" s="18">
        <v>24.909199999999998</v>
      </c>
      <c r="H41" s="3">
        <v>23.9145</v>
      </c>
      <c r="I41" s="4">
        <v>139.767</v>
      </c>
      <c r="K41" s="3">
        <f t="shared" si="0"/>
        <v>113.71376666666667</v>
      </c>
      <c r="L41" s="2">
        <f t="shared" si="1"/>
        <v>174.7364582260802</v>
      </c>
    </row>
    <row r="42" spans="2:12" x14ac:dyDescent="0.25">
      <c r="B42" s="24"/>
      <c r="C42" s="14">
        <v>86</v>
      </c>
      <c r="D42" s="3">
        <v>70.788300000000007</v>
      </c>
      <c r="E42" s="3">
        <v>17.657800000000002</v>
      </c>
      <c r="F42" s="3">
        <v>544.16700000000003</v>
      </c>
      <c r="G42" s="18">
        <v>73.430400000000006</v>
      </c>
      <c r="H42" s="3">
        <v>27.154499999999999</v>
      </c>
      <c r="I42" s="4">
        <v>570.49599999999998</v>
      </c>
      <c r="K42" s="3">
        <f t="shared" si="0"/>
        <v>217.28233333333333</v>
      </c>
      <c r="L42" s="2">
        <f t="shared" si="1"/>
        <v>264.48663764525929</v>
      </c>
    </row>
    <row r="43" spans="2:12" x14ac:dyDescent="0.25">
      <c r="B43" s="24"/>
      <c r="C43" s="14">
        <v>88</v>
      </c>
      <c r="D43" s="3">
        <v>86.340900000000005</v>
      </c>
      <c r="E43" s="3">
        <v>21.2456</v>
      </c>
      <c r="F43" s="3">
        <v>450.661</v>
      </c>
      <c r="G43" s="18">
        <v>50.049199999999999</v>
      </c>
      <c r="H43" s="3">
        <v>41.521700000000003</v>
      </c>
      <c r="I43" s="4">
        <v>450.34</v>
      </c>
      <c r="K43" s="3">
        <f t="shared" si="0"/>
        <v>183.35973333333334</v>
      </c>
      <c r="L43" s="2">
        <f t="shared" si="1"/>
        <v>207.99605871086754</v>
      </c>
    </row>
    <row r="44" spans="2:12" x14ac:dyDescent="0.25">
      <c r="B44" s="24"/>
      <c r="C44" s="14">
        <v>90</v>
      </c>
      <c r="D44" s="3">
        <v>27.244700000000002</v>
      </c>
      <c r="E44" s="3">
        <v>20.99</v>
      </c>
      <c r="F44" s="3">
        <v>505.43</v>
      </c>
      <c r="G44" s="18">
        <v>23.154</v>
      </c>
      <c r="H44" s="3">
        <v>20.563700000000001</v>
      </c>
      <c r="I44" s="4">
        <v>976.16099999999994</v>
      </c>
      <c r="K44" s="3">
        <f t="shared" si="0"/>
        <v>262.25723333333332</v>
      </c>
      <c r="L44" s="2">
        <f t="shared" si="1"/>
        <v>399.45424555482026</v>
      </c>
    </row>
    <row r="45" spans="2:12" x14ac:dyDescent="0.25">
      <c r="B45" s="24"/>
      <c r="C45" s="14">
        <v>91</v>
      </c>
      <c r="D45" s="3">
        <v>103.48399999999999</v>
      </c>
      <c r="E45" s="3">
        <v>104.45699999999999</v>
      </c>
      <c r="F45" s="3">
        <v>103.88800000000001</v>
      </c>
      <c r="G45" s="18">
        <v>102.11499999999999</v>
      </c>
      <c r="H45" s="3">
        <v>35.7224</v>
      </c>
      <c r="I45" s="4">
        <v>1252.6199999999999</v>
      </c>
      <c r="K45" s="3">
        <f t="shared" si="0"/>
        <v>283.71440000000001</v>
      </c>
      <c r="L45" s="2">
        <f t="shared" si="1"/>
        <v>475.43878313229766</v>
      </c>
    </row>
    <row r="46" spans="2:12" x14ac:dyDescent="0.25">
      <c r="B46" s="24"/>
      <c r="C46" s="14">
        <v>92</v>
      </c>
      <c r="D46" s="3">
        <v>16.601900000000001</v>
      </c>
      <c r="E46" s="3">
        <v>15.191599999999999</v>
      </c>
      <c r="F46" s="3">
        <v>373.83600000000001</v>
      </c>
      <c r="G46" s="18">
        <v>17.293399999999998</v>
      </c>
      <c r="H46" s="3">
        <v>14.853300000000001</v>
      </c>
      <c r="I46" s="4">
        <v>55.376899999999999</v>
      </c>
      <c r="K46" s="3">
        <f t="shared" si="0"/>
        <v>82.192183333333332</v>
      </c>
      <c r="L46" s="2">
        <f t="shared" si="1"/>
        <v>143.74471534051492</v>
      </c>
    </row>
    <row r="47" spans="2:12" x14ac:dyDescent="0.25">
      <c r="B47" s="24"/>
      <c r="C47" s="14">
        <v>93</v>
      </c>
      <c r="D47" s="3">
        <v>9.6092499999999994</v>
      </c>
      <c r="E47" s="3">
        <v>9.29697</v>
      </c>
      <c r="F47" s="3">
        <v>111.94199999999999</v>
      </c>
      <c r="G47" s="18">
        <v>11.0724</v>
      </c>
      <c r="H47" s="3">
        <v>10.0618</v>
      </c>
      <c r="I47" s="4">
        <v>47.541800000000002</v>
      </c>
      <c r="K47" s="3">
        <f t="shared" si="0"/>
        <v>33.254036666666664</v>
      </c>
      <c r="L47" s="2">
        <f t="shared" si="1"/>
        <v>41.373560594213636</v>
      </c>
    </row>
    <row r="48" spans="2:12" x14ac:dyDescent="0.25">
      <c r="B48" s="24"/>
      <c r="C48" s="14">
        <v>94</v>
      </c>
      <c r="D48" s="3">
        <v>38.001300000000001</v>
      </c>
      <c r="E48" s="3">
        <v>10.742699999999999</v>
      </c>
      <c r="F48" s="3">
        <v>132.755</v>
      </c>
      <c r="G48" s="18">
        <v>32.886699999999998</v>
      </c>
      <c r="H48" s="3">
        <v>28.929400000000001</v>
      </c>
      <c r="I48" s="4">
        <v>596.39099999999996</v>
      </c>
      <c r="K48" s="3">
        <f t="shared" si="0"/>
        <v>139.95101666666665</v>
      </c>
      <c r="L48" s="2">
        <f t="shared" si="1"/>
        <v>227.71312748106041</v>
      </c>
    </row>
    <row r="49" spans="2:12" x14ac:dyDescent="0.25">
      <c r="B49" s="24"/>
      <c r="C49" s="14">
        <v>95</v>
      </c>
      <c r="D49" s="3">
        <v>60.393000000000001</v>
      </c>
      <c r="E49" s="3">
        <v>12.9727</v>
      </c>
      <c r="F49" s="3">
        <v>370.30399999999997</v>
      </c>
      <c r="G49" s="18">
        <v>35.408200000000001</v>
      </c>
      <c r="H49" s="3">
        <v>18.520399999999999</v>
      </c>
      <c r="I49" s="4">
        <v>55.634399999999999</v>
      </c>
      <c r="K49" s="3">
        <f t="shared" si="0"/>
        <v>92.205449999999999</v>
      </c>
      <c r="L49" s="2">
        <f t="shared" si="1"/>
        <v>137.56563528645881</v>
      </c>
    </row>
    <row r="50" spans="2:12" x14ac:dyDescent="0.25">
      <c r="B50" s="24"/>
      <c r="C50" s="14">
        <v>96</v>
      </c>
      <c r="D50" s="3">
        <v>10.8642</v>
      </c>
      <c r="E50" s="3">
        <v>9.4855300000000007</v>
      </c>
      <c r="F50" s="3">
        <v>13.824400000000001</v>
      </c>
      <c r="G50" s="18">
        <v>10.0936</v>
      </c>
      <c r="H50" s="3">
        <v>8.4895300000000002</v>
      </c>
      <c r="I50" s="4">
        <v>33.420900000000003</v>
      </c>
      <c r="K50" s="3">
        <f t="shared" si="0"/>
        <v>14.36302666666667</v>
      </c>
      <c r="L50" s="2">
        <f t="shared" si="1"/>
        <v>9.5105245239948033</v>
      </c>
    </row>
    <row r="51" spans="2:12" x14ac:dyDescent="0.25">
      <c r="B51" s="24"/>
      <c r="C51" s="14">
        <v>97</v>
      </c>
      <c r="D51" s="3">
        <v>82.948999999999998</v>
      </c>
      <c r="E51" s="3">
        <v>15.0252</v>
      </c>
      <c r="F51" s="3">
        <v>83.950999999999993</v>
      </c>
      <c r="G51" s="18">
        <v>83.373900000000006</v>
      </c>
      <c r="H51" s="3">
        <v>36.828299999999999</v>
      </c>
      <c r="I51" s="4">
        <v>3334.4</v>
      </c>
      <c r="K51" s="3">
        <f t="shared" si="0"/>
        <v>606.08789999999999</v>
      </c>
      <c r="L51" s="2">
        <f t="shared" si="1"/>
        <v>1336.9090993302934</v>
      </c>
    </row>
    <row r="52" spans="2:12" x14ac:dyDescent="0.25">
      <c r="B52" s="24"/>
      <c r="C52" s="14">
        <v>98</v>
      </c>
      <c r="D52" s="3">
        <v>102.08</v>
      </c>
      <c r="E52" s="3">
        <v>12.073</v>
      </c>
      <c r="F52" s="3">
        <v>369.904</v>
      </c>
      <c r="G52" s="18">
        <v>85.678899999999999</v>
      </c>
      <c r="H52" s="3">
        <v>18.325199999999999</v>
      </c>
      <c r="I52" s="4">
        <v>819.35599999999999</v>
      </c>
      <c r="K52" s="3">
        <f t="shared" si="0"/>
        <v>234.56951666666669</v>
      </c>
      <c r="L52" s="2">
        <f t="shared" si="1"/>
        <v>315.04883610191234</v>
      </c>
    </row>
    <row r="53" spans="2:12" x14ac:dyDescent="0.25">
      <c r="B53" s="24"/>
      <c r="C53" s="14">
        <v>99</v>
      </c>
      <c r="D53" s="3">
        <v>14.547700000000001</v>
      </c>
      <c r="E53" s="3">
        <v>14.4396</v>
      </c>
      <c r="F53" s="3">
        <v>444.58199999999999</v>
      </c>
      <c r="G53" s="18">
        <v>18.319800000000001</v>
      </c>
      <c r="H53" s="3">
        <v>13.670400000000001</v>
      </c>
      <c r="I53" s="4">
        <v>1664.23</v>
      </c>
      <c r="K53" s="3">
        <f t="shared" si="0"/>
        <v>361.63158333333331</v>
      </c>
      <c r="L53" s="2">
        <f t="shared" si="1"/>
        <v>660.84686089450531</v>
      </c>
    </row>
    <row r="54" spans="2:12" x14ac:dyDescent="0.25">
      <c r="B54" s="24"/>
      <c r="C54" s="14">
        <v>100</v>
      </c>
      <c r="D54" s="3">
        <v>12.3642</v>
      </c>
      <c r="E54" s="3">
        <v>12.1351</v>
      </c>
      <c r="F54" s="3">
        <v>452.85899999999998</v>
      </c>
      <c r="G54" s="18">
        <v>10.6266</v>
      </c>
      <c r="H54" s="3">
        <v>11.918900000000001</v>
      </c>
      <c r="I54" s="4">
        <v>694.625</v>
      </c>
      <c r="K54" s="3">
        <f t="shared" si="0"/>
        <v>199.08813333333333</v>
      </c>
      <c r="L54" s="2">
        <f t="shared" si="1"/>
        <v>300.10790539388103</v>
      </c>
    </row>
    <row r="55" spans="2:12" ht="15.75" thickBot="1" x14ac:dyDescent="0.3">
      <c r="B55" s="25"/>
      <c r="C55" s="15">
        <v>103</v>
      </c>
      <c r="D55" s="5">
        <v>151.30699999999999</v>
      </c>
      <c r="E55" s="5">
        <v>22.7896</v>
      </c>
      <c r="F55" s="5">
        <v>74.522599999999997</v>
      </c>
      <c r="G55" s="19">
        <v>57.218800000000002</v>
      </c>
      <c r="H55" s="5">
        <v>686.995</v>
      </c>
      <c r="I55" s="6">
        <v>907.4</v>
      </c>
      <c r="K55" s="3">
        <f t="shared" si="0"/>
        <v>316.70549999999997</v>
      </c>
      <c r="L55" s="2">
        <f t="shared" si="1"/>
        <v>380.9890892781209</v>
      </c>
    </row>
    <row r="56" spans="2:12" x14ac:dyDescent="0.25">
      <c r="B56" s="26" t="s">
        <v>9</v>
      </c>
      <c r="C56" s="26"/>
      <c r="D56" s="10">
        <f>+AVERAGE(D5:D55)</f>
        <v>61.497244791666674</v>
      </c>
      <c r="E56" s="10">
        <f t="shared" ref="E56:I56" si="2">+AVERAGE(E5:E55)</f>
        <v>24.267791568627455</v>
      </c>
      <c r="F56" s="10">
        <f t="shared" si="2"/>
        <v>276.78757254901956</v>
      </c>
      <c r="G56" s="20">
        <f t="shared" si="2"/>
        <v>57.860027450980418</v>
      </c>
      <c r="H56" s="10">
        <f t="shared" si="2"/>
        <v>41.350502200000001</v>
      </c>
      <c r="I56" s="10">
        <f t="shared" si="2"/>
        <v>708.60589019607869</v>
      </c>
    </row>
    <row r="57" spans="2:12" x14ac:dyDescent="0.25">
      <c r="B57" s="27" t="s">
        <v>10</v>
      </c>
      <c r="C57" s="27"/>
      <c r="D57" s="10">
        <f>+STDEV(D5:D55)</f>
        <v>40.26308726495057</v>
      </c>
      <c r="E57" s="10">
        <f t="shared" ref="E57:I57" si="3">+STDEV(E5:E55)</f>
        <v>34.138671515120521</v>
      </c>
      <c r="F57" s="10">
        <f t="shared" si="3"/>
        <v>177.35837301359763</v>
      </c>
      <c r="G57" s="20">
        <f t="shared" si="3"/>
        <v>34.639368651261961</v>
      </c>
      <c r="H57" s="10">
        <f t="shared" si="3"/>
        <v>98.866966497101458</v>
      </c>
      <c r="I57" s="10">
        <f t="shared" si="3"/>
        <v>682.93713807205256</v>
      </c>
    </row>
    <row r="58" spans="2:12" x14ac:dyDescent="0.25">
      <c r="B58" s="28" t="s">
        <v>11</v>
      </c>
      <c r="C58" s="28"/>
      <c r="D58" s="10" t="str">
        <f>+_xlfn.CONCAT(COUNTIF(D5:D55, "&gt;30"), "/", COUNT(D5:D55))</f>
        <v>32/48</v>
      </c>
      <c r="E58" s="10" t="str">
        <f t="shared" ref="E58:I58" si="4">+_xlfn.CONCAT(COUNTIF(E5:E55, "&gt;30"), "/", COUNT(E5:E55))</f>
        <v>5/51</v>
      </c>
      <c r="F58" s="10" t="str">
        <f t="shared" si="4"/>
        <v>48/51</v>
      </c>
      <c r="G58" s="20" t="str">
        <f t="shared" si="4"/>
        <v>36/51</v>
      </c>
      <c r="H58" s="10" t="str">
        <f t="shared" si="4"/>
        <v>16/50</v>
      </c>
      <c r="I58" s="10" t="str">
        <f t="shared" si="4"/>
        <v>51/51</v>
      </c>
    </row>
  </sheetData>
  <mergeCells count="7">
    <mergeCell ref="B5:B55"/>
    <mergeCell ref="B56:C56"/>
    <mergeCell ref="B57:C57"/>
    <mergeCell ref="B58:C58"/>
    <mergeCell ref="D2:I2"/>
    <mergeCell ref="D3:F3"/>
    <mergeCell ref="G3:I3"/>
  </mergeCells>
  <conditionalFormatting sqref="L5:L55">
    <cfRule type="dataBar" priority="4">
      <dataBar>
        <cfvo type="num" val="0"/>
        <cfvo type="num" val="50"/>
        <color rgb="FFFF555A"/>
      </dataBar>
      <extLst>
        <ext xmlns:x14="http://schemas.microsoft.com/office/spreadsheetml/2009/9/main" uri="{B025F937-C7B1-47D3-B67F-A62EFF666E3E}">
          <x14:id>{36903AB2-F079-4C61-8BB3-4E1D512C825D}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{1144EBF3-2A5F-4861-8522-A78F09474781}</x14:id>
        </ext>
      </extLst>
    </cfRule>
    <cfRule type="expression" priority="6">
      <formula>"""&gt;2"""</formula>
    </cfRule>
  </conditionalFormatting>
  <conditionalFormatting sqref="K5:K55">
    <cfRule type="dataBar" priority="1">
      <dataBar>
        <cfvo type="num" val="0"/>
        <cfvo type="num" val="50"/>
        <color rgb="FF638EC6"/>
      </dataBar>
      <extLst>
        <ext xmlns:x14="http://schemas.microsoft.com/office/spreadsheetml/2009/9/main" uri="{B025F937-C7B1-47D3-B67F-A62EFF666E3E}">
          <x14:id>{DF664BE6-002B-4ADF-811C-3E1D32460664}</x14:id>
        </ext>
      </extLst>
    </cfRule>
    <cfRule type="dataBar" priority="2">
      <dataBar>
        <cfvo type="num" val="0"/>
        <cfvo type="num" val="35"/>
        <color rgb="FF638EC6"/>
      </dataBar>
      <extLst>
        <ext xmlns:x14="http://schemas.microsoft.com/office/spreadsheetml/2009/9/main" uri="{B025F937-C7B1-47D3-B67F-A62EFF666E3E}">
          <x14:id>{402D7208-1A96-4A35-B910-3CFC15206B5A}</x14:id>
        </ext>
      </extLst>
    </cfRule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{11E1534E-D67E-4C65-AA63-00EF5A3B342E}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903AB2-F079-4C61-8BB3-4E1D512C825D}">
            <x14:dataBar minLength="0" maxLength="100" gradient="0">
              <x14:cfvo type="num">
                <xm:f>0</xm:f>
              </x14:cfvo>
              <x14:cfvo type="num">
                <xm:f>50</xm:f>
              </x14:cfvo>
              <x14:negativeFillColor rgb="FFFF0000"/>
              <x14:axisColor rgb="FF000000"/>
            </x14:dataBar>
          </x14:cfRule>
          <x14:cfRule type="dataBar" id="{1144EBF3-2A5F-4861-8522-A78F094747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L5:L55</xm:sqref>
        </x14:conditionalFormatting>
        <x14:conditionalFormatting xmlns:xm="http://schemas.microsoft.com/office/excel/2006/main">
          <x14:cfRule type="dataBar" id="{DF664BE6-002B-4ADF-811C-3E1D32460664}">
            <x14:dataBar minLength="0" maxLength="100" gradient="0">
              <x14:cfvo type="num">
                <xm:f>0</xm:f>
              </x14:cfvo>
              <x14:cfvo type="num">
                <xm:f>50</xm:f>
              </x14:cfvo>
              <x14:negativeFillColor rgb="FFFF0000"/>
              <x14:axisColor rgb="FF000000"/>
            </x14:dataBar>
          </x14:cfRule>
          <x14:cfRule type="dataBar" id="{402D7208-1A96-4A35-B910-3CFC15206B5A}">
            <x14:dataBar minLength="0" maxLength="100" gradient="0">
              <x14:cfvo type="num">
                <xm:f>0</xm:f>
              </x14:cfvo>
              <x14:cfvo type="num">
                <xm:f>35</xm:f>
              </x14:cfvo>
              <x14:negativeFillColor rgb="FFFF0000"/>
              <x14:axisColor rgb="FF000000"/>
            </x14:dataBar>
          </x14:cfRule>
          <x14:cfRule type="dataBar" id="{11E1534E-D67E-4C65-AA63-00EF5A3B34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9F12-62F0-45B6-A857-447593DB2FC2}">
  <dimension ref="B1:L59"/>
  <sheetViews>
    <sheetView tabSelected="1" workbookViewId="0">
      <selection activeCell="O46" sqref="O46"/>
    </sheetView>
  </sheetViews>
  <sheetFormatPr defaultRowHeight="15" x14ac:dyDescent="0.25"/>
  <cols>
    <col min="1" max="1" width="5.7109375" style="9" customWidth="1"/>
    <col min="2" max="2" width="6.140625" style="9" customWidth="1"/>
    <col min="3" max="3" width="6.85546875" style="1" customWidth="1"/>
    <col min="4" max="4" width="9.140625" style="10" customWidth="1"/>
    <col min="5" max="8" width="9.28515625" style="2" bestFit="1" customWidth="1"/>
    <col min="9" max="9" width="9.5703125" style="2" customWidth="1"/>
    <col min="10" max="10" width="9.140625" style="9"/>
    <col min="11" max="12" width="9.140625" style="2"/>
    <col min="13" max="16384" width="9.140625" style="9"/>
  </cols>
  <sheetData>
    <row r="1" spans="2:12" ht="15.75" thickBot="1" x14ac:dyDescent="0.3">
      <c r="D1" s="2"/>
    </row>
    <row r="2" spans="2:12" x14ac:dyDescent="0.25">
      <c r="B2" s="11"/>
      <c r="C2" s="13"/>
      <c r="D2" s="29" t="s">
        <v>8</v>
      </c>
      <c r="E2" s="26"/>
      <c r="F2" s="26"/>
      <c r="G2" s="26"/>
      <c r="H2" s="26"/>
      <c r="I2" s="30"/>
    </row>
    <row r="3" spans="2:12" x14ac:dyDescent="0.25">
      <c r="B3" s="12"/>
      <c r="C3" s="14"/>
      <c r="D3" s="31" t="s">
        <v>0</v>
      </c>
      <c r="E3" s="27"/>
      <c r="F3" s="27"/>
      <c r="G3" s="32" t="s">
        <v>5</v>
      </c>
      <c r="H3" s="27"/>
      <c r="I3" s="33"/>
    </row>
    <row r="4" spans="2:12" ht="15.75" thickBot="1" x14ac:dyDescent="0.3">
      <c r="B4" s="12"/>
      <c r="C4" s="14"/>
      <c r="D4" s="16" t="s">
        <v>2</v>
      </c>
      <c r="E4" s="7" t="s">
        <v>3</v>
      </c>
      <c r="F4" s="7" t="s">
        <v>4</v>
      </c>
      <c r="G4" s="17" t="s">
        <v>2</v>
      </c>
      <c r="H4" s="7" t="s">
        <v>3</v>
      </c>
      <c r="I4" s="8" t="s">
        <v>4</v>
      </c>
      <c r="K4" s="21" t="s">
        <v>9</v>
      </c>
      <c r="L4" s="21" t="s">
        <v>10</v>
      </c>
    </row>
    <row r="5" spans="2:12" x14ac:dyDescent="0.25">
      <c r="B5" s="24" t="s">
        <v>6</v>
      </c>
      <c r="C5" s="14">
        <v>6</v>
      </c>
      <c r="D5" s="3">
        <v>17.729700000000001</v>
      </c>
      <c r="E5" s="3">
        <v>16.263100000000001</v>
      </c>
      <c r="F5" s="3">
        <v>16.027999999999999</v>
      </c>
      <c r="G5" s="18">
        <v>15.677899999999999</v>
      </c>
      <c r="H5" s="3">
        <v>15.660399999999999</v>
      </c>
      <c r="I5" s="4">
        <v>15.172700000000001</v>
      </c>
      <c r="K5" s="3">
        <f>+AVERAGE(D5:I5)</f>
        <v>16.088633333333334</v>
      </c>
      <c r="L5" s="2">
        <f>+STDEV(D5:I5)</f>
        <v>0.88523831292294819</v>
      </c>
    </row>
    <row r="6" spans="2:12" x14ac:dyDescent="0.25">
      <c r="B6" s="24"/>
      <c r="C6" s="14">
        <v>8</v>
      </c>
      <c r="D6" s="3">
        <v>14.8537</v>
      </c>
      <c r="E6" s="3">
        <v>20.264099999999999</v>
      </c>
      <c r="F6" s="3">
        <v>20.712199999999999</v>
      </c>
      <c r="G6" s="18">
        <v>16.977699999999999</v>
      </c>
      <c r="H6" s="3">
        <v>17.6265</v>
      </c>
      <c r="I6" s="4">
        <v>17.699000000000002</v>
      </c>
      <c r="K6" s="3">
        <f t="shared" ref="K6:K55" si="0">+AVERAGE(D6:I6)</f>
        <v>18.022200000000002</v>
      </c>
      <c r="L6" s="2">
        <f t="shared" ref="L6:L55" si="1">+STDEV(D6:I6)</f>
        <v>2.1750229810280071</v>
      </c>
    </row>
    <row r="7" spans="2:12" x14ac:dyDescent="0.25">
      <c r="B7" s="24"/>
      <c r="C7" s="14">
        <v>10</v>
      </c>
      <c r="D7" s="3">
        <v>23.234400000000001</v>
      </c>
      <c r="E7" s="3">
        <v>17.665199999999999</v>
      </c>
      <c r="F7" s="3">
        <v>17.598500000000001</v>
      </c>
      <c r="G7" s="18">
        <v>2.0920999999999998</v>
      </c>
      <c r="H7" s="3">
        <v>17.767700000000001</v>
      </c>
      <c r="I7" s="4">
        <v>17.619399999999999</v>
      </c>
      <c r="K7" s="3">
        <f t="shared" si="0"/>
        <v>15.996216666666667</v>
      </c>
      <c r="L7" s="2">
        <f t="shared" si="1"/>
        <v>7.1671675413420264</v>
      </c>
    </row>
    <row r="8" spans="2:12" x14ac:dyDescent="0.25">
      <c r="B8" s="24"/>
      <c r="C8" s="14">
        <v>11</v>
      </c>
      <c r="D8" s="3">
        <v>15.7646</v>
      </c>
      <c r="E8" s="3">
        <v>15.8583</v>
      </c>
      <c r="F8" s="3">
        <v>15.571400000000001</v>
      </c>
      <c r="G8" s="18">
        <v>13.2951</v>
      </c>
      <c r="H8" s="3">
        <v>13.603400000000001</v>
      </c>
      <c r="I8" s="4">
        <v>13.518000000000001</v>
      </c>
      <c r="K8" s="3">
        <f t="shared" si="0"/>
        <v>14.601799999999999</v>
      </c>
      <c r="L8" s="2">
        <f t="shared" si="1"/>
        <v>1.2449827420490613</v>
      </c>
    </row>
    <row r="9" spans="2:12" x14ac:dyDescent="0.25">
      <c r="B9" s="24"/>
      <c r="C9" s="14">
        <v>13</v>
      </c>
      <c r="D9" s="3">
        <v>19.118300000000001</v>
      </c>
      <c r="E9" s="3">
        <v>18.569299999999998</v>
      </c>
      <c r="F9" s="3">
        <v>18.482900000000001</v>
      </c>
      <c r="G9" s="18">
        <v>19.0885</v>
      </c>
      <c r="H9" s="3">
        <v>18.2774</v>
      </c>
      <c r="I9" s="4">
        <v>18.0913</v>
      </c>
      <c r="K9" s="3">
        <f t="shared" si="0"/>
        <v>18.604616666666669</v>
      </c>
      <c r="L9" s="2">
        <f t="shared" si="1"/>
        <v>0.42062824639658569</v>
      </c>
    </row>
    <row r="10" spans="2:12" x14ac:dyDescent="0.25">
      <c r="B10" s="24"/>
      <c r="C10" s="14">
        <v>20</v>
      </c>
      <c r="D10" s="3">
        <v>18.538599999999999</v>
      </c>
      <c r="E10" s="3">
        <v>18.665500000000002</v>
      </c>
      <c r="F10" s="3">
        <v>18.7241</v>
      </c>
      <c r="G10" s="18">
        <v>21.346</v>
      </c>
      <c r="H10" s="3">
        <v>19.656700000000001</v>
      </c>
      <c r="I10" s="4">
        <v>18.9072</v>
      </c>
      <c r="K10" s="3">
        <f t="shared" si="0"/>
        <v>19.306349999999998</v>
      </c>
      <c r="L10" s="2">
        <f t="shared" si="1"/>
        <v>1.075302916856455</v>
      </c>
    </row>
    <row r="11" spans="2:12" x14ac:dyDescent="0.25">
      <c r="B11" s="24"/>
      <c r="C11" s="14">
        <v>21</v>
      </c>
      <c r="D11" s="3">
        <v>25.622399999999999</v>
      </c>
      <c r="E11" s="3">
        <v>21.970600000000001</v>
      </c>
      <c r="F11" s="3">
        <v>21.3995</v>
      </c>
      <c r="G11" s="18">
        <v>25.683399999999999</v>
      </c>
      <c r="H11" s="3">
        <v>21.974799999999998</v>
      </c>
      <c r="I11" s="4">
        <v>17.635400000000001</v>
      </c>
      <c r="K11" s="3">
        <f t="shared" si="0"/>
        <v>22.381016666666667</v>
      </c>
      <c r="L11" s="2">
        <f t="shared" si="1"/>
        <v>3.0076571589306096</v>
      </c>
    </row>
    <row r="12" spans="2:12" x14ac:dyDescent="0.25">
      <c r="B12" s="24"/>
      <c r="C12" s="14">
        <v>22</v>
      </c>
      <c r="D12" s="3">
        <v>13.178800000000001</v>
      </c>
      <c r="E12" s="3">
        <v>12.373100000000001</v>
      </c>
      <c r="F12" s="3">
        <v>13.6213</v>
      </c>
      <c r="G12" s="18">
        <v>16.4099</v>
      </c>
      <c r="H12" s="3">
        <v>19.3186</v>
      </c>
      <c r="I12" s="4">
        <v>17.8338</v>
      </c>
      <c r="K12" s="3">
        <f t="shared" si="0"/>
        <v>15.455916666666667</v>
      </c>
      <c r="L12" s="2">
        <f t="shared" si="1"/>
        <v>2.8121014600591181</v>
      </c>
    </row>
    <row r="13" spans="2:12" x14ac:dyDescent="0.25">
      <c r="B13" s="24"/>
      <c r="C13" s="14">
        <v>23</v>
      </c>
      <c r="D13" s="3">
        <v>28.1311</v>
      </c>
      <c r="E13" s="3">
        <v>31.0136</v>
      </c>
      <c r="F13" s="3">
        <v>30.218599999999999</v>
      </c>
      <c r="G13" s="18">
        <v>30.286100000000001</v>
      </c>
      <c r="H13" s="3">
        <v>34.788200000000003</v>
      </c>
      <c r="I13" s="4">
        <v>34.462800000000001</v>
      </c>
      <c r="K13" s="3">
        <f t="shared" si="0"/>
        <v>31.4834</v>
      </c>
      <c r="L13" s="2">
        <f t="shared" si="1"/>
        <v>2.6187936558652356</v>
      </c>
    </row>
    <row r="14" spans="2:12" x14ac:dyDescent="0.25">
      <c r="B14" s="24"/>
      <c r="C14" s="14">
        <v>25</v>
      </c>
      <c r="D14" s="3">
        <v>13.5183</v>
      </c>
      <c r="E14" s="3">
        <v>12.683299999999999</v>
      </c>
      <c r="F14" s="3">
        <v>12.4506</v>
      </c>
      <c r="G14" s="18">
        <v>13.7997</v>
      </c>
      <c r="H14" s="3">
        <v>12.253399999999999</v>
      </c>
      <c r="I14" s="4">
        <v>12.407</v>
      </c>
      <c r="K14" s="3">
        <f t="shared" si="0"/>
        <v>12.852049999999998</v>
      </c>
      <c r="L14" s="2">
        <f t="shared" si="1"/>
        <v>0.64622280600424509</v>
      </c>
    </row>
    <row r="15" spans="2:12" x14ac:dyDescent="0.25">
      <c r="B15" s="24"/>
      <c r="C15" s="14">
        <v>26</v>
      </c>
      <c r="D15" s="3">
        <v>23.628699999999998</v>
      </c>
      <c r="E15" s="3">
        <v>21.4176</v>
      </c>
      <c r="F15" s="3">
        <v>20.8904</v>
      </c>
      <c r="G15" s="18">
        <v>22.708100000000002</v>
      </c>
      <c r="H15" s="3">
        <v>22.309899999999999</v>
      </c>
      <c r="I15" s="4">
        <v>21.997800000000002</v>
      </c>
      <c r="K15" s="3">
        <f t="shared" si="0"/>
        <v>22.158750000000001</v>
      </c>
      <c r="L15" s="2">
        <f t="shared" si="1"/>
        <v>0.96636480637490074</v>
      </c>
    </row>
    <row r="16" spans="2:12" x14ac:dyDescent="0.25">
      <c r="B16" s="24"/>
      <c r="C16" s="14">
        <v>28</v>
      </c>
      <c r="D16" s="3">
        <v>21.8461</v>
      </c>
      <c r="E16" s="3">
        <v>21.179099999999998</v>
      </c>
      <c r="F16" s="3">
        <v>20.8706</v>
      </c>
      <c r="G16" s="18">
        <v>19.301400000000001</v>
      </c>
      <c r="H16" s="3" t="s">
        <v>13</v>
      </c>
      <c r="I16" s="4">
        <v>18.355799999999999</v>
      </c>
      <c r="K16" s="3">
        <f t="shared" si="0"/>
        <v>20.310600000000001</v>
      </c>
      <c r="L16" s="2">
        <f t="shared" si="1"/>
        <v>1.4374787111467078</v>
      </c>
    </row>
    <row r="17" spans="2:12" x14ac:dyDescent="0.25">
      <c r="B17" s="24"/>
      <c r="C17" s="14">
        <v>30</v>
      </c>
      <c r="D17" s="3">
        <v>14.053100000000001</v>
      </c>
      <c r="E17" s="3">
        <v>18.0169</v>
      </c>
      <c r="F17" s="3">
        <v>17.7562</v>
      </c>
      <c r="G17" s="18">
        <v>14.0501</v>
      </c>
      <c r="H17" s="3">
        <v>12.357699999999999</v>
      </c>
      <c r="I17" s="4">
        <v>12.556699999999999</v>
      </c>
      <c r="K17" s="3">
        <f t="shared" si="0"/>
        <v>14.798449999999997</v>
      </c>
      <c r="L17" s="2">
        <f t="shared" si="1"/>
        <v>2.498198688455354</v>
      </c>
    </row>
    <row r="18" spans="2:12" x14ac:dyDescent="0.25">
      <c r="B18" s="24"/>
      <c r="C18" s="14">
        <v>34</v>
      </c>
      <c r="D18" s="3">
        <v>234.62299999999999</v>
      </c>
      <c r="E18" s="3">
        <v>234.625</v>
      </c>
      <c r="F18" s="3">
        <v>234.072</v>
      </c>
      <c r="G18" s="18">
        <v>252.88900000000001</v>
      </c>
      <c r="H18" s="3">
        <v>257.13400000000001</v>
      </c>
      <c r="I18" s="4">
        <v>257.25400000000002</v>
      </c>
      <c r="K18" s="3">
        <f t="shared" si="0"/>
        <v>245.09949999999995</v>
      </c>
      <c r="L18" s="2">
        <f t="shared" si="1"/>
        <v>11.784017392213922</v>
      </c>
    </row>
    <row r="19" spans="2:12" x14ac:dyDescent="0.25">
      <c r="B19" s="24"/>
      <c r="C19" s="14">
        <v>36</v>
      </c>
      <c r="D19" s="3">
        <v>16.943100000000001</v>
      </c>
      <c r="E19" s="3">
        <v>14.462999999999999</v>
      </c>
      <c r="F19" s="3">
        <v>14.153499999999999</v>
      </c>
      <c r="G19" s="18">
        <v>14.205500000000001</v>
      </c>
      <c r="H19" s="3">
        <v>13.010400000000001</v>
      </c>
      <c r="I19" s="4">
        <v>12.2364</v>
      </c>
      <c r="K19" s="3">
        <f t="shared" si="0"/>
        <v>14.168650000000001</v>
      </c>
      <c r="L19" s="2">
        <f t="shared" si="1"/>
        <v>1.6038039340891868</v>
      </c>
    </row>
    <row r="20" spans="2:12" x14ac:dyDescent="0.25">
      <c r="B20" s="24"/>
      <c r="C20" s="14">
        <v>37</v>
      </c>
      <c r="D20" s="3">
        <v>12.9411</v>
      </c>
      <c r="E20" s="3">
        <v>14.0169</v>
      </c>
      <c r="F20" s="3">
        <v>14.1837</v>
      </c>
      <c r="G20" s="18">
        <v>11.993499999999999</v>
      </c>
      <c r="H20" s="3">
        <v>11.6092</v>
      </c>
      <c r="I20" s="4">
        <v>11.977399999999999</v>
      </c>
      <c r="K20" s="3">
        <f t="shared" si="0"/>
        <v>12.786966666666666</v>
      </c>
      <c r="L20" s="2">
        <f t="shared" si="1"/>
        <v>1.1099080100020304</v>
      </c>
    </row>
    <row r="21" spans="2:12" x14ac:dyDescent="0.25">
      <c r="B21" s="24"/>
      <c r="C21" s="14">
        <v>40</v>
      </c>
      <c r="D21" s="3">
        <v>15.324999999999999</v>
      </c>
      <c r="E21" s="3">
        <v>16.209499999999998</v>
      </c>
      <c r="F21" s="3">
        <v>16.784400000000002</v>
      </c>
      <c r="G21" s="18">
        <v>16.7896</v>
      </c>
      <c r="H21" s="3">
        <v>18.002400000000002</v>
      </c>
      <c r="I21" s="4">
        <v>16.4434</v>
      </c>
      <c r="K21" s="3">
        <f t="shared" si="0"/>
        <v>16.592383333333331</v>
      </c>
      <c r="L21" s="2">
        <f t="shared" si="1"/>
        <v>0.8762383246963511</v>
      </c>
    </row>
    <row r="22" spans="2:12" x14ac:dyDescent="0.25">
      <c r="B22" s="24"/>
      <c r="C22" s="14">
        <v>41</v>
      </c>
      <c r="D22" s="3">
        <v>7.8811799999999996</v>
      </c>
      <c r="E22" s="3">
        <v>8.1849600000000002</v>
      </c>
      <c r="F22" s="3">
        <v>7.6597299999999997</v>
      </c>
      <c r="G22" s="18">
        <v>9.2513000000000005</v>
      </c>
      <c r="H22" s="3">
        <v>9.2564899999999994</v>
      </c>
      <c r="I22" s="4">
        <v>8.1933299999999996</v>
      </c>
      <c r="K22" s="3">
        <f t="shared" si="0"/>
        <v>8.4044983333333345</v>
      </c>
      <c r="L22" s="2">
        <f t="shared" si="1"/>
        <v>0.68764728689689958</v>
      </c>
    </row>
    <row r="23" spans="2:12" x14ac:dyDescent="0.25">
      <c r="B23" s="24"/>
      <c r="C23" s="14">
        <v>46</v>
      </c>
      <c r="D23" s="3">
        <v>12.9245</v>
      </c>
      <c r="E23" s="3">
        <v>11.5252</v>
      </c>
      <c r="F23" s="3">
        <v>11.423400000000001</v>
      </c>
      <c r="G23" s="18">
        <v>11.190300000000001</v>
      </c>
      <c r="H23" s="3">
        <v>10.522500000000001</v>
      </c>
      <c r="I23" s="4">
        <v>10.835599999999999</v>
      </c>
      <c r="K23" s="3">
        <f t="shared" si="0"/>
        <v>11.403583333333335</v>
      </c>
      <c r="L23" s="2">
        <f t="shared" si="1"/>
        <v>0.83339948504103745</v>
      </c>
    </row>
    <row r="24" spans="2:12" x14ac:dyDescent="0.25">
      <c r="B24" s="24"/>
      <c r="C24" s="14">
        <v>49</v>
      </c>
      <c r="D24" s="3">
        <v>16.903400000000001</v>
      </c>
      <c r="E24" s="3">
        <v>14.323700000000001</v>
      </c>
      <c r="F24" s="3">
        <v>14.514200000000001</v>
      </c>
      <c r="G24" s="18">
        <v>14.4259</v>
      </c>
      <c r="H24" s="3">
        <v>12.684100000000001</v>
      </c>
      <c r="I24" s="4">
        <v>13.506</v>
      </c>
      <c r="K24" s="3">
        <f t="shared" si="0"/>
        <v>14.392883333333335</v>
      </c>
      <c r="L24" s="2">
        <f t="shared" si="1"/>
        <v>1.4163185113761196</v>
      </c>
    </row>
    <row r="25" spans="2:12" x14ac:dyDescent="0.25">
      <c r="B25" s="24"/>
      <c r="C25" s="14">
        <v>50</v>
      </c>
      <c r="D25" s="3">
        <v>44.595999999999997</v>
      </c>
      <c r="E25" s="3">
        <v>47.232700000000001</v>
      </c>
      <c r="F25" s="3">
        <v>47.009900000000002</v>
      </c>
      <c r="G25" s="18">
        <v>49.766300000000001</v>
      </c>
      <c r="H25" s="3">
        <v>49.279200000000003</v>
      </c>
      <c r="I25" s="4">
        <v>49.241399999999999</v>
      </c>
      <c r="K25" s="3">
        <f t="shared" si="0"/>
        <v>47.85425</v>
      </c>
      <c r="L25" s="2">
        <f t="shared" si="1"/>
        <v>1.966013591763802</v>
      </c>
    </row>
    <row r="26" spans="2:12" x14ac:dyDescent="0.25">
      <c r="B26" s="24"/>
      <c r="C26" s="14">
        <v>55</v>
      </c>
      <c r="D26" s="3">
        <v>13.278600000000001</v>
      </c>
      <c r="E26" s="3">
        <v>12.896000000000001</v>
      </c>
      <c r="F26" s="3">
        <v>12.786300000000001</v>
      </c>
      <c r="G26" s="18">
        <v>12.538500000000001</v>
      </c>
      <c r="H26" s="3">
        <v>10.5951</v>
      </c>
      <c r="I26" s="4">
        <v>10.559900000000001</v>
      </c>
      <c r="K26" s="3">
        <f t="shared" si="0"/>
        <v>12.109066666666669</v>
      </c>
      <c r="L26" s="2">
        <f t="shared" si="1"/>
        <v>1.2101357521644698</v>
      </c>
    </row>
    <row r="27" spans="2:12" x14ac:dyDescent="0.25">
      <c r="B27" s="24"/>
      <c r="C27" s="14">
        <v>56</v>
      </c>
      <c r="D27" s="3">
        <v>18.6432</v>
      </c>
      <c r="E27" s="3">
        <v>20.278700000000001</v>
      </c>
      <c r="F27" s="3">
        <v>20.202200000000001</v>
      </c>
      <c r="G27" s="18">
        <v>23.296700000000001</v>
      </c>
      <c r="H27" s="3">
        <v>22.3386</v>
      </c>
      <c r="I27" s="4">
        <v>21.567299999999999</v>
      </c>
      <c r="K27" s="3">
        <f t="shared" si="0"/>
        <v>21.054449999999999</v>
      </c>
      <c r="L27" s="2">
        <f t="shared" si="1"/>
        <v>1.6782125071039125</v>
      </c>
    </row>
    <row r="28" spans="2:12" x14ac:dyDescent="0.25">
      <c r="B28" s="24"/>
      <c r="C28" s="14">
        <v>62</v>
      </c>
      <c r="D28" s="3">
        <v>11.351699999999999</v>
      </c>
      <c r="E28" s="3">
        <v>11.431800000000001</v>
      </c>
      <c r="F28" s="3">
        <v>11.494199999999999</v>
      </c>
      <c r="G28" s="18">
        <v>13.8466</v>
      </c>
      <c r="H28" s="3">
        <v>11.5648</v>
      </c>
      <c r="I28" s="4">
        <v>11.245200000000001</v>
      </c>
      <c r="K28" s="3">
        <f t="shared" si="0"/>
        <v>11.822383333333333</v>
      </c>
      <c r="L28" s="2">
        <f t="shared" si="1"/>
        <v>0.99787226921418504</v>
      </c>
    </row>
    <row r="29" spans="2:12" x14ac:dyDescent="0.25">
      <c r="B29" s="24"/>
      <c r="C29" s="14">
        <v>66</v>
      </c>
      <c r="D29" s="3">
        <v>25.953499999999998</v>
      </c>
      <c r="E29" s="3">
        <v>25.297599999999999</v>
      </c>
      <c r="F29" s="3">
        <v>25.046600000000002</v>
      </c>
      <c r="G29" s="18">
        <v>27.879899999999999</v>
      </c>
      <c r="H29" s="3">
        <v>25.111599999999999</v>
      </c>
      <c r="I29" s="4">
        <v>24.601199999999999</v>
      </c>
      <c r="K29" s="3">
        <f t="shared" si="0"/>
        <v>25.648399999999999</v>
      </c>
      <c r="L29" s="2">
        <f t="shared" si="1"/>
        <v>1.1783619325147938</v>
      </c>
    </row>
    <row r="30" spans="2:12" x14ac:dyDescent="0.25">
      <c r="B30" s="24"/>
      <c r="C30" s="14">
        <v>67</v>
      </c>
      <c r="D30" s="3">
        <v>2.8794</v>
      </c>
      <c r="E30" s="3">
        <v>19.320799999999998</v>
      </c>
      <c r="F30" s="3">
        <v>17.878799999999998</v>
      </c>
      <c r="G30" s="18">
        <v>19.154599999999999</v>
      </c>
      <c r="H30" s="3">
        <v>19.301400000000001</v>
      </c>
      <c r="I30" s="4">
        <v>17.738299999999999</v>
      </c>
      <c r="K30" s="3">
        <f t="shared" si="0"/>
        <v>16.045549999999999</v>
      </c>
      <c r="L30" s="2">
        <f t="shared" si="1"/>
        <v>6.4894950132502638</v>
      </c>
    </row>
    <row r="31" spans="2:12" x14ac:dyDescent="0.25">
      <c r="B31" s="24"/>
      <c r="C31" s="14">
        <v>69</v>
      </c>
      <c r="D31" s="3">
        <v>22.3322</v>
      </c>
      <c r="E31" s="3">
        <v>21.1691</v>
      </c>
      <c r="F31" s="3">
        <v>21.000299999999999</v>
      </c>
      <c r="G31" s="18">
        <v>22.477399999999999</v>
      </c>
      <c r="H31" s="3">
        <v>22.061299999999999</v>
      </c>
      <c r="I31" s="4">
        <v>22.323399999999999</v>
      </c>
      <c r="K31" s="3">
        <f t="shared" si="0"/>
        <v>21.89395</v>
      </c>
      <c r="L31" s="2">
        <f t="shared" si="1"/>
        <v>0.64326170957084017</v>
      </c>
    </row>
    <row r="32" spans="2:12" x14ac:dyDescent="0.25">
      <c r="B32" s="24"/>
      <c r="C32" s="14">
        <v>70</v>
      </c>
      <c r="D32" s="3">
        <v>8.3242899999999995</v>
      </c>
      <c r="E32" s="3">
        <v>9.5477799999999995</v>
      </c>
      <c r="F32" s="3">
        <v>9.5497099999999993</v>
      </c>
      <c r="G32" s="18">
        <v>8.3659300000000005</v>
      </c>
      <c r="H32" s="3">
        <v>8.2919</v>
      </c>
      <c r="I32" s="4">
        <v>8.25427</v>
      </c>
      <c r="K32" s="3">
        <f t="shared" si="0"/>
        <v>8.7223133333333323</v>
      </c>
      <c r="L32" s="2">
        <f t="shared" si="1"/>
        <v>0.64120703603958229</v>
      </c>
    </row>
    <row r="33" spans="2:12" x14ac:dyDescent="0.25">
      <c r="B33" s="24"/>
      <c r="C33" s="14">
        <v>71</v>
      </c>
      <c r="D33" s="3">
        <v>18.625800000000002</v>
      </c>
      <c r="E33" s="3">
        <v>16.4819</v>
      </c>
      <c r="F33" s="3">
        <v>16.4818</v>
      </c>
      <c r="G33" s="18">
        <v>18.996200000000002</v>
      </c>
      <c r="H33" s="3">
        <v>15.7392</v>
      </c>
      <c r="I33" s="4">
        <v>15.6591</v>
      </c>
      <c r="K33" s="3">
        <f t="shared" si="0"/>
        <v>16.997333333333334</v>
      </c>
      <c r="L33" s="2">
        <f t="shared" si="1"/>
        <v>1.4527619015746072</v>
      </c>
    </row>
    <row r="34" spans="2:12" x14ac:dyDescent="0.25">
      <c r="B34" s="24"/>
      <c r="C34" s="14">
        <v>74</v>
      </c>
      <c r="D34" s="3">
        <v>16.552</v>
      </c>
      <c r="E34" s="3">
        <v>17.310199999999998</v>
      </c>
      <c r="F34" s="3">
        <v>16.808800000000002</v>
      </c>
      <c r="G34" s="18">
        <v>18.977499999999999</v>
      </c>
      <c r="H34" s="3">
        <v>19.9529</v>
      </c>
      <c r="I34" s="4">
        <v>20.679600000000001</v>
      </c>
      <c r="K34" s="3">
        <f t="shared" si="0"/>
        <v>18.380166666666668</v>
      </c>
      <c r="L34" s="2">
        <f t="shared" si="1"/>
        <v>1.7363125371506902</v>
      </c>
    </row>
    <row r="35" spans="2:12" x14ac:dyDescent="0.25">
      <c r="B35" s="24"/>
      <c r="C35" s="14">
        <v>75</v>
      </c>
      <c r="D35" s="3">
        <v>7.6796699999999998</v>
      </c>
      <c r="E35" s="3">
        <v>8.1519100000000009</v>
      </c>
      <c r="F35" s="3">
        <v>8.1496700000000004</v>
      </c>
      <c r="G35" s="18">
        <v>7.62744</v>
      </c>
      <c r="H35" s="3">
        <v>7.4685800000000002</v>
      </c>
      <c r="I35" s="4">
        <v>7.51424</v>
      </c>
      <c r="K35" s="3">
        <f t="shared" si="0"/>
        <v>7.7652516666666678</v>
      </c>
      <c r="L35" s="2">
        <f t="shared" si="1"/>
        <v>0.30809717086767746</v>
      </c>
    </row>
    <row r="36" spans="2:12" x14ac:dyDescent="0.25">
      <c r="B36" s="24"/>
      <c r="C36" s="14">
        <v>78</v>
      </c>
      <c r="D36" s="3">
        <v>13.7493</v>
      </c>
      <c r="E36" s="3">
        <v>14.4262</v>
      </c>
      <c r="F36" s="3">
        <v>13.859500000000001</v>
      </c>
      <c r="G36" s="18">
        <v>15.152699999999999</v>
      </c>
      <c r="H36" s="3">
        <v>13.31</v>
      </c>
      <c r="I36" s="4">
        <v>12.720700000000001</v>
      </c>
      <c r="K36" s="3">
        <f t="shared" si="0"/>
        <v>13.869733333333334</v>
      </c>
      <c r="L36" s="2">
        <f t="shared" si="1"/>
        <v>0.84898133469862913</v>
      </c>
    </row>
    <row r="37" spans="2:12" x14ac:dyDescent="0.25">
      <c r="B37" s="24"/>
      <c r="C37" s="14">
        <v>79</v>
      </c>
      <c r="D37" s="3">
        <v>15.029500000000001</v>
      </c>
      <c r="E37" s="3">
        <v>14.7888</v>
      </c>
      <c r="F37" s="3">
        <v>14.7081</v>
      </c>
      <c r="G37" s="18">
        <v>16.002199999999998</v>
      </c>
      <c r="H37" s="3">
        <v>14.9152</v>
      </c>
      <c r="I37" s="4">
        <v>14.8916</v>
      </c>
      <c r="K37" s="3">
        <f t="shared" si="0"/>
        <v>15.055899999999999</v>
      </c>
      <c r="L37" s="2">
        <f t="shared" si="1"/>
        <v>0.47650369988070324</v>
      </c>
    </row>
    <row r="38" spans="2:12" x14ac:dyDescent="0.25">
      <c r="B38" s="24"/>
      <c r="C38" s="14">
        <v>80</v>
      </c>
      <c r="D38" s="3">
        <v>9.4063099999999995</v>
      </c>
      <c r="E38" s="3">
        <v>11.6465</v>
      </c>
      <c r="F38" s="3">
        <v>10.954499999999999</v>
      </c>
      <c r="G38" s="18">
        <v>9.4576100000000007</v>
      </c>
      <c r="H38" s="3">
        <v>10.548299999999999</v>
      </c>
      <c r="I38" s="4">
        <v>11.009399999999999</v>
      </c>
      <c r="K38" s="3">
        <f t="shared" si="0"/>
        <v>10.503770000000001</v>
      </c>
      <c r="L38" s="2">
        <f t="shared" si="1"/>
        <v>0.90172093252846219</v>
      </c>
    </row>
    <row r="39" spans="2:12" x14ac:dyDescent="0.25">
      <c r="B39" s="24"/>
      <c r="C39" s="14">
        <v>81</v>
      </c>
      <c r="D39" s="3">
        <v>22.5563</v>
      </c>
      <c r="E39" s="3">
        <v>2.5585</v>
      </c>
      <c r="F39" s="3">
        <v>22.212599999999998</v>
      </c>
      <c r="G39" s="18">
        <v>23.839600000000001</v>
      </c>
      <c r="H39" s="3">
        <v>2.9716999999999998</v>
      </c>
      <c r="I39" s="4">
        <v>21.852699999999999</v>
      </c>
      <c r="K39" s="3">
        <f t="shared" si="0"/>
        <v>15.998566666666667</v>
      </c>
      <c r="L39" s="2">
        <f t="shared" si="1"/>
        <v>10.273318886448854</v>
      </c>
    </row>
    <row r="40" spans="2:12" x14ac:dyDescent="0.25">
      <c r="B40" s="24"/>
      <c r="C40" s="14">
        <v>82</v>
      </c>
      <c r="D40" s="3">
        <v>24.9405</v>
      </c>
      <c r="E40" s="3">
        <v>24.505199999999999</v>
      </c>
      <c r="F40" s="3">
        <v>24.477</v>
      </c>
      <c r="G40" s="18">
        <v>2.0110000000000001</v>
      </c>
      <c r="H40" s="3">
        <v>2.3826000000000001</v>
      </c>
      <c r="I40" s="4">
        <v>2.4066000000000001</v>
      </c>
      <c r="K40" s="3">
        <f t="shared" si="0"/>
        <v>13.453816666666667</v>
      </c>
      <c r="L40" s="2">
        <f t="shared" si="1"/>
        <v>12.256740400353864</v>
      </c>
    </row>
    <row r="41" spans="2:12" x14ac:dyDescent="0.25">
      <c r="B41" s="24"/>
      <c r="C41" s="14">
        <v>83</v>
      </c>
      <c r="D41" s="3">
        <v>21.616</v>
      </c>
      <c r="E41" s="3">
        <v>18.9177</v>
      </c>
      <c r="F41" s="3">
        <v>17.5108</v>
      </c>
      <c r="G41" s="18">
        <v>19.147500000000001</v>
      </c>
      <c r="H41" s="3">
        <v>15.645300000000001</v>
      </c>
      <c r="I41" s="4">
        <v>15.608000000000001</v>
      </c>
      <c r="K41" s="3">
        <f t="shared" si="0"/>
        <v>18.074216666666668</v>
      </c>
      <c r="L41" s="2">
        <f t="shared" si="1"/>
        <v>2.3111438548187664</v>
      </c>
    </row>
    <row r="42" spans="2:12" x14ac:dyDescent="0.25">
      <c r="B42" s="24"/>
      <c r="C42" s="14">
        <v>86</v>
      </c>
      <c r="D42" s="3">
        <v>13.873200000000001</v>
      </c>
      <c r="E42" s="3">
        <v>14.304399999999999</v>
      </c>
      <c r="F42" s="3">
        <v>14.4114</v>
      </c>
      <c r="G42" s="18">
        <v>16.254000000000001</v>
      </c>
      <c r="H42" s="3">
        <v>16.5487</v>
      </c>
      <c r="I42" s="4">
        <v>15.9857</v>
      </c>
      <c r="K42" s="3">
        <f t="shared" si="0"/>
        <v>15.229566666666665</v>
      </c>
      <c r="L42" s="2">
        <f t="shared" si="1"/>
        <v>1.1598598719960385</v>
      </c>
    </row>
    <row r="43" spans="2:12" x14ac:dyDescent="0.25">
      <c r="B43" s="24"/>
      <c r="C43" s="14">
        <v>88</v>
      </c>
      <c r="D43" s="3">
        <v>27.840299999999999</v>
      </c>
      <c r="E43" s="3">
        <v>26.332899999999999</v>
      </c>
      <c r="F43" s="3">
        <v>26.157599999999999</v>
      </c>
      <c r="G43" s="18">
        <v>30.349299999999999</v>
      </c>
      <c r="H43" s="3">
        <v>26.7818</v>
      </c>
      <c r="I43" s="4">
        <v>26.829000000000001</v>
      </c>
      <c r="K43" s="3">
        <f t="shared" si="0"/>
        <v>27.381816666666666</v>
      </c>
      <c r="L43" s="2">
        <f t="shared" si="1"/>
        <v>1.5672091875900509</v>
      </c>
    </row>
    <row r="44" spans="2:12" x14ac:dyDescent="0.25">
      <c r="B44" s="24"/>
      <c r="C44" s="14">
        <v>90</v>
      </c>
      <c r="D44" s="3">
        <v>20.127099999999999</v>
      </c>
      <c r="E44" s="3">
        <v>19.890599999999999</v>
      </c>
      <c r="F44" s="3">
        <v>19.8523</v>
      </c>
      <c r="G44" s="18">
        <v>23.491299999999999</v>
      </c>
      <c r="H44" s="3">
        <v>21.883099999999999</v>
      </c>
      <c r="I44" s="4">
        <v>21.823599999999999</v>
      </c>
      <c r="K44" s="3">
        <f t="shared" si="0"/>
        <v>21.178000000000001</v>
      </c>
      <c r="L44" s="2">
        <f t="shared" si="1"/>
        <v>1.4686451116590418</v>
      </c>
    </row>
    <row r="45" spans="2:12" x14ac:dyDescent="0.25">
      <c r="B45" s="24"/>
      <c r="C45" s="14">
        <v>91</v>
      </c>
      <c r="D45" s="3">
        <v>14.707800000000001</v>
      </c>
      <c r="E45" s="3">
        <v>11.8619</v>
      </c>
      <c r="F45" s="3">
        <v>12.3386</v>
      </c>
      <c r="G45" s="18">
        <v>14.9557</v>
      </c>
      <c r="H45" s="3">
        <v>12.9518</v>
      </c>
      <c r="I45" s="4">
        <v>12.9648</v>
      </c>
      <c r="K45" s="3">
        <f t="shared" si="0"/>
        <v>13.296766666666665</v>
      </c>
      <c r="L45" s="2">
        <f t="shared" si="1"/>
        <v>1.2608889287588605</v>
      </c>
    </row>
    <row r="46" spans="2:12" x14ac:dyDescent="0.25">
      <c r="B46" s="24"/>
      <c r="C46" s="14">
        <v>92</v>
      </c>
      <c r="D46" s="3">
        <v>13.4702</v>
      </c>
      <c r="E46" s="3">
        <v>11.013500000000001</v>
      </c>
      <c r="F46" s="3">
        <v>10.8346</v>
      </c>
      <c r="G46" s="18">
        <v>13.903600000000001</v>
      </c>
      <c r="H46" s="3">
        <v>12.1599</v>
      </c>
      <c r="I46" s="4">
        <v>12.2507</v>
      </c>
      <c r="K46" s="3">
        <f t="shared" si="0"/>
        <v>12.272083333333335</v>
      </c>
      <c r="L46" s="2">
        <f t="shared" si="1"/>
        <v>1.24585415425188</v>
      </c>
    </row>
    <row r="47" spans="2:12" x14ac:dyDescent="0.25">
      <c r="B47" s="24"/>
      <c r="C47" s="14">
        <v>93</v>
      </c>
      <c r="D47" s="3">
        <v>11.214700000000001</v>
      </c>
      <c r="E47" s="3">
        <v>12.376300000000001</v>
      </c>
      <c r="F47" s="3">
        <v>12.4633</v>
      </c>
      <c r="G47" s="18">
        <v>11.1031</v>
      </c>
      <c r="H47" s="3">
        <v>11.5616</v>
      </c>
      <c r="I47" s="4">
        <v>11.9742</v>
      </c>
      <c r="K47" s="3">
        <f t="shared" si="0"/>
        <v>11.782199999999998</v>
      </c>
      <c r="L47" s="2">
        <f t="shared" si="1"/>
        <v>0.58062267265410861</v>
      </c>
    </row>
    <row r="48" spans="2:12" x14ac:dyDescent="0.25">
      <c r="B48" s="24"/>
      <c r="C48" s="14">
        <v>94</v>
      </c>
      <c r="D48" s="3">
        <v>5.7444199999999999</v>
      </c>
      <c r="E48" s="3">
        <v>8.9733199999999993</v>
      </c>
      <c r="F48" s="3">
        <v>9.6718899999999994</v>
      </c>
      <c r="G48" s="18">
        <v>6.3424699999999996</v>
      </c>
      <c r="H48" s="3">
        <v>11.0741</v>
      </c>
      <c r="I48" s="4">
        <v>11.267899999999999</v>
      </c>
      <c r="K48" s="3">
        <f t="shared" si="0"/>
        <v>8.8456833333333318</v>
      </c>
      <c r="L48" s="2">
        <f t="shared" si="1"/>
        <v>2.3416145818700991</v>
      </c>
    </row>
    <row r="49" spans="2:12" x14ac:dyDescent="0.25">
      <c r="B49" s="24"/>
      <c r="C49" s="14">
        <v>95</v>
      </c>
      <c r="D49" s="3">
        <v>13.2562</v>
      </c>
      <c r="E49" s="3">
        <v>13.1592</v>
      </c>
      <c r="F49" s="3">
        <v>13.153600000000001</v>
      </c>
      <c r="G49" s="18">
        <v>11.6724</v>
      </c>
      <c r="H49" s="3">
        <v>11.642300000000001</v>
      </c>
      <c r="I49" s="4">
        <v>11.8774</v>
      </c>
      <c r="K49" s="3">
        <f t="shared" si="0"/>
        <v>12.460183333333333</v>
      </c>
      <c r="L49" s="2">
        <f t="shared" si="1"/>
        <v>0.80402309025715601</v>
      </c>
    </row>
    <row r="50" spans="2:12" x14ac:dyDescent="0.25">
      <c r="B50" s="24"/>
      <c r="C50" s="14">
        <v>96</v>
      </c>
      <c r="D50" s="3">
        <v>6.0965199999999999</v>
      </c>
      <c r="E50" s="3">
        <v>6.2736900000000002</v>
      </c>
      <c r="F50" s="3">
        <v>6.0403799999999999</v>
      </c>
      <c r="G50" s="18">
        <v>11.7005</v>
      </c>
      <c r="H50" s="3">
        <v>24.392900000000001</v>
      </c>
      <c r="I50" s="4">
        <v>15.4328</v>
      </c>
      <c r="K50" s="3">
        <f t="shared" si="0"/>
        <v>11.656131666666667</v>
      </c>
      <c r="L50" s="2">
        <f t="shared" si="1"/>
        <v>7.3199328792944991</v>
      </c>
    </row>
    <row r="51" spans="2:12" x14ac:dyDescent="0.25">
      <c r="B51" s="24"/>
      <c r="C51" s="14">
        <v>97</v>
      </c>
      <c r="D51" s="3">
        <v>15.195600000000001</v>
      </c>
      <c r="E51" s="3">
        <v>15.384399999999999</v>
      </c>
      <c r="F51" s="3">
        <v>15.735799999999999</v>
      </c>
      <c r="G51" s="18">
        <v>16.331900000000001</v>
      </c>
      <c r="H51" s="3">
        <v>14.6212</v>
      </c>
      <c r="I51" s="4">
        <v>13.897399999999999</v>
      </c>
      <c r="K51" s="3">
        <f t="shared" si="0"/>
        <v>15.194383333333334</v>
      </c>
      <c r="L51" s="2">
        <f t="shared" si="1"/>
        <v>0.85251262610395828</v>
      </c>
    </row>
    <row r="52" spans="2:12" x14ac:dyDescent="0.25">
      <c r="B52" s="24"/>
      <c r="C52" s="14">
        <v>98</v>
      </c>
      <c r="D52" s="3">
        <v>10.4785</v>
      </c>
      <c r="E52" s="3">
        <v>9.3552400000000002</v>
      </c>
      <c r="F52" s="3">
        <v>9.2110099999999999</v>
      </c>
      <c r="G52" s="18">
        <v>8.0861300000000007</v>
      </c>
      <c r="H52" s="3">
        <v>11.5402</v>
      </c>
      <c r="I52" s="4">
        <v>12.715</v>
      </c>
      <c r="K52" s="3">
        <f t="shared" si="0"/>
        <v>10.231013333333335</v>
      </c>
      <c r="L52" s="2">
        <f t="shared" si="1"/>
        <v>1.6943033602949134</v>
      </c>
    </row>
    <row r="53" spans="2:12" x14ac:dyDescent="0.25">
      <c r="B53" s="24"/>
      <c r="C53" s="14">
        <v>99</v>
      </c>
      <c r="D53" s="3">
        <v>11.8194</v>
      </c>
      <c r="E53" s="3">
        <v>12.0893</v>
      </c>
      <c r="F53" s="3">
        <v>12.0497</v>
      </c>
      <c r="G53" s="18">
        <v>13.6318</v>
      </c>
      <c r="H53" s="3">
        <v>11.689500000000001</v>
      </c>
      <c r="I53" s="4">
        <v>11.077199999999999</v>
      </c>
      <c r="K53" s="3">
        <f t="shared" si="0"/>
        <v>12.059483333333333</v>
      </c>
      <c r="L53" s="2">
        <f t="shared" si="1"/>
        <v>0.85235821909961473</v>
      </c>
    </row>
    <row r="54" spans="2:12" x14ac:dyDescent="0.25">
      <c r="B54" s="24"/>
      <c r="C54" s="14">
        <v>100</v>
      </c>
      <c r="D54" s="3">
        <v>10.8714</v>
      </c>
      <c r="E54" s="3">
        <v>13.5748</v>
      </c>
      <c r="F54" s="3">
        <v>13.158099999999999</v>
      </c>
      <c r="G54" s="18">
        <v>13.422499999999999</v>
      </c>
      <c r="H54" s="3">
        <v>14.639099999999999</v>
      </c>
      <c r="I54" s="4">
        <v>14.318099999999999</v>
      </c>
      <c r="K54" s="3">
        <f t="shared" si="0"/>
        <v>13.330666666666666</v>
      </c>
      <c r="L54" s="2">
        <f t="shared" si="1"/>
        <v>1.3291221624315299</v>
      </c>
    </row>
    <row r="55" spans="2:12" ht="15.75" thickBot="1" x14ac:dyDescent="0.3">
      <c r="B55" s="25"/>
      <c r="C55" s="15">
        <v>103</v>
      </c>
      <c r="D55" s="5">
        <v>17.657399999999999</v>
      </c>
      <c r="E55" s="5">
        <v>16.4605</v>
      </c>
      <c r="F55" s="5">
        <v>13.3032</v>
      </c>
      <c r="G55" s="19">
        <v>16.708600000000001</v>
      </c>
      <c r="H55" s="5">
        <v>12.539400000000001</v>
      </c>
      <c r="I55" s="6">
        <v>12.356199999999999</v>
      </c>
      <c r="K55" s="3">
        <f t="shared" si="0"/>
        <v>14.83755</v>
      </c>
      <c r="L55" s="2">
        <f t="shared" si="1"/>
        <v>2.3613203931275395</v>
      </c>
    </row>
    <row r="56" spans="2:12" x14ac:dyDescent="0.25">
      <c r="B56" s="26" t="s">
        <v>9</v>
      </c>
      <c r="C56" s="26"/>
      <c r="D56" s="10">
        <f>+AVERAGE(D5:D55)</f>
        <v>20.718158627450986</v>
      </c>
      <c r="E56" s="10">
        <f t="shared" ref="E56:I56" si="2">+AVERAGE(E5:E55)</f>
        <v>20.515674509803919</v>
      </c>
      <c r="F56" s="10">
        <f t="shared" si="2"/>
        <v>20.698578235294118</v>
      </c>
      <c r="G56" s="20">
        <f t="shared" si="2"/>
        <v>21.136315294117647</v>
      </c>
      <c r="H56" s="10">
        <f t="shared" si="2"/>
        <v>20.8663414</v>
      </c>
      <c r="I56" s="10">
        <f t="shared" si="2"/>
        <v>20.771489019607838</v>
      </c>
    </row>
    <row r="57" spans="2:12" x14ac:dyDescent="0.25">
      <c r="B57" s="27" t="s">
        <v>10</v>
      </c>
      <c r="C57" s="27"/>
      <c r="D57" s="10">
        <f>+STDEV(D5:D55)</f>
        <v>31.354743316230472</v>
      </c>
      <c r="E57" s="10">
        <f t="shared" ref="E57:I57" si="3">+STDEV(E5:E55)</f>
        <v>31.357081934389576</v>
      </c>
      <c r="F57" s="10">
        <f t="shared" si="3"/>
        <v>31.188072161235073</v>
      </c>
      <c r="G57" s="20">
        <f t="shared" si="3"/>
        <v>34.006431029382796</v>
      </c>
      <c r="H57" s="10">
        <f t="shared" si="3"/>
        <v>34.936851291147747</v>
      </c>
      <c r="I57" s="10">
        <f t="shared" si="3"/>
        <v>34.527184000480922</v>
      </c>
    </row>
    <row r="58" spans="2:12" x14ac:dyDescent="0.25">
      <c r="B58" s="28" t="s">
        <v>11</v>
      </c>
      <c r="C58" s="28"/>
      <c r="D58" s="10" t="str">
        <f>+_xlfn.CONCAT(COUNTIF(D5:D55, "&gt;30"), "/", COUNT(D5:D55))</f>
        <v>2/51</v>
      </c>
      <c r="E58" s="10" t="str">
        <f t="shared" ref="E58:I58" si="4">+_xlfn.CONCAT(COUNTIF(E5:E55, "&gt;30"), "/", COUNT(E5:E55))</f>
        <v>3/51</v>
      </c>
      <c r="F58" s="10" t="str">
        <f t="shared" si="4"/>
        <v>3/51</v>
      </c>
      <c r="G58" s="20" t="str">
        <f t="shared" si="4"/>
        <v>4/51</v>
      </c>
      <c r="H58" s="10" t="str">
        <f t="shared" si="4"/>
        <v>3/50</v>
      </c>
      <c r="I58" s="10" t="str">
        <f t="shared" si="4"/>
        <v>3/51</v>
      </c>
    </row>
    <row r="59" spans="2:12" x14ac:dyDescent="0.25">
      <c r="C59" s="9"/>
      <c r="E59" s="10"/>
      <c r="F59" s="10"/>
      <c r="G59" s="10"/>
      <c r="H59" s="10"/>
      <c r="I59" s="10"/>
    </row>
  </sheetData>
  <mergeCells count="7">
    <mergeCell ref="B58:C58"/>
    <mergeCell ref="D2:I2"/>
    <mergeCell ref="D3:F3"/>
    <mergeCell ref="G3:I3"/>
    <mergeCell ref="B5:B55"/>
    <mergeCell ref="B56:C56"/>
    <mergeCell ref="B57:C57"/>
  </mergeCells>
  <conditionalFormatting sqref="L5:L55">
    <cfRule type="dataBar" priority="5">
      <dataBar>
        <cfvo type="num" val="0"/>
        <cfvo type="num" val="50"/>
        <color rgb="FFFF555A"/>
      </dataBar>
      <extLst>
        <ext xmlns:x14="http://schemas.microsoft.com/office/spreadsheetml/2009/9/main" uri="{B025F937-C7B1-47D3-B67F-A62EFF666E3E}">
          <x14:id>{AFEABF90-43F9-410E-836E-1362D22AA19F}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{380A9CA5-D9EF-478D-9A7E-9BA2D16E764C}</x14:id>
        </ext>
      </extLst>
    </cfRule>
    <cfRule type="expression" priority="8">
      <formula>"""&gt;2"""</formula>
    </cfRule>
  </conditionalFormatting>
  <conditionalFormatting sqref="K5:K55">
    <cfRule type="dataBar" priority="1">
      <dataBar>
        <cfvo type="num" val="0"/>
        <cfvo type="num" val="50"/>
        <color rgb="FF638EC6"/>
      </dataBar>
      <extLst>
        <ext xmlns:x14="http://schemas.microsoft.com/office/spreadsheetml/2009/9/main" uri="{B025F937-C7B1-47D3-B67F-A62EFF666E3E}">
          <x14:id>{94FBE21C-9ACF-41A1-A1CF-AC9D0BEF6026}</x14:id>
        </ext>
      </extLst>
    </cfRule>
    <cfRule type="dataBar" priority="2">
      <dataBar>
        <cfvo type="num" val="0"/>
        <cfvo type="num" val="35"/>
        <color rgb="FF638EC6"/>
      </dataBar>
      <extLst>
        <ext xmlns:x14="http://schemas.microsoft.com/office/spreadsheetml/2009/9/main" uri="{B025F937-C7B1-47D3-B67F-A62EFF666E3E}">
          <x14:id>{E08E6009-932C-4AC0-87F6-881BB29720A9}</x14:id>
        </ext>
      </extLst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{46C0FD4B-99A8-45A1-B09B-10660E253FF6}</x14:id>
        </ext>
      </extLst>
    </cfRule>
  </conditionalFormatting>
  <pageMargins left="0.7" right="0.7" top="0.75" bottom="0.75" header="0.3" footer="0.3"/>
  <pageSetup orientation="portrait" r:id="rId1"/>
  <ignoredErrors>
    <ignoredError sqref="K5" formulaRange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EABF90-43F9-410E-836E-1362D22AA19F}">
            <x14:dataBar minLength="0" maxLength="100" gradient="0">
              <x14:cfvo type="num">
                <xm:f>0</xm:f>
              </x14:cfvo>
              <x14:cfvo type="num">
                <xm:f>50</xm:f>
              </x14:cfvo>
              <x14:negativeFillColor rgb="FFFF0000"/>
              <x14:axisColor rgb="FF000000"/>
            </x14:dataBar>
          </x14:cfRule>
          <x14:cfRule type="dataBar" id="{380A9CA5-D9EF-478D-9A7E-9BA2D16E76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L5:L55</xm:sqref>
        </x14:conditionalFormatting>
        <x14:conditionalFormatting xmlns:xm="http://schemas.microsoft.com/office/excel/2006/main">
          <x14:cfRule type="dataBar" id="{94FBE21C-9ACF-41A1-A1CF-AC9D0BEF6026}">
            <x14:dataBar minLength="0" maxLength="100" gradient="0">
              <x14:cfvo type="num">
                <xm:f>0</xm:f>
              </x14:cfvo>
              <x14:cfvo type="num">
                <xm:f>50</xm:f>
              </x14:cfvo>
              <x14:negativeFillColor rgb="FFFF0000"/>
              <x14:axisColor rgb="FF000000"/>
            </x14:dataBar>
          </x14:cfRule>
          <x14:cfRule type="dataBar" id="{E08E6009-932C-4AC0-87F6-881BB29720A9}">
            <x14:dataBar minLength="0" maxLength="100" gradient="0">
              <x14:cfvo type="num">
                <xm:f>0</xm:f>
              </x14:cfvo>
              <x14:cfvo type="num">
                <xm:f>35</xm:f>
              </x14:cfvo>
              <x14:negativeFillColor rgb="FFFF0000"/>
              <x14:axisColor rgb="FF000000"/>
            </x14:dataBar>
          </x14:cfRule>
          <x14:cfRule type="dataBar" id="{46C0FD4B-99A8-45A1-B09B-10660E253F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K5:K55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D240-BF55-4B52-91F5-430314151B31}">
  <dimension ref="B4:D56"/>
  <sheetViews>
    <sheetView workbookViewId="0">
      <selection activeCell="D10" sqref="D10"/>
    </sheetView>
  </sheetViews>
  <sheetFormatPr defaultRowHeight="15" x14ac:dyDescent="0.25"/>
  <cols>
    <col min="1" max="1" width="5.28515625" customWidth="1"/>
    <col min="3" max="3" width="15.5703125" style="22" customWidth="1"/>
    <col min="4" max="4" width="13" style="22" customWidth="1"/>
  </cols>
  <sheetData>
    <row r="4" spans="2:4" x14ac:dyDescent="0.25">
      <c r="C4" s="22" t="s">
        <v>9</v>
      </c>
      <c r="D4" s="22" t="s">
        <v>12</v>
      </c>
    </row>
    <row r="5" spans="2:4" x14ac:dyDescent="0.25">
      <c r="B5" s="14">
        <v>6</v>
      </c>
      <c r="C5" s="23">
        <f>+AVERAGE('sirt-linear-registratrion'!K5,'normal-linear-registratrion'!K5)</f>
        <v>202.80903333333336</v>
      </c>
      <c r="D5" s="23">
        <f>+'sirt-linear-registratrion'!K5 - 'normal-linear-registratrion'!K5</f>
        <v>-373.44080000000002</v>
      </c>
    </row>
    <row r="6" spans="2:4" x14ac:dyDescent="0.25">
      <c r="B6" s="14">
        <v>8</v>
      </c>
      <c r="C6" s="23">
        <f>+AVERAGE('sirt-linear-registratrion'!K6,'normal-linear-registratrion'!K6)</f>
        <v>113.64609166666668</v>
      </c>
      <c r="D6" s="23">
        <f>+'sirt-linear-registratrion'!K6 - 'normal-linear-registratrion'!K6</f>
        <v>-191.24778333333336</v>
      </c>
    </row>
    <row r="7" spans="2:4" x14ac:dyDescent="0.25">
      <c r="B7" s="14">
        <v>10</v>
      </c>
      <c r="C7" s="23">
        <f>+AVERAGE('sirt-linear-registratrion'!K7,'normal-linear-registratrion'!K7)</f>
        <v>47.283800000000006</v>
      </c>
      <c r="D7" s="23">
        <f>+'sirt-linear-registratrion'!K7 - 'normal-linear-registratrion'!K7</f>
        <v>-62.575166666666675</v>
      </c>
    </row>
    <row r="8" spans="2:4" x14ac:dyDescent="0.25">
      <c r="B8" s="14">
        <v>11</v>
      </c>
      <c r="C8" s="23">
        <f>+AVERAGE('sirt-linear-registratrion'!K8,'normal-linear-registratrion'!K8)</f>
        <v>135.77800999999999</v>
      </c>
      <c r="D8" s="23">
        <f>+'sirt-linear-registratrion'!K8 - 'normal-linear-registratrion'!K8</f>
        <v>-242.35241999999997</v>
      </c>
    </row>
    <row r="9" spans="2:4" x14ac:dyDescent="0.25">
      <c r="B9" s="14">
        <v>13</v>
      </c>
      <c r="C9" s="23">
        <f>+AVERAGE('sirt-linear-registratrion'!K9,'normal-linear-registratrion'!K9)</f>
        <v>78.053524999999993</v>
      </c>
      <c r="D9" s="23">
        <f>+'sirt-linear-registratrion'!K9 - 'normal-linear-registratrion'!K9</f>
        <v>-118.89781666666666</v>
      </c>
    </row>
    <row r="10" spans="2:4" x14ac:dyDescent="0.25">
      <c r="B10" s="14">
        <v>20</v>
      </c>
      <c r="C10" s="23">
        <f>+AVERAGE('sirt-linear-registratrion'!K10,'normal-linear-registratrion'!K10)</f>
        <v>105.41660833333334</v>
      </c>
      <c r="D10" s="23">
        <f>+'sirt-linear-registratrion'!K10 - 'normal-linear-registratrion'!K10</f>
        <v>-172.22051666666667</v>
      </c>
    </row>
    <row r="11" spans="2:4" x14ac:dyDescent="0.25">
      <c r="B11" s="14">
        <v>21</v>
      </c>
      <c r="C11" s="23">
        <f>+AVERAGE('sirt-linear-registratrion'!K11,'normal-linear-registratrion'!K11)</f>
        <v>24.903500000000001</v>
      </c>
      <c r="D11" s="23">
        <f>+'sirt-linear-registratrion'!K11 - 'normal-linear-registratrion'!K11</f>
        <v>-5.0449666666666637</v>
      </c>
    </row>
    <row r="12" spans="2:4" x14ac:dyDescent="0.25">
      <c r="B12" s="14">
        <v>22</v>
      </c>
      <c r="C12" s="23">
        <f>+AVERAGE('sirt-linear-registratrion'!K12,'normal-linear-registratrion'!K12)</f>
        <v>20.606450000000002</v>
      </c>
      <c r="D12" s="23">
        <f>+'sirt-linear-registratrion'!K12 - 'normal-linear-registratrion'!K12</f>
        <v>-10.301066666666667</v>
      </c>
    </row>
    <row r="13" spans="2:4" x14ac:dyDescent="0.25">
      <c r="B13" s="14">
        <v>23</v>
      </c>
      <c r="C13" s="23">
        <f>+AVERAGE('sirt-linear-registratrion'!K13,'normal-linear-registratrion'!K13)</f>
        <v>52.006791666666672</v>
      </c>
      <c r="D13" s="23">
        <f>+'sirt-linear-registratrion'!K13 - 'normal-linear-registratrion'!K13</f>
        <v>-41.046783333333337</v>
      </c>
    </row>
    <row r="14" spans="2:4" x14ac:dyDescent="0.25">
      <c r="B14" s="14">
        <v>25</v>
      </c>
      <c r="C14" s="23">
        <f>+AVERAGE('sirt-linear-registratrion'!K14,'normal-linear-registratrion'!K14)</f>
        <v>183.72725000000003</v>
      </c>
      <c r="D14" s="23">
        <f>+'sirt-linear-registratrion'!K14 - 'normal-linear-registratrion'!K14</f>
        <v>-341.75040000000001</v>
      </c>
    </row>
    <row r="15" spans="2:4" x14ac:dyDescent="0.25">
      <c r="B15" s="14">
        <v>26</v>
      </c>
      <c r="C15" s="23">
        <f>+AVERAGE('sirt-linear-registratrion'!K15,'normal-linear-registratrion'!K15)</f>
        <v>166.95253333333335</v>
      </c>
      <c r="D15" s="23">
        <f>+'sirt-linear-registratrion'!K15 - 'normal-linear-registratrion'!K15</f>
        <v>-289.5875666666667</v>
      </c>
    </row>
    <row r="16" spans="2:4" x14ac:dyDescent="0.25">
      <c r="B16" s="14">
        <v>28</v>
      </c>
      <c r="C16" s="23">
        <f>+AVERAGE('sirt-linear-registratrion'!K16,'normal-linear-registratrion'!K16)</f>
        <v>131.47901666666667</v>
      </c>
      <c r="D16" s="23">
        <f>+'sirt-linear-registratrion'!K16 - 'normal-linear-registratrion'!K16</f>
        <v>-222.33683333333335</v>
      </c>
    </row>
    <row r="17" spans="2:4" x14ac:dyDescent="0.25">
      <c r="B17" s="14">
        <v>30</v>
      </c>
      <c r="C17" s="23">
        <f>+AVERAGE('sirt-linear-registratrion'!K17,'normal-linear-registratrion'!K17)</f>
        <v>48.903858333333339</v>
      </c>
      <c r="D17" s="23">
        <f>+'sirt-linear-registratrion'!K17 - 'normal-linear-registratrion'!K17</f>
        <v>-68.210816666666673</v>
      </c>
    </row>
    <row r="18" spans="2:4" x14ac:dyDescent="0.25">
      <c r="B18" s="14">
        <v>34</v>
      </c>
      <c r="C18" s="23">
        <f>+AVERAGE('sirt-linear-registratrion'!K18,'normal-linear-registratrion'!K18)</f>
        <v>218.56678333333332</v>
      </c>
      <c r="D18" s="23">
        <f>+'sirt-linear-registratrion'!K18 - 'normal-linear-registratrion'!K18</f>
        <v>53.06543333333326</v>
      </c>
    </row>
    <row r="19" spans="2:4" x14ac:dyDescent="0.25">
      <c r="B19" s="14">
        <v>36</v>
      </c>
      <c r="C19" s="23">
        <f>+AVERAGE('sirt-linear-registratrion'!K19,'normal-linear-registratrion'!K19)</f>
        <v>182.472645</v>
      </c>
      <c r="D19" s="23">
        <f>+'sirt-linear-registratrion'!K19 - 'normal-linear-registratrion'!K19</f>
        <v>-336.60798999999997</v>
      </c>
    </row>
    <row r="20" spans="2:4" x14ac:dyDescent="0.25">
      <c r="B20" s="14">
        <v>37</v>
      </c>
      <c r="C20" s="23">
        <f>+AVERAGE('sirt-linear-registratrion'!K20,'normal-linear-registratrion'!K20)</f>
        <v>93.067990333333327</v>
      </c>
      <c r="D20" s="23">
        <f>+'sirt-linear-registratrion'!K20 - 'normal-linear-registratrion'!K20</f>
        <v>-160.56204733333331</v>
      </c>
    </row>
    <row r="21" spans="2:4" x14ac:dyDescent="0.25">
      <c r="B21" s="14">
        <v>40</v>
      </c>
      <c r="C21" s="23">
        <f>+AVERAGE('sirt-linear-registratrion'!K21,'normal-linear-registratrion'!K21)</f>
        <v>233.74388333333332</v>
      </c>
      <c r="D21" s="23">
        <f>+'sirt-linear-registratrion'!K21 - 'normal-linear-registratrion'!K21</f>
        <v>-434.303</v>
      </c>
    </row>
    <row r="22" spans="2:4" x14ac:dyDescent="0.25">
      <c r="B22" s="14">
        <v>41</v>
      </c>
      <c r="C22" s="23">
        <f>+AVERAGE('sirt-linear-registratrion'!K22,'normal-linear-registratrion'!K22)</f>
        <v>39.926070000000003</v>
      </c>
      <c r="D22" s="23">
        <f>+'sirt-linear-registratrion'!K22 - 'normal-linear-registratrion'!K22</f>
        <v>-63.043143333333333</v>
      </c>
    </row>
    <row r="23" spans="2:4" x14ac:dyDescent="0.25">
      <c r="B23" s="14">
        <v>46</v>
      </c>
      <c r="C23" s="23">
        <f>+AVERAGE('sirt-linear-registratrion'!K23,'normal-linear-registratrion'!K23)</f>
        <v>52.697135833333341</v>
      </c>
      <c r="D23" s="23">
        <f>+'sirt-linear-registratrion'!K23 - 'normal-linear-registratrion'!K23</f>
        <v>-82.587105000000022</v>
      </c>
    </row>
    <row r="24" spans="2:4" x14ac:dyDescent="0.25">
      <c r="B24" s="14">
        <v>49</v>
      </c>
      <c r="C24" s="23">
        <f>+AVERAGE('sirt-linear-registratrion'!K24,'normal-linear-registratrion'!K24)</f>
        <v>70.138558333333336</v>
      </c>
      <c r="D24" s="23">
        <f>+'sirt-linear-registratrion'!K24 - 'normal-linear-registratrion'!K24</f>
        <v>-111.49135</v>
      </c>
    </row>
    <row r="25" spans="2:4" x14ac:dyDescent="0.25">
      <c r="B25" s="14">
        <v>50</v>
      </c>
      <c r="C25" s="23">
        <f>+AVERAGE('sirt-linear-registratrion'!K25,'normal-linear-registratrion'!K25)</f>
        <v>55.986866666666671</v>
      </c>
      <c r="D25" s="23">
        <f>+'sirt-linear-registratrion'!K25 - 'normal-linear-registratrion'!K25</f>
        <v>-16.265233333333335</v>
      </c>
    </row>
    <row r="26" spans="2:4" x14ac:dyDescent="0.25">
      <c r="B26" s="14">
        <v>55</v>
      </c>
      <c r="C26" s="23">
        <f>+AVERAGE('sirt-linear-registratrion'!K26,'normal-linear-registratrion'!K26)</f>
        <v>143.88424999999998</v>
      </c>
      <c r="D26" s="23">
        <f>+'sirt-linear-registratrion'!K26 - 'normal-linear-registratrion'!K26</f>
        <v>-263.55036666666666</v>
      </c>
    </row>
    <row r="27" spans="2:4" x14ac:dyDescent="0.25">
      <c r="B27" s="14">
        <v>56</v>
      </c>
      <c r="C27" s="23">
        <f>+AVERAGE('sirt-linear-registratrion'!K27,'normal-linear-registratrion'!K27)</f>
        <v>93.253308333333337</v>
      </c>
      <c r="D27" s="23">
        <f>+'sirt-linear-registratrion'!K27 - 'normal-linear-registratrion'!K27</f>
        <v>-144.39771666666667</v>
      </c>
    </row>
    <row r="28" spans="2:4" x14ac:dyDescent="0.25">
      <c r="B28" s="14">
        <v>62</v>
      </c>
      <c r="C28" s="23">
        <f>+AVERAGE('sirt-linear-registratrion'!K28,'normal-linear-registratrion'!K28)</f>
        <v>99.34023333333333</v>
      </c>
      <c r="D28" s="23">
        <f>+'sirt-linear-registratrion'!K28 - 'normal-linear-registratrion'!K28</f>
        <v>-175.03569999999999</v>
      </c>
    </row>
    <row r="29" spans="2:4" x14ac:dyDescent="0.25">
      <c r="B29" s="14">
        <v>66</v>
      </c>
      <c r="C29" s="23">
        <f>+AVERAGE('sirt-linear-registratrion'!K29,'normal-linear-registratrion'!K29)</f>
        <v>109.63104166666668</v>
      </c>
      <c r="D29" s="23">
        <f>+'sirt-linear-registratrion'!K29 - 'normal-linear-registratrion'!K29</f>
        <v>-167.96528333333333</v>
      </c>
    </row>
    <row r="30" spans="2:4" x14ac:dyDescent="0.25">
      <c r="B30" s="14">
        <v>67</v>
      </c>
      <c r="C30" s="23">
        <f>+AVERAGE('sirt-linear-registratrion'!K30,'normal-linear-registratrion'!K30)</f>
        <v>41.522845000000004</v>
      </c>
      <c r="D30" s="23">
        <f>+'sirt-linear-registratrion'!K30 - 'normal-linear-registratrion'!K30</f>
        <v>-50.954590000000003</v>
      </c>
    </row>
    <row r="31" spans="2:4" x14ac:dyDescent="0.25">
      <c r="B31" s="14">
        <v>69</v>
      </c>
      <c r="C31" s="23">
        <f>+AVERAGE('sirt-linear-registratrion'!K31,'normal-linear-registratrion'!K31)</f>
        <v>129.47343333333333</v>
      </c>
      <c r="D31" s="23">
        <f>+'sirt-linear-registratrion'!K31 - 'normal-linear-registratrion'!K31</f>
        <v>-215.15896666666669</v>
      </c>
    </row>
    <row r="32" spans="2:4" x14ac:dyDescent="0.25">
      <c r="B32" s="14">
        <v>70</v>
      </c>
      <c r="C32" s="23">
        <f>+AVERAGE('sirt-linear-registratrion'!K32,'normal-linear-registratrion'!K32)</f>
        <v>139.76117333333335</v>
      </c>
      <c r="D32" s="23">
        <f>+'sirt-linear-registratrion'!K32 - 'normal-linear-registratrion'!K32</f>
        <v>-262.07772000000006</v>
      </c>
    </row>
    <row r="33" spans="2:4" x14ac:dyDescent="0.25">
      <c r="B33" s="14">
        <v>71</v>
      </c>
      <c r="C33" s="23">
        <f>+AVERAGE('sirt-linear-registratrion'!K33,'normal-linear-registratrion'!K33)</f>
        <v>57.329699999999995</v>
      </c>
      <c r="D33" s="23">
        <f>+'sirt-linear-registratrion'!K33 - 'normal-linear-registratrion'!K33</f>
        <v>-80.664733333333331</v>
      </c>
    </row>
    <row r="34" spans="2:4" x14ac:dyDescent="0.25">
      <c r="B34" s="14">
        <v>74</v>
      </c>
      <c r="C34" s="23">
        <f>+AVERAGE('sirt-linear-registratrion'!K34,'normal-linear-registratrion'!K34)</f>
        <v>49.264908333333338</v>
      </c>
      <c r="D34" s="23">
        <f>+'sirt-linear-registratrion'!K34 - 'normal-linear-registratrion'!K34</f>
        <v>-61.769483333333341</v>
      </c>
    </row>
    <row r="35" spans="2:4" x14ac:dyDescent="0.25">
      <c r="B35" s="14">
        <v>75</v>
      </c>
      <c r="C35" s="23">
        <f>+AVERAGE('sirt-linear-registratrion'!K35,'normal-linear-registratrion'!K35)</f>
        <v>91.437550833333347</v>
      </c>
      <c r="D35" s="23">
        <f>+'sirt-linear-registratrion'!K35 - 'normal-linear-registratrion'!K35</f>
        <v>-167.34459833333335</v>
      </c>
    </row>
    <row r="36" spans="2:4" x14ac:dyDescent="0.25">
      <c r="B36" s="14">
        <v>78</v>
      </c>
      <c r="C36" s="23">
        <f>+AVERAGE('sirt-linear-registratrion'!K36,'normal-linear-registratrion'!K36)</f>
        <v>81.37169999999999</v>
      </c>
      <c r="D36" s="23">
        <f>+'sirt-linear-registratrion'!K36 - 'normal-linear-registratrion'!K36</f>
        <v>-135.00393333333332</v>
      </c>
    </row>
    <row r="37" spans="2:4" x14ac:dyDescent="0.25">
      <c r="B37" s="14">
        <v>79</v>
      </c>
      <c r="C37" s="23">
        <f>+AVERAGE('sirt-linear-registratrion'!K37,'normal-linear-registratrion'!K37)</f>
        <v>244.118775</v>
      </c>
      <c r="D37" s="23">
        <f>+'sirt-linear-registratrion'!K37 - 'normal-linear-registratrion'!K37</f>
        <v>-458.12574999999998</v>
      </c>
    </row>
    <row r="38" spans="2:4" x14ac:dyDescent="0.25">
      <c r="B38" s="14">
        <v>80</v>
      </c>
      <c r="C38" s="23">
        <f>+AVERAGE('sirt-linear-registratrion'!K38,'normal-linear-registratrion'!K38)</f>
        <v>111.61346000000002</v>
      </c>
      <c r="D38" s="23">
        <f>+'sirt-linear-registratrion'!K38 - 'normal-linear-registratrion'!K38</f>
        <v>-202.21938000000003</v>
      </c>
    </row>
    <row r="39" spans="2:4" x14ac:dyDescent="0.25">
      <c r="B39" s="14">
        <v>81</v>
      </c>
      <c r="C39" s="23">
        <f>+AVERAGE('sirt-linear-registratrion'!K39,'normal-linear-registratrion'!K39)</f>
        <v>109.87134166666667</v>
      </c>
      <c r="D39" s="23">
        <f>+'sirt-linear-registratrion'!K39 - 'normal-linear-registratrion'!K39</f>
        <v>-187.74554999999998</v>
      </c>
    </row>
    <row r="40" spans="2:4" x14ac:dyDescent="0.25">
      <c r="B40" s="14">
        <v>82</v>
      </c>
      <c r="C40" s="23">
        <f>+AVERAGE('sirt-linear-registratrion'!K40,'normal-linear-registratrion'!K40)</f>
        <v>116.735175</v>
      </c>
      <c r="D40" s="23">
        <f>+'sirt-linear-registratrion'!K40 - 'normal-linear-registratrion'!K40</f>
        <v>-206.56271666666669</v>
      </c>
    </row>
    <row r="41" spans="2:4" x14ac:dyDescent="0.25">
      <c r="B41" s="14">
        <v>83</v>
      </c>
      <c r="C41" s="23">
        <f>+AVERAGE('sirt-linear-registratrion'!K41,'normal-linear-registratrion'!K41)</f>
        <v>65.893991666666665</v>
      </c>
      <c r="D41" s="23">
        <f>+'sirt-linear-registratrion'!K41 - 'normal-linear-registratrion'!K41</f>
        <v>-95.63955</v>
      </c>
    </row>
    <row r="42" spans="2:4" x14ac:dyDescent="0.25">
      <c r="B42" s="14">
        <v>86</v>
      </c>
      <c r="C42" s="23">
        <f>+AVERAGE('sirt-linear-registratrion'!K42,'normal-linear-registratrion'!K42)</f>
        <v>116.25595</v>
      </c>
      <c r="D42" s="23">
        <f>+'sirt-linear-registratrion'!K42 - 'normal-linear-registratrion'!K42</f>
        <v>-202.05276666666666</v>
      </c>
    </row>
    <row r="43" spans="2:4" x14ac:dyDescent="0.25">
      <c r="B43" s="14">
        <v>88</v>
      </c>
      <c r="C43" s="23">
        <f>+AVERAGE('sirt-linear-registratrion'!K43,'normal-linear-registratrion'!K43)</f>
        <v>105.37077500000001</v>
      </c>
      <c r="D43" s="23">
        <f>+'sirt-linear-registratrion'!K43 - 'normal-linear-registratrion'!K43</f>
        <v>-155.97791666666666</v>
      </c>
    </row>
    <row r="44" spans="2:4" x14ac:dyDescent="0.25">
      <c r="B44" s="14">
        <v>90</v>
      </c>
      <c r="C44" s="23">
        <f>+AVERAGE('sirt-linear-registratrion'!K44,'normal-linear-registratrion'!K44)</f>
        <v>141.71761666666666</v>
      </c>
      <c r="D44" s="23">
        <f>+'sirt-linear-registratrion'!K44 - 'normal-linear-registratrion'!K44</f>
        <v>-241.07923333333332</v>
      </c>
    </row>
    <row r="45" spans="2:4" x14ac:dyDescent="0.25">
      <c r="B45" s="14">
        <v>91</v>
      </c>
      <c r="C45" s="23">
        <f>+AVERAGE('sirt-linear-registratrion'!K45,'normal-linear-registratrion'!K45)</f>
        <v>148.50558333333333</v>
      </c>
      <c r="D45" s="23">
        <f>+'sirt-linear-registratrion'!K45 - 'normal-linear-registratrion'!K45</f>
        <v>-270.41763333333336</v>
      </c>
    </row>
    <row r="46" spans="2:4" x14ac:dyDescent="0.25">
      <c r="B46" s="14">
        <v>92</v>
      </c>
      <c r="C46" s="23">
        <f>+AVERAGE('sirt-linear-registratrion'!K46,'normal-linear-registratrion'!K46)</f>
        <v>47.232133333333337</v>
      </c>
      <c r="D46" s="23">
        <f>+'sirt-linear-registratrion'!K46 - 'normal-linear-registratrion'!K46</f>
        <v>-69.920099999999991</v>
      </c>
    </row>
    <row r="47" spans="2:4" x14ac:dyDescent="0.25">
      <c r="B47" s="14">
        <v>93</v>
      </c>
      <c r="C47" s="23">
        <f>+AVERAGE('sirt-linear-registratrion'!K47,'normal-linear-registratrion'!K47)</f>
        <v>22.51811833333333</v>
      </c>
      <c r="D47" s="23">
        <f>+'sirt-linear-registratrion'!K47 - 'normal-linear-registratrion'!K47</f>
        <v>-21.471836666666668</v>
      </c>
    </row>
    <row r="48" spans="2:4" x14ac:dyDescent="0.25">
      <c r="B48" s="14">
        <v>94</v>
      </c>
      <c r="C48" s="23">
        <f>+AVERAGE('sirt-linear-registratrion'!K48,'normal-linear-registratrion'!K48)</f>
        <v>74.398349999999994</v>
      </c>
      <c r="D48" s="23">
        <f>+'sirt-linear-registratrion'!K48 - 'normal-linear-registratrion'!K48</f>
        <v>-131.10533333333331</v>
      </c>
    </row>
    <row r="49" spans="2:4" x14ac:dyDescent="0.25">
      <c r="B49" s="14">
        <v>95</v>
      </c>
      <c r="C49" s="23">
        <f>+AVERAGE('sirt-linear-registratrion'!K49,'normal-linear-registratrion'!K49)</f>
        <v>52.332816666666666</v>
      </c>
      <c r="D49" s="23">
        <f>+'sirt-linear-registratrion'!K49 - 'normal-linear-registratrion'!K49</f>
        <v>-79.745266666666666</v>
      </c>
    </row>
    <row r="50" spans="2:4" x14ac:dyDescent="0.25">
      <c r="B50" s="14">
        <v>96</v>
      </c>
      <c r="C50" s="23">
        <f>+AVERAGE('sirt-linear-registratrion'!K50,'normal-linear-registratrion'!K50)</f>
        <v>13.009579166666668</v>
      </c>
      <c r="D50" s="23">
        <f>+'sirt-linear-registratrion'!K50 - 'normal-linear-registratrion'!K50</f>
        <v>-2.7068950000000029</v>
      </c>
    </row>
    <row r="51" spans="2:4" x14ac:dyDescent="0.25">
      <c r="B51" s="14">
        <v>97</v>
      </c>
      <c r="C51" s="23">
        <f>+AVERAGE('sirt-linear-registratrion'!K51,'normal-linear-registratrion'!K51)</f>
        <v>310.64114166666667</v>
      </c>
      <c r="D51" s="23">
        <f>+'sirt-linear-registratrion'!K51 - 'normal-linear-registratrion'!K51</f>
        <v>-590.89351666666664</v>
      </c>
    </row>
    <row r="52" spans="2:4" x14ac:dyDescent="0.25">
      <c r="B52" s="14">
        <v>98</v>
      </c>
      <c r="C52" s="23">
        <f>+AVERAGE('sirt-linear-registratrion'!K52,'normal-linear-registratrion'!K52)</f>
        <v>122.400265</v>
      </c>
      <c r="D52" s="23">
        <f>+'sirt-linear-registratrion'!K52 - 'normal-linear-registratrion'!K52</f>
        <v>-224.33850333333336</v>
      </c>
    </row>
    <row r="53" spans="2:4" x14ac:dyDescent="0.25">
      <c r="B53" s="14">
        <v>99</v>
      </c>
      <c r="C53" s="23">
        <f>+AVERAGE('sirt-linear-registratrion'!K53,'normal-linear-registratrion'!K53)</f>
        <v>186.84553333333332</v>
      </c>
      <c r="D53" s="23">
        <f>+'sirt-linear-registratrion'!K53 - 'normal-linear-registratrion'!K53</f>
        <v>-349.57209999999998</v>
      </c>
    </row>
    <row r="54" spans="2:4" x14ac:dyDescent="0.25">
      <c r="B54" s="14">
        <v>100</v>
      </c>
      <c r="C54" s="23">
        <f>+AVERAGE('sirt-linear-registratrion'!K54,'normal-linear-registratrion'!K54)</f>
        <v>106.2094</v>
      </c>
      <c r="D54" s="23">
        <f>+'sirt-linear-registratrion'!K54 - 'normal-linear-registratrion'!K54</f>
        <v>-185.75746666666666</v>
      </c>
    </row>
    <row r="55" spans="2:4" ht="15.75" thickBot="1" x14ac:dyDescent="0.3">
      <c r="B55" s="15">
        <v>103</v>
      </c>
      <c r="C55" s="23">
        <f>+AVERAGE('sirt-linear-registratrion'!K55,'normal-linear-registratrion'!K55)</f>
        <v>165.771525</v>
      </c>
      <c r="D55" s="23">
        <f>+'sirt-linear-registratrion'!K55 - 'normal-linear-registratrion'!K55</f>
        <v>-301.86794999999995</v>
      </c>
    </row>
    <row r="56" spans="2:4" x14ac:dyDescent="0.25">
      <c r="C56" s="23"/>
      <c r="D56" s="23"/>
    </row>
  </sheetData>
  <conditionalFormatting sqref="D5:D5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{95E255D2-0E47-4680-A975-60ABD04E1081}</x14:id>
        </ext>
      </extLst>
    </cfRule>
  </conditionalFormatting>
  <conditionalFormatting sqref="C5:C5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{3DEDAEA3-18FB-4657-87DB-72A926856153}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E255D2-0E47-4680-A975-60ABD04E10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D5:D55</xm:sqref>
        </x14:conditionalFormatting>
        <x14:conditionalFormatting xmlns:xm="http://schemas.microsoft.com/office/excel/2006/main">
          <x14:cfRule type="dataBar" id="{3DEDAEA3-18FB-4657-87DB-72A926856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normal-linear-registratrion</vt:lpstr>
      <vt:lpstr>sirt-linear-registratrion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Mario Guerra</dc:creator>
  <cp:lastModifiedBy>Jorge Mario Guerra</cp:lastModifiedBy>
  <dcterms:created xsi:type="dcterms:W3CDTF">2020-06-17T19:42:48Z</dcterms:created>
  <dcterms:modified xsi:type="dcterms:W3CDTF">2020-06-22T22:36:53Z</dcterms:modified>
</cp:coreProperties>
</file>