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ue Guerra\Desktop\"/>
    </mc:Choice>
  </mc:AlternateContent>
  <xr:revisionPtr revIDLastSave="0" documentId="13_ncr:1_{53359A38-442C-4885-A1CB-75BBBD87E457}" xr6:coauthVersionLast="44" xr6:coauthVersionMax="44" xr10:uidLastSave="{00000000-0000-0000-0000-000000000000}"/>
  <bookViews>
    <workbookView xWindow="-120" yWindow="-120" windowWidth="29040" windowHeight="15840" xr2:uid="{8326A85F-1C1F-4DBC-A654-DA2EE0871217}"/>
  </bookViews>
  <sheets>
    <sheet name="mri-evaluation" sheetId="1" r:id="rId1"/>
    <sheet name="configuration-fi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G29" i="1"/>
  <c r="G54" i="1"/>
  <c r="G53" i="1"/>
  <c r="G52" i="1"/>
  <c r="G51" i="1"/>
  <c r="G50" i="1"/>
  <c r="G49" i="1"/>
  <c r="G48" i="1"/>
  <c r="G46" i="1"/>
  <c r="G44" i="1"/>
  <c r="G40" i="1"/>
  <c r="G38" i="1"/>
  <c r="G36" i="1"/>
  <c r="G33" i="1"/>
  <c r="G31" i="1"/>
  <c r="G30" i="1"/>
  <c r="G26" i="1"/>
  <c r="G25" i="1"/>
  <c r="G22" i="1"/>
  <c r="G19" i="1"/>
  <c r="G17" i="1"/>
  <c r="G14" i="1"/>
  <c r="G13" i="1"/>
  <c r="G11" i="1"/>
  <c r="G10" i="1"/>
  <c r="G9" i="1"/>
  <c r="G8" i="1"/>
  <c r="G7" i="1"/>
  <c r="G6" i="1"/>
  <c r="G4" i="1"/>
  <c r="G43" i="1" l="1"/>
  <c r="G55" i="1"/>
  <c r="G34" i="1"/>
  <c r="G3" i="1"/>
  <c r="G21" i="1"/>
  <c r="G15" i="1"/>
  <c r="G20" i="1"/>
  <c r="G5" i="1"/>
  <c r="G23" i="1"/>
  <c r="G24" i="1"/>
  <c r="G27" i="1"/>
  <c r="G42" i="1"/>
  <c r="G12" i="1"/>
  <c r="G16" i="1"/>
  <c r="G18" i="1"/>
  <c r="G28" i="1"/>
  <c r="G35" i="1"/>
  <c r="G37" i="1"/>
  <c r="G41" i="1"/>
  <c r="G47" i="1"/>
  <c r="G56" i="1"/>
  <c r="G32" i="1"/>
  <c r="G39" i="1"/>
  <c r="G45" i="1"/>
  <c r="L5" i="1" l="1"/>
  <c r="L4" i="1"/>
</calcChain>
</file>

<file path=xl/sharedStrings.xml><?xml version="1.0" encoding="utf-8"?>
<sst xmlns="http://schemas.openxmlformats.org/spreadsheetml/2006/main" count="71" uniqueCount="16">
  <si>
    <t>ID</t>
  </si>
  <si>
    <t>Volume P</t>
  </si>
  <si>
    <t>Modality</t>
  </si>
  <si>
    <t>mr</t>
  </si>
  <si>
    <t>Error</t>
  </si>
  <si>
    <t>Dice</t>
  </si>
  <si>
    <t>Volume Error Mean</t>
  </si>
  <si>
    <t>Volume Error Dev</t>
  </si>
  <si>
    <t>NN MRI</t>
  </si>
  <si>
    <t>Dr. Mustafa's calculation</t>
  </si>
  <si>
    <t>Dice Score Mean</t>
  </si>
  <si>
    <t>Volume MR</t>
  </si>
  <si>
    <t>Volume autmatically computed by NN</t>
  </si>
  <si>
    <r>
      <rPr>
        <b/>
        <sz val="11"/>
        <color rgb="FF000000"/>
        <rFont val="Calibri"/>
        <family val="2"/>
      </rPr>
      <t xml:space="preserve">NOTES: </t>
    </r>
    <r>
      <rPr>
        <sz val="11"/>
        <color theme="1"/>
        <rFont val="Calibri"/>
        <family val="2"/>
      </rPr>
      <t xml:space="preserve">
</t>
    </r>
    <r>
      <rPr>
        <sz val="11"/>
        <color rgb="FF000000"/>
        <rFont val="Calibri"/>
        <family val="2"/>
      </rPr>
      <t>- Missing dice scores are due to missing/corrupted segmentation
- This is the volumetry computed by the nn without supervision removing all islands in the generated prediction</t>
    </r>
  </si>
  <si>
    <t>*See configuration file in next sheet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</si>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</sst>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3F3F3F"/>
      <name val="Calibri"/>
      <family val="2"/>
    </font>
    <font>
      <b/>
      <sz val="12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  <xf numFmtId="10" fontId="1" fillId="0" borderId="4" xfId="1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2" applyAlignment="1">
      <alignment horizontal="center" vertical="center"/>
    </xf>
    <xf numFmtId="0" fontId="2" fillId="2" borderId="1" xfId="2" applyAlignment="1">
      <alignment horizontal="center" vertical="center"/>
    </xf>
    <xf numFmtId="164" fontId="2" fillId="2" borderId="1" xfId="2" applyNumberFormat="1" applyAlignment="1">
      <alignment horizontal="center" vertical="center"/>
    </xf>
    <xf numFmtId="0" fontId="0" fillId="0" borderId="4" xfId="0" applyBorder="1" applyAlignment="1">
      <alignment horizontal="center"/>
    </xf>
    <xf numFmtId="0" fontId="7" fillId="3" borderId="5" xfId="3" applyFont="1" applyBorder="1" applyAlignment="1">
      <alignment horizontal="left" vertical="top" wrapText="1"/>
    </xf>
    <xf numFmtId="0" fontId="0" fillId="3" borderId="6" xfId="3" applyFont="1" applyBorder="1" applyAlignment="1">
      <alignment horizontal="left" vertical="top" wrapText="1"/>
    </xf>
    <xf numFmtId="0" fontId="0" fillId="3" borderId="7" xfId="3" applyFont="1" applyBorder="1" applyAlignment="1">
      <alignment horizontal="left" vertical="top" wrapText="1"/>
    </xf>
    <xf numFmtId="0" fontId="0" fillId="3" borderId="8" xfId="3" applyFont="1" applyBorder="1" applyAlignment="1">
      <alignment horizontal="left" vertical="top" wrapText="1"/>
    </xf>
    <xf numFmtId="0" fontId="0" fillId="3" borderId="13" xfId="3" applyFont="1" applyBorder="1" applyAlignment="1">
      <alignment horizontal="left" vertical="top" wrapText="1"/>
    </xf>
    <xf numFmtId="0" fontId="0" fillId="3" borderId="14" xfId="3" applyFont="1" applyBorder="1" applyAlignment="1">
      <alignment horizontal="left" vertical="top" wrapText="1"/>
    </xf>
    <xf numFmtId="0" fontId="0" fillId="0" borderId="0" xfId="0" applyAlignment="1"/>
    <xf numFmtId="164" fontId="1" fillId="0" borderId="0" xfId="1" applyNumberFormat="1" applyBorder="1" applyAlignment="1">
      <alignment horizontal="center" wrapText="1"/>
    </xf>
    <xf numFmtId="0" fontId="0" fillId="0" borderId="0" xfId="0" applyBorder="1"/>
    <xf numFmtId="9" fontId="1" fillId="0" borderId="0" xfId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3" borderId="9" xfId="3" applyFont="1" applyBorder="1" applyAlignment="1">
      <alignment horizontal="center" vertical="center"/>
    </xf>
    <xf numFmtId="0" fontId="6" fillId="3" borderId="10" xfId="3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10" fontId="5" fillId="0" borderId="17" xfId="1" applyNumberFormat="1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0" fontId="1" fillId="0" borderId="0" xfId="1" applyNumberFormat="1" applyBorder="1" applyAlignment="1">
      <alignment horizontal="center"/>
    </xf>
    <xf numFmtId="0" fontId="0" fillId="3" borderId="11" xfId="3" applyFont="1" applyBorder="1" applyAlignment="1">
      <alignment horizontal="center"/>
    </xf>
    <xf numFmtId="0" fontId="0" fillId="3" borderId="12" xfId="3" applyFont="1" applyBorder="1" applyAlignment="1">
      <alignment horizontal="center"/>
    </xf>
    <xf numFmtId="0" fontId="6" fillId="3" borderId="15" xfId="3" applyFont="1" applyBorder="1" applyAlignment="1">
      <alignment horizontal="center" vertical="center" wrapText="1"/>
    </xf>
    <xf numFmtId="0" fontId="6" fillId="3" borderId="17" xfId="3" applyFont="1" applyBorder="1" applyAlignment="1">
      <alignment horizontal="center" vertical="center" wrapText="1"/>
    </xf>
  </cellXfs>
  <cellStyles count="4">
    <cellStyle name="Normal" xfId="0" builtinId="0"/>
    <cellStyle name="Note" xfId="3" builtinId="10"/>
    <cellStyle name="Output" xfId="2" builtinId="21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800864</xdr:colOff>
      <xdr:row>41</xdr:row>
      <xdr:rowOff>124906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AA6A2E-78E4-4FF1-9096-77C575E5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477639" cy="7744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F110-E852-4F35-9C11-2A2E40EEFE4F}">
  <dimension ref="A1:O144"/>
  <sheetViews>
    <sheetView tabSelected="1" zoomScaleNormal="100" workbookViewId="0">
      <selection activeCell="N16" sqref="N16"/>
    </sheetView>
  </sheetViews>
  <sheetFormatPr defaultRowHeight="15.75" x14ac:dyDescent="0.25"/>
  <cols>
    <col min="1" max="1" width="4.42578125" customWidth="1"/>
    <col min="2" max="2" width="9.140625" style="5"/>
    <col min="3" max="3" width="9.5703125" style="26" bestFit="1" customWidth="1"/>
    <col min="4" max="4" width="9" style="14" bestFit="1" customWidth="1"/>
    <col min="5" max="5" width="6.140625" style="1" customWidth="1"/>
    <col min="6" max="6" width="12.7109375" style="8" customWidth="1"/>
    <col min="7" max="7" width="10.28515625" style="26" customWidth="1"/>
    <col min="8" max="8" width="9.42578125" style="9" customWidth="1"/>
    <col min="9" max="9" width="4.85546875" style="1" customWidth="1"/>
    <col min="10" max="10" width="9.140625" style="1"/>
    <col min="11" max="11" width="22" style="10" bestFit="1" customWidth="1"/>
    <col min="12" max="12" width="12" style="10" customWidth="1"/>
    <col min="13" max="13" width="9.140625" style="1"/>
    <col min="14" max="14" width="18.28515625" style="1" customWidth="1"/>
    <col min="15" max="15" width="43.5703125" style="1" customWidth="1"/>
  </cols>
  <sheetData>
    <row r="1" spans="1:15" ht="16.5" thickBot="1" x14ac:dyDescent="0.3">
      <c r="A1" s="23"/>
      <c r="B1" s="38"/>
      <c r="D1" s="26"/>
      <c r="E1" s="26"/>
      <c r="F1" s="26"/>
      <c r="H1" s="39"/>
      <c r="I1" s="26"/>
    </row>
    <row r="2" spans="1:15" ht="16.5" thickBot="1" x14ac:dyDescent="0.3">
      <c r="B2" s="36" t="s">
        <v>0</v>
      </c>
      <c r="C2" s="34" t="s">
        <v>1</v>
      </c>
      <c r="D2" s="37" t="s">
        <v>2</v>
      </c>
      <c r="E2" s="2"/>
      <c r="F2" s="33" t="s">
        <v>11</v>
      </c>
      <c r="G2" s="34" t="s">
        <v>4</v>
      </c>
      <c r="H2" s="35" t="s">
        <v>5</v>
      </c>
      <c r="I2" s="2"/>
      <c r="J2" s="3"/>
      <c r="K2" s="4"/>
      <c r="L2" s="4"/>
      <c r="M2" s="3"/>
      <c r="N2" s="3"/>
      <c r="O2" s="3"/>
    </row>
    <row r="3" spans="1:15" ht="15.75" customHeight="1" thickBot="1" x14ac:dyDescent="0.3">
      <c r="B3" s="5">
        <v>6</v>
      </c>
      <c r="C3" s="26">
        <v>1515.4</v>
      </c>
      <c r="D3" s="6" t="s">
        <v>3</v>
      </c>
      <c r="E3" s="7"/>
      <c r="F3" s="8">
        <v>1533.96</v>
      </c>
      <c r="G3" s="22">
        <f>+ABS((C3-F3)/C3)</f>
        <v>1.2247591395011182E-2</v>
      </c>
      <c r="H3" s="9">
        <v>0.94766400000000006</v>
      </c>
      <c r="J3"/>
      <c r="K3" s="11" t="s">
        <v>8</v>
      </c>
      <c r="L3" s="11"/>
      <c r="N3" s="42" t="s">
        <v>14</v>
      </c>
      <c r="O3" s="43"/>
    </row>
    <row r="4" spans="1:15" x14ac:dyDescent="0.25">
      <c r="B4" s="5">
        <v>7</v>
      </c>
      <c r="C4" s="26">
        <v>1328.6</v>
      </c>
      <c r="D4" s="6" t="s">
        <v>3</v>
      </c>
      <c r="E4" s="7"/>
      <c r="F4" s="8">
        <v>1512.47</v>
      </c>
      <c r="G4" s="22">
        <f>+ABS((C4-F4)/C4)</f>
        <v>0.13839379798283918</v>
      </c>
      <c r="H4" s="9">
        <v>0.869174</v>
      </c>
      <c r="K4" s="12" t="s">
        <v>6</v>
      </c>
      <c r="L4" s="13">
        <f>AVERAGEIFS('mri-evaluation'!G3:G56,'mri-evaluation'!G3:G56,"&lt;&gt;0",'mri-evaluation'!G3:G56,"&lt;30%")</f>
        <v>5.5947315428946251E-2</v>
      </c>
      <c r="N4" s="40" t="s">
        <v>1</v>
      </c>
      <c r="O4" s="41" t="s">
        <v>9</v>
      </c>
    </row>
    <row r="5" spans="1:15" ht="16.5" thickBot="1" x14ac:dyDescent="0.3">
      <c r="B5" s="5">
        <v>8</v>
      </c>
      <c r="C5" s="26">
        <v>1243</v>
      </c>
      <c r="D5" s="6" t="s">
        <v>3</v>
      </c>
      <c r="E5" s="7"/>
      <c r="F5" s="8">
        <v>1277.24</v>
      </c>
      <c r="G5" s="22">
        <f>+ABS((C5-F5)/C5)</f>
        <v>2.7546259050683836E-2</v>
      </c>
      <c r="H5" s="9">
        <v>0.88927000000000012</v>
      </c>
      <c r="K5" s="12" t="s">
        <v>7</v>
      </c>
      <c r="L5" s="13">
        <f>STDEV('mri-evaluation'!G3:G56)</f>
        <v>6.5210044514986645E-2</v>
      </c>
      <c r="N5" s="29" t="s">
        <v>11</v>
      </c>
      <c r="O5" s="30" t="s">
        <v>12</v>
      </c>
    </row>
    <row r="6" spans="1:15" x14ac:dyDescent="0.25">
      <c r="B6" s="5">
        <v>10</v>
      </c>
      <c r="C6" s="26">
        <v>1330</v>
      </c>
      <c r="D6" s="6" t="s">
        <v>3</v>
      </c>
      <c r="E6" s="7"/>
      <c r="F6" s="8">
        <v>1338.03</v>
      </c>
      <c r="G6" s="22">
        <f>+ABS((C6-F6)/C6)</f>
        <v>6.0375939849623859E-3</v>
      </c>
      <c r="H6" s="9">
        <v>0.93800700000000004</v>
      </c>
      <c r="K6" s="12" t="s">
        <v>10</v>
      </c>
      <c r="L6" s="13">
        <f>AVERAGEIF('mri-evaluation'!H3:H58,"&lt;&gt;0")</f>
        <v>0.91582571153846171</v>
      </c>
      <c r="N6" s="15" t="s">
        <v>13</v>
      </c>
      <c r="O6" s="16"/>
    </row>
    <row r="7" spans="1:15" x14ac:dyDescent="0.25">
      <c r="B7" s="5">
        <v>11</v>
      </c>
      <c r="C7" s="26">
        <v>1549.1</v>
      </c>
      <c r="D7" s="6" t="s">
        <v>3</v>
      </c>
      <c r="E7" s="7"/>
      <c r="F7" s="8">
        <v>1494.06</v>
      </c>
      <c r="G7" s="22">
        <f>+ABS((C7-F7)/C7)</f>
        <v>3.5530307920728144E-2</v>
      </c>
      <c r="H7" s="9">
        <v>0.92682699999999996</v>
      </c>
      <c r="N7" s="17"/>
      <c r="O7" s="18"/>
    </row>
    <row r="8" spans="1:15" x14ac:dyDescent="0.25">
      <c r="B8" s="5">
        <v>13</v>
      </c>
      <c r="C8" s="26">
        <v>1557.7</v>
      </c>
      <c r="D8" s="6" t="s">
        <v>3</v>
      </c>
      <c r="E8" s="7"/>
      <c r="F8" s="8">
        <v>1700.27</v>
      </c>
      <c r="G8" s="22">
        <f>+ABS((C8-F8)/C8)</f>
        <v>9.1525967772998609E-2</v>
      </c>
      <c r="H8" s="9">
        <v>0.87819199999999997</v>
      </c>
      <c r="J8"/>
      <c r="K8" s="21"/>
      <c r="L8" s="21"/>
      <c r="N8" s="17"/>
      <c r="O8" s="18"/>
    </row>
    <row r="9" spans="1:15" x14ac:dyDescent="0.25">
      <c r="B9" s="5">
        <v>20</v>
      </c>
      <c r="C9" s="26">
        <v>1668.2</v>
      </c>
      <c r="D9" s="6" t="s">
        <v>3</v>
      </c>
      <c r="E9" s="7"/>
      <c r="F9" s="8">
        <v>1681.62</v>
      </c>
      <c r="G9" s="22">
        <f>+ABS((C9-F9)/C9)</f>
        <v>8.0445989689484736E-3</v>
      </c>
      <c r="H9" s="9">
        <v>0.92710000000000004</v>
      </c>
      <c r="N9" s="17"/>
      <c r="O9" s="18"/>
    </row>
    <row r="10" spans="1:15" x14ac:dyDescent="0.25">
      <c r="B10" s="5">
        <v>21</v>
      </c>
      <c r="C10" s="26">
        <v>1799</v>
      </c>
      <c r="D10" s="6" t="s">
        <v>3</v>
      </c>
      <c r="E10" s="7"/>
      <c r="F10" s="8">
        <v>1934.24</v>
      </c>
      <c r="G10" s="22">
        <f>+ABS((C10-F10)/C10)</f>
        <v>7.5175097276264591E-2</v>
      </c>
      <c r="H10" s="9">
        <v>0.90654899999999994</v>
      </c>
      <c r="N10" s="17"/>
      <c r="O10" s="18"/>
    </row>
    <row r="11" spans="1:15" x14ac:dyDescent="0.25">
      <c r="B11" s="5">
        <v>22</v>
      </c>
      <c r="C11" s="26">
        <v>1394.5</v>
      </c>
      <c r="D11" s="6" t="s">
        <v>3</v>
      </c>
      <c r="E11" s="7"/>
      <c r="F11" s="8">
        <v>1276.94</v>
      </c>
      <c r="G11" s="22">
        <f>+ABS((C11-F11)/C11)</f>
        <v>8.4302617425600537E-2</v>
      </c>
      <c r="H11" s="9">
        <v>0.9077639999999999</v>
      </c>
      <c r="N11" s="17"/>
      <c r="O11" s="18"/>
    </row>
    <row r="12" spans="1:15" ht="16.5" thickBot="1" x14ac:dyDescent="0.3">
      <c r="B12" s="5">
        <v>23</v>
      </c>
      <c r="C12" s="26">
        <v>1033.5</v>
      </c>
      <c r="D12" s="6" t="s">
        <v>3</v>
      </c>
      <c r="E12" s="7"/>
      <c r="F12" s="8">
        <v>1012.37</v>
      </c>
      <c r="G12" s="22">
        <f>+ABS((C12-F12)/C12)</f>
        <v>2.044508950169327E-2</v>
      </c>
      <c r="N12" s="19"/>
      <c r="O12" s="20"/>
    </row>
    <row r="13" spans="1:15" x14ac:dyDescent="0.25">
      <c r="B13" s="5">
        <v>25</v>
      </c>
      <c r="C13" s="26">
        <v>1140.9000000000001</v>
      </c>
      <c r="D13" s="6" t="s">
        <v>3</v>
      </c>
      <c r="E13" s="7"/>
      <c r="F13" s="8">
        <v>1244.6600000000001</v>
      </c>
      <c r="G13" s="22">
        <f>+ABS((C13-F13)/C13)</f>
        <v>9.0945744587606264E-2</v>
      </c>
      <c r="H13" s="9">
        <v>0.89823600000000003</v>
      </c>
    </row>
    <row r="14" spans="1:15" x14ac:dyDescent="0.25">
      <c r="B14" s="5">
        <v>26</v>
      </c>
      <c r="C14" s="26">
        <v>1481.1</v>
      </c>
      <c r="D14" s="6" t="s">
        <v>3</v>
      </c>
      <c r="E14" s="7"/>
      <c r="F14" s="8">
        <v>1524.13</v>
      </c>
      <c r="G14" s="22">
        <f>+ABS((C14-F14)/C14)</f>
        <v>2.9052731078252788E-2</v>
      </c>
      <c r="H14" s="9">
        <v>0.94722499999999998</v>
      </c>
    </row>
    <row r="15" spans="1:15" x14ac:dyDescent="0.25">
      <c r="B15" s="5">
        <v>28</v>
      </c>
      <c r="C15" s="26">
        <v>1888.9</v>
      </c>
      <c r="D15" s="6" t="s">
        <v>3</v>
      </c>
      <c r="E15" s="7"/>
      <c r="F15" s="8">
        <v>2006.6</v>
      </c>
      <c r="G15" s="22">
        <f>+ABS((C15-F15)/C15)</f>
        <v>6.231139816824597E-2</v>
      </c>
    </row>
    <row r="16" spans="1:15" x14ac:dyDescent="0.25">
      <c r="B16" s="5">
        <v>30</v>
      </c>
      <c r="C16" s="26">
        <v>1989.8</v>
      </c>
      <c r="D16" s="6" t="s">
        <v>3</v>
      </c>
      <c r="E16" s="7"/>
      <c r="F16" s="8">
        <v>2030.28</v>
      </c>
      <c r="G16" s="22">
        <f>+ABS((C16-F16)/C16)</f>
        <v>2.0343753141019206E-2</v>
      </c>
      <c r="H16" s="9">
        <v>0.94917799999999997</v>
      </c>
    </row>
    <row r="17" spans="2:8" x14ac:dyDescent="0.25">
      <c r="B17" s="5">
        <v>34</v>
      </c>
      <c r="C17" s="26">
        <v>1294.5999999999999</v>
      </c>
      <c r="D17" s="6" t="s">
        <v>3</v>
      </c>
      <c r="E17" s="7"/>
      <c r="F17" s="8">
        <v>1336.71</v>
      </c>
      <c r="G17" s="22">
        <f>+ABS((C17-F17)/C17)</f>
        <v>3.2527421597404703E-2</v>
      </c>
      <c r="H17" s="9">
        <v>0.93512600000000001</v>
      </c>
    </row>
    <row r="18" spans="2:8" x14ac:dyDescent="0.25">
      <c r="B18" s="5">
        <v>36</v>
      </c>
      <c r="C18" s="26">
        <v>1062.8</v>
      </c>
      <c r="D18" s="6" t="s">
        <v>3</v>
      </c>
      <c r="E18" s="7"/>
      <c r="F18" s="8">
        <v>1109.0999999999999</v>
      </c>
      <c r="G18" s="22">
        <f>+ABS((C18-F18)/C18)</f>
        <v>4.35641701166729E-2</v>
      </c>
      <c r="H18" s="9">
        <v>0.93354100000000007</v>
      </c>
    </row>
    <row r="19" spans="2:8" x14ac:dyDescent="0.25">
      <c r="B19" s="5">
        <v>37</v>
      </c>
      <c r="C19" s="26">
        <v>1624.4</v>
      </c>
      <c r="D19" s="6" t="s">
        <v>3</v>
      </c>
      <c r="E19" s="7"/>
      <c r="F19" s="8">
        <v>1684.75</v>
      </c>
      <c r="G19" s="22">
        <f>+ABS((C19-F19)/C19)</f>
        <v>3.7152179266190535E-2</v>
      </c>
      <c r="H19" s="9">
        <v>0.91717899999999997</v>
      </c>
    </row>
    <row r="20" spans="2:8" x14ac:dyDescent="0.25">
      <c r="B20" s="5">
        <v>40</v>
      </c>
      <c r="C20" s="26">
        <v>1176.0999999999999</v>
      </c>
      <c r="D20" s="6" t="s">
        <v>3</v>
      </c>
      <c r="E20" s="7"/>
      <c r="F20" s="8">
        <v>1217.24</v>
      </c>
      <c r="G20" s="22">
        <f>+ABS((C20-F20)/C20)</f>
        <v>3.4980018705892443E-2</v>
      </c>
      <c r="H20" s="9">
        <v>0.93373500000000009</v>
      </c>
    </row>
    <row r="21" spans="2:8" x14ac:dyDescent="0.25">
      <c r="B21" s="5">
        <v>41</v>
      </c>
      <c r="C21" s="26">
        <v>2513.1</v>
      </c>
      <c r="D21" s="6" t="s">
        <v>3</v>
      </c>
      <c r="E21" s="7"/>
      <c r="F21" s="8">
        <v>2674.48</v>
      </c>
      <c r="G21" s="22">
        <f>+ABS((C21-F21)/C21)</f>
        <v>6.4215510723807295E-2</v>
      </c>
      <c r="H21" s="9">
        <v>0.92842200000000008</v>
      </c>
    </row>
    <row r="22" spans="2:8" x14ac:dyDescent="0.25">
      <c r="B22" s="5">
        <v>42</v>
      </c>
      <c r="C22" s="26">
        <v>2818.8</v>
      </c>
      <c r="D22" s="6" t="s">
        <v>3</v>
      </c>
      <c r="E22" s="7"/>
      <c r="F22" s="8">
        <v>2161.6999999999998</v>
      </c>
      <c r="G22" s="27">
        <f>+ABS((C22-F22)/C22)</f>
        <v>0.23311338158081465</v>
      </c>
      <c r="H22" s="28">
        <v>0.789883</v>
      </c>
    </row>
    <row r="23" spans="2:8" x14ac:dyDescent="0.25">
      <c r="B23" s="5">
        <v>46</v>
      </c>
      <c r="C23" s="26">
        <v>1182.5999999999999</v>
      </c>
      <c r="D23" s="6" t="s">
        <v>3</v>
      </c>
      <c r="E23" s="7"/>
      <c r="F23" s="8">
        <v>1224.79</v>
      </c>
      <c r="G23" s="22">
        <f>+ABS((C23-F23)/C23)</f>
        <v>3.567562996786746E-2</v>
      </c>
      <c r="H23" s="9">
        <v>0.93404100000000001</v>
      </c>
    </row>
    <row r="24" spans="2:8" x14ac:dyDescent="0.25">
      <c r="B24" s="5">
        <v>49</v>
      </c>
      <c r="C24" s="26">
        <v>1260.3</v>
      </c>
      <c r="D24" s="6" t="s">
        <v>3</v>
      </c>
      <c r="E24" s="7"/>
      <c r="F24" s="8">
        <v>1208.56</v>
      </c>
      <c r="G24" s="22">
        <f>+ABS((C24-F24)/C24)</f>
        <v>4.1053717368880437E-2</v>
      </c>
      <c r="H24" s="9">
        <v>0.94564599999999999</v>
      </c>
    </row>
    <row r="25" spans="2:8" x14ac:dyDescent="0.25">
      <c r="B25" s="5">
        <v>50</v>
      </c>
      <c r="C25" s="26">
        <v>1461.1</v>
      </c>
      <c r="D25" s="6" t="s">
        <v>3</v>
      </c>
      <c r="E25" s="7"/>
      <c r="F25" s="8">
        <v>1437.44</v>
      </c>
      <c r="G25" s="22">
        <f>+ABS((C25-F25)/C25)</f>
        <v>1.6193279036342382E-2</v>
      </c>
      <c r="H25" s="9">
        <v>0.94772800000000001</v>
      </c>
    </row>
    <row r="26" spans="2:8" x14ac:dyDescent="0.25">
      <c r="B26" s="5">
        <v>55</v>
      </c>
      <c r="C26" s="26">
        <v>2070.5</v>
      </c>
      <c r="D26" s="6" t="s">
        <v>3</v>
      </c>
      <c r="E26" s="7"/>
      <c r="F26" s="8">
        <v>1988.71</v>
      </c>
      <c r="G26" s="22">
        <f>+ABS((C26-F26)/C26)</f>
        <v>3.950253561941558E-2</v>
      </c>
      <c r="H26" s="9">
        <v>0.948631</v>
      </c>
    </row>
    <row r="27" spans="2:8" x14ac:dyDescent="0.25">
      <c r="B27" s="5">
        <v>56</v>
      </c>
      <c r="C27" s="26">
        <v>1946.3</v>
      </c>
      <c r="D27" s="6" t="s">
        <v>3</v>
      </c>
      <c r="E27" s="7"/>
      <c r="F27" s="8">
        <v>2184.8000000000002</v>
      </c>
      <c r="G27" s="22">
        <f>+ABS((C27-F27)/C27)</f>
        <v>0.12254020449057197</v>
      </c>
      <c r="H27" s="9">
        <v>0.88887299999999991</v>
      </c>
    </row>
    <row r="28" spans="2:8" x14ac:dyDescent="0.25">
      <c r="B28" s="5">
        <v>62</v>
      </c>
      <c r="C28" s="26">
        <v>1662.8</v>
      </c>
      <c r="D28" s="6" t="s">
        <v>3</v>
      </c>
      <c r="E28" s="7"/>
      <c r="F28" s="8">
        <v>1588.84</v>
      </c>
      <c r="G28" s="22">
        <f>+ABS((C28-F28)/C28)</f>
        <v>4.447919172480156E-2</v>
      </c>
      <c r="H28" s="9">
        <v>0.92215800000000003</v>
      </c>
    </row>
    <row r="29" spans="2:8" x14ac:dyDescent="0.25">
      <c r="B29" s="5">
        <v>66</v>
      </c>
      <c r="C29" s="26">
        <v>2494.6</v>
      </c>
      <c r="D29" s="6" t="s">
        <v>3</v>
      </c>
      <c r="E29" s="7"/>
      <c r="F29" s="8">
        <v>2389.33</v>
      </c>
      <c r="G29" s="22">
        <f>+ABS((C29-F29)/C29)</f>
        <v>4.2199150164355E-2</v>
      </c>
      <c r="H29" s="9">
        <v>0.94334699999999994</v>
      </c>
    </row>
    <row r="30" spans="2:8" x14ac:dyDescent="0.25">
      <c r="B30" s="5">
        <v>67</v>
      </c>
      <c r="C30" s="26">
        <v>1174.3</v>
      </c>
      <c r="D30" s="6" t="s">
        <v>3</v>
      </c>
      <c r="E30" s="7"/>
      <c r="F30" s="8">
        <v>1361.91</v>
      </c>
      <c r="G30" s="22">
        <f>+ABS((C30-F30)/C30)</f>
        <v>0.15976326322064219</v>
      </c>
      <c r="H30" s="9">
        <v>0.89288100000000004</v>
      </c>
    </row>
    <row r="31" spans="2:8" x14ac:dyDescent="0.25">
      <c r="B31" s="5">
        <v>69</v>
      </c>
      <c r="C31" s="26">
        <v>1835.2</v>
      </c>
      <c r="D31" s="6" t="s">
        <v>3</v>
      </c>
      <c r="E31" s="7"/>
      <c r="F31" s="8">
        <v>1873.03</v>
      </c>
      <c r="G31" s="22">
        <f>+ABS((C31-F31)/C31)</f>
        <v>2.061355710549255E-2</v>
      </c>
      <c r="H31" s="9">
        <v>0.93168499999999999</v>
      </c>
    </row>
    <row r="32" spans="2:8" x14ac:dyDescent="0.25">
      <c r="B32" s="5">
        <v>70</v>
      </c>
      <c r="C32" s="26">
        <v>2720.7</v>
      </c>
      <c r="D32" s="6" t="s">
        <v>3</v>
      </c>
      <c r="E32" s="7"/>
      <c r="F32" s="8">
        <v>2739.91</v>
      </c>
      <c r="G32" s="22">
        <f>+ABS((C32-F32)/C32)</f>
        <v>7.0606829124857714E-3</v>
      </c>
      <c r="H32" s="9">
        <v>0.95642899999999997</v>
      </c>
    </row>
    <row r="33" spans="2:8" x14ac:dyDescent="0.25">
      <c r="B33" s="5">
        <v>71</v>
      </c>
      <c r="C33" s="26">
        <v>2720.7</v>
      </c>
      <c r="D33" s="6" t="s">
        <v>3</v>
      </c>
      <c r="E33" s="7"/>
      <c r="F33" s="8">
        <v>2166.4899999999998</v>
      </c>
      <c r="G33" s="22">
        <f>+ABS((C33-F33)/C33)</f>
        <v>0.20370125335391631</v>
      </c>
      <c r="H33" s="9">
        <v>0.90966199999999997</v>
      </c>
    </row>
    <row r="34" spans="2:8" x14ac:dyDescent="0.25">
      <c r="B34" s="5">
        <v>74</v>
      </c>
      <c r="C34" s="26">
        <v>1141.8</v>
      </c>
      <c r="D34" s="6" t="s">
        <v>3</v>
      </c>
      <c r="E34" s="7"/>
      <c r="F34" s="8">
        <v>1026.5999999999999</v>
      </c>
      <c r="G34" s="22">
        <f>+ABS((C34-F34)/C34)</f>
        <v>0.10089332632685238</v>
      </c>
      <c r="H34" s="9">
        <v>0.886463</v>
      </c>
    </row>
    <row r="35" spans="2:8" x14ac:dyDescent="0.25">
      <c r="B35" s="5">
        <v>75</v>
      </c>
      <c r="C35" s="26">
        <v>1485.8</v>
      </c>
      <c r="D35" s="6" t="s">
        <v>3</v>
      </c>
      <c r="E35" s="7"/>
      <c r="F35" s="8">
        <v>1467.93</v>
      </c>
      <c r="G35" s="22">
        <f>+ABS((C35-F35)/C35)</f>
        <v>1.2027190738995754E-2</v>
      </c>
      <c r="H35" s="9">
        <v>0.94224299999999994</v>
      </c>
    </row>
    <row r="36" spans="2:8" x14ac:dyDescent="0.25">
      <c r="B36" s="5">
        <v>78</v>
      </c>
      <c r="C36" s="26">
        <v>1951.7</v>
      </c>
      <c r="D36" s="6" t="s">
        <v>3</v>
      </c>
      <c r="E36" s="7"/>
      <c r="F36" s="8">
        <v>1922.03</v>
      </c>
      <c r="G36" s="22">
        <f>+ABS((C36-F36)/C36)</f>
        <v>1.5202131475124288E-2</v>
      </c>
      <c r="H36" s="9">
        <v>0.90231300000000003</v>
      </c>
    </row>
    <row r="37" spans="2:8" x14ac:dyDescent="0.25">
      <c r="B37" s="5">
        <v>79</v>
      </c>
      <c r="C37" s="26">
        <v>2142.6999999999998</v>
      </c>
      <c r="D37" s="6" t="s">
        <v>3</v>
      </c>
      <c r="E37" s="7"/>
      <c r="F37" s="8">
        <v>2259.59</v>
      </c>
      <c r="G37" s="22">
        <f>+ABS((C37-F37)/C37)</f>
        <v>5.4552667195594498E-2</v>
      </c>
      <c r="H37" s="9">
        <v>0.92179800000000001</v>
      </c>
    </row>
    <row r="38" spans="2:8" x14ac:dyDescent="0.25">
      <c r="B38" s="5">
        <v>80</v>
      </c>
      <c r="C38" s="26">
        <v>1644.7</v>
      </c>
      <c r="D38" s="6" t="s">
        <v>3</v>
      </c>
      <c r="E38" s="7"/>
      <c r="F38" s="8">
        <v>1426.86</v>
      </c>
      <c r="G38" s="22">
        <f>+ABS((C38-F38)/C38)</f>
        <v>0.13244968687298603</v>
      </c>
      <c r="H38" s="9">
        <v>0.85251699999999997</v>
      </c>
    </row>
    <row r="39" spans="2:8" x14ac:dyDescent="0.25">
      <c r="B39" s="5">
        <v>81</v>
      </c>
      <c r="C39" s="26">
        <v>1284.0999999999999</v>
      </c>
      <c r="D39" s="6" t="s">
        <v>3</v>
      </c>
      <c r="E39" s="7"/>
      <c r="F39" s="8">
        <v>1440.9</v>
      </c>
      <c r="G39" s="22">
        <f>+ABS((C39-F39)/C39)</f>
        <v>0.12210887002569909</v>
      </c>
      <c r="H39" s="9">
        <v>0.90825699999999998</v>
      </c>
    </row>
    <row r="40" spans="2:8" x14ac:dyDescent="0.25">
      <c r="B40" s="5">
        <v>82</v>
      </c>
      <c r="C40" s="26">
        <v>1268.3</v>
      </c>
      <c r="D40" s="6" t="s">
        <v>3</v>
      </c>
      <c r="E40" s="7"/>
      <c r="F40" s="8">
        <v>1418.24</v>
      </c>
      <c r="G40" s="22">
        <f>+ABS((C40-F40)/C40)</f>
        <v>0.11822124103130179</v>
      </c>
      <c r="H40" s="9">
        <v>0.87204300000000001</v>
      </c>
    </row>
    <row r="41" spans="2:8" x14ac:dyDescent="0.25">
      <c r="B41" s="5">
        <v>83</v>
      </c>
      <c r="C41" s="26">
        <v>1954.3</v>
      </c>
      <c r="D41" s="6" t="s">
        <v>3</v>
      </c>
      <c r="E41" s="7"/>
      <c r="F41" s="8">
        <v>2080.9699999999998</v>
      </c>
      <c r="G41" s="22">
        <f>+ABS((C41-F41)/C41)</f>
        <v>6.4816046666325455E-2</v>
      </c>
      <c r="H41" s="9">
        <v>0.93339499999999997</v>
      </c>
    </row>
    <row r="42" spans="2:8" x14ac:dyDescent="0.25">
      <c r="B42" s="5">
        <v>86</v>
      </c>
      <c r="C42" s="26">
        <v>2330.6</v>
      </c>
      <c r="D42" s="6" t="s">
        <v>3</v>
      </c>
      <c r="E42" s="7"/>
      <c r="F42" s="8">
        <v>2386.02</v>
      </c>
      <c r="G42" s="22">
        <f>+ABS((C42-F42)/C42)</f>
        <v>2.3779284304470984E-2</v>
      </c>
      <c r="H42" s="9">
        <v>0.92452000000000001</v>
      </c>
    </row>
    <row r="43" spans="2:8" x14ac:dyDescent="0.25">
      <c r="B43" s="5">
        <v>88</v>
      </c>
      <c r="C43" s="26">
        <v>2785.2</v>
      </c>
      <c r="D43" s="6" t="s">
        <v>3</v>
      </c>
      <c r="E43" s="7"/>
      <c r="F43" s="8">
        <v>2811.37</v>
      </c>
      <c r="G43" s="22">
        <f>+ABS((C43-F43)/C43)</f>
        <v>9.3960936377998263E-3</v>
      </c>
      <c r="H43" s="9">
        <v>0.92738399999999999</v>
      </c>
    </row>
    <row r="44" spans="2:8" x14ac:dyDescent="0.25">
      <c r="B44" s="5">
        <v>90</v>
      </c>
      <c r="C44" s="26">
        <v>3808.3</v>
      </c>
      <c r="D44" s="6" t="s">
        <v>3</v>
      </c>
      <c r="E44" s="7"/>
      <c r="F44" s="8">
        <v>3751.2</v>
      </c>
      <c r="G44" s="22">
        <f>+ABS((C44-F44)/C44)</f>
        <v>1.4993566683297104E-2</v>
      </c>
      <c r="H44" s="9">
        <v>0.93768799999999997</v>
      </c>
    </row>
    <row r="45" spans="2:8" x14ac:dyDescent="0.25">
      <c r="B45" s="5">
        <v>91</v>
      </c>
      <c r="C45" s="26">
        <v>2383.3000000000002</v>
      </c>
      <c r="D45" s="6" t="s">
        <v>3</v>
      </c>
      <c r="E45" s="7"/>
      <c r="F45" s="8">
        <v>2320.0300000000002</v>
      </c>
      <c r="G45" s="22">
        <f>+ABS((C45-F45)/C45)</f>
        <v>2.6547224436705399E-2</v>
      </c>
      <c r="H45" s="9">
        <v>0.95343199999999995</v>
      </c>
    </row>
    <row r="46" spans="2:8" x14ac:dyDescent="0.25">
      <c r="B46" s="5">
        <v>92</v>
      </c>
      <c r="C46" s="26">
        <v>1903.7</v>
      </c>
      <c r="D46" s="6" t="s">
        <v>3</v>
      </c>
      <c r="E46" s="7"/>
      <c r="F46" s="8">
        <v>1816.86</v>
      </c>
      <c r="G46" s="22">
        <f>+ABS((C46-F46)/C46)</f>
        <v>4.5616431160371985E-2</v>
      </c>
      <c r="H46" s="9">
        <v>0.91617900000000008</v>
      </c>
    </row>
    <row r="47" spans="2:8" x14ac:dyDescent="0.25">
      <c r="B47" s="5">
        <v>93</v>
      </c>
      <c r="C47" s="26">
        <v>1343.9</v>
      </c>
      <c r="D47" s="6" t="s">
        <v>3</v>
      </c>
      <c r="E47" s="7"/>
      <c r="F47" s="8">
        <v>1399.21</v>
      </c>
      <c r="G47" s="22">
        <f>+ABS((C47-F47)/C47)</f>
        <v>4.1156336036907465E-2</v>
      </c>
      <c r="H47" s="9">
        <v>0.92351399999999995</v>
      </c>
    </row>
    <row r="48" spans="2:8" x14ac:dyDescent="0.25">
      <c r="B48" s="5">
        <v>94</v>
      </c>
      <c r="C48" s="26">
        <v>2247.1</v>
      </c>
      <c r="D48" s="6" t="s">
        <v>3</v>
      </c>
      <c r="E48" s="7"/>
      <c r="F48" s="8">
        <v>2253.86</v>
      </c>
      <c r="G48" s="22">
        <f>+ABS((C48-F48)/C48)</f>
        <v>3.0083218370344973E-3</v>
      </c>
      <c r="H48" s="9">
        <v>0.95493899999999998</v>
      </c>
    </row>
    <row r="49" spans="2:8" x14ac:dyDescent="0.25">
      <c r="B49" s="5">
        <v>95</v>
      </c>
      <c r="C49" s="26">
        <v>2579.6999999999998</v>
      </c>
      <c r="D49" s="6" t="s">
        <v>3</v>
      </c>
      <c r="E49" s="7"/>
      <c r="F49" s="8">
        <v>2649.56</v>
      </c>
      <c r="G49" s="22">
        <f>+ABS((C49-F49)/C49)</f>
        <v>2.7080668294763008E-2</v>
      </c>
      <c r="H49" s="9">
        <v>0.92559000000000002</v>
      </c>
    </row>
    <row r="50" spans="2:8" x14ac:dyDescent="0.25">
      <c r="B50" s="5">
        <v>96</v>
      </c>
      <c r="C50" s="26">
        <v>1868.8</v>
      </c>
      <c r="D50" s="6" t="s">
        <v>3</v>
      </c>
      <c r="E50" s="7"/>
      <c r="F50" s="8">
        <v>2032.49</v>
      </c>
      <c r="G50" s="22">
        <f>+ABS((C50-F50)/C50)</f>
        <v>8.7590967465753455E-2</v>
      </c>
      <c r="H50" s="9">
        <v>0.86399199999999998</v>
      </c>
    </row>
    <row r="51" spans="2:8" x14ac:dyDescent="0.25">
      <c r="B51" s="5">
        <v>97</v>
      </c>
      <c r="C51" s="26">
        <v>1907</v>
      </c>
      <c r="D51" s="6" t="s">
        <v>3</v>
      </c>
      <c r="E51" s="7"/>
      <c r="F51" s="8">
        <v>1989.88</v>
      </c>
      <c r="G51" s="22">
        <f>+ABS((C51-F51)/C51)</f>
        <v>4.3460933403251238E-2</v>
      </c>
      <c r="H51" s="9">
        <v>0.93153400000000008</v>
      </c>
    </row>
    <row r="52" spans="2:8" x14ac:dyDescent="0.25">
      <c r="B52" s="5">
        <v>98</v>
      </c>
      <c r="C52" s="26">
        <v>1184.2</v>
      </c>
      <c r="D52" s="6" t="s">
        <v>3</v>
      </c>
      <c r="E52" s="7"/>
      <c r="F52" s="8">
        <v>1235.1300000000001</v>
      </c>
      <c r="G52" s="22">
        <f>+ABS((C52-F52)/C52)</f>
        <v>4.300793784833648E-2</v>
      </c>
      <c r="H52" s="9">
        <v>0.88061400000000001</v>
      </c>
    </row>
    <row r="53" spans="2:8" x14ac:dyDescent="0.25">
      <c r="B53" s="5">
        <v>99</v>
      </c>
      <c r="C53" s="26">
        <v>2259.8000000000002</v>
      </c>
      <c r="D53" s="6" t="s">
        <v>3</v>
      </c>
      <c r="E53" s="7"/>
      <c r="F53" s="8">
        <v>2386.73</v>
      </c>
      <c r="G53" s="22">
        <f>+ABS((C53-F53)/C53)</f>
        <v>5.6168687494468461E-2</v>
      </c>
      <c r="H53" s="9">
        <v>0.93696600000000008</v>
      </c>
    </row>
    <row r="54" spans="2:8" x14ac:dyDescent="0.25">
      <c r="B54" s="5">
        <v>100</v>
      </c>
      <c r="C54" s="26">
        <v>1516.6</v>
      </c>
      <c r="D54" s="6" t="s">
        <v>3</v>
      </c>
      <c r="E54" s="7"/>
      <c r="F54" s="8">
        <v>1489.94</v>
      </c>
      <c r="G54" s="22">
        <f>+ABS((C54-F54)/C54)</f>
        <v>1.7578794672293192E-2</v>
      </c>
      <c r="H54" s="9">
        <v>0.94909999999999994</v>
      </c>
    </row>
    <row r="55" spans="2:8" x14ac:dyDescent="0.25">
      <c r="B55" s="5">
        <v>102</v>
      </c>
      <c r="C55" s="26">
        <v>1456.5</v>
      </c>
      <c r="D55" s="6" t="s">
        <v>3</v>
      </c>
      <c r="E55" s="7"/>
      <c r="F55" s="8">
        <v>1988.8</v>
      </c>
      <c r="G55" s="22">
        <f>+ABS((C55-F55)/C55)</f>
        <v>0.36546515619636111</v>
      </c>
      <c r="H55" s="9">
        <v>0.80160799999999999</v>
      </c>
    </row>
    <row r="56" spans="2:8" x14ac:dyDescent="0.25">
      <c r="B56" s="5">
        <v>103</v>
      </c>
      <c r="C56" s="26">
        <v>1737.8</v>
      </c>
      <c r="D56" s="6" t="s">
        <v>3</v>
      </c>
      <c r="E56" s="7"/>
      <c r="F56" s="8">
        <v>1781.79</v>
      </c>
      <c r="G56" s="24">
        <f>+ABS((C56-F56)/C56)</f>
        <v>2.5313614915410294E-2</v>
      </c>
      <c r="H56" s="9">
        <v>0.93269499999999994</v>
      </c>
    </row>
    <row r="57" spans="2:8" x14ac:dyDescent="0.25">
      <c r="G57" s="25"/>
    </row>
    <row r="58" spans="2:8" x14ac:dyDescent="0.25">
      <c r="G58" s="25"/>
    </row>
    <row r="59" spans="2:8" x14ac:dyDescent="0.25">
      <c r="C59" s="31"/>
      <c r="D59" s="32"/>
      <c r="G59" s="25"/>
    </row>
    <row r="60" spans="2:8" x14ac:dyDescent="0.25">
      <c r="C60" s="31"/>
      <c r="D60" s="32"/>
      <c r="G60" s="25"/>
    </row>
    <row r="61" spans="2:8" x14ac:dyDescent="0.25">
      <c r="G61" s="25"/>
    </row>
    <row r="62" spans="2:8" x14ac:dyDescent="0.25">
      <c r="G62" s="25"/>
    </row>
    <row r="63" spans="2:8" x14ac:dyDescent="0.25">
      <c r="G63" s="25"/>
    </row>
    <row r="64" spans="2:8" x14ac:dyDescent="0.25">
      <c r="G64" s="25"/>
    </row>
    <row r="65" spans="7:7" x14ac:dyDescent="0.25">
      <c r="G65" s="25"/>
    </row>
    <row r="66" spans="7:7" x14ac:dyDescent="0.25">
      <c r="G66" s="25"/>
    </row>
    <row r="67" spans="7:7" x14ac:dyDescent="0.25">
      <c r="G67" s="25"/>
    </row>
    <row r="68" spans="7:7" x14ac:dyDescent="0.25">
      <c r="G68" s="25"/>
    </row>
    <row r="69" spans="7:7" x14ac:dyDescent="0.25">
      <c r="G69" s="25"/>
    </row>
    <row r="70" spans="7:7" x14ac:dyDescent="0.25">
      <c r="G70" s="25"/>
    </row>
    <row r="71" spans="7:7" x14ac:dyDescent="0.25">
      <c r="G71" s="25"/>
    </row>
    <row r="72" spans="7:7" x14ac:dyDescent="0.25">
      <c r="G72" s="25"/>
    </row>
    <row r="73" spans="7:7" x14ac:dyDescent="0.25">
      <c r="G73" s="25"/>
    </row>
    <row r="74" spans="7:7" x14ac:dyDescent="0.25">
      <c r="G74" s="25"/>
    </row>
    <row r="75" spans="7:7" x14ac:dyDescent="0.25">
      <c r="G75" s="25"/>
    </row>
    <row r="76" spans="7:7" x14ac:dyDescent="0.25">
      <c r="G76" s="25"/>
    </row>
    <row r="77" spans="7:7" x14ac:dyDescent="0.25">
      <c r="G77" s="25"/>
    </row>
    <row r="78" spans="7:7" x14ac:dyDescent="0.25">
      <c r="G78" s="25"/>
    </row>
    <row r="79" spans="7:7" x14ac:dyDescent="0.25">
      <c r="G79" s="25"/>
    </row>
    <row r="80" spans="7:7" x14ac:dyDescent="0.25">
      <c r="G80" s="25"/>
    </row>
    <row r="81" spans="7:7" x14ac:dyDescent="0.25">
      <c r="G81" s="25"/>
    </row>
    <row r="82" spans="7:7" x14ac:dyDescent="0.25">
      <c r="G82" s="25"/>
    </row>
    <row r="83" spans="7:7" x14ac:dyDescent="0.25">
      <c r="G83" s="25"/>
    </row>
    <row r="84" spans="7:7" x14ac:dyDescent="0.25">
      <c r="G84" s="25"/>
    </row>
    <row r="85" spans="7:7" x14ac:dyDescent="0.25">
      <c r="G85" s="25"/>
    </row>
    <row r="86" spans="7:7" x14ac:dyDescent="0.25">
      <c r="G86" s="25"/>
    </row>
    <row r="87" spans="7:7" x14ac:dyDescent="0.25">
      <c r="G87" s="25"/>
    </row>
    <row r="88" spans="7:7" x14ac:dyDescent="0.25">
      <c r="G88" s="25"/>
    </row>
    <row r="89" spans="7:7" x14ac:dyDescent="0.25">
      <c r="G89" s="25"/>
    </row>
    <row r="90" spans="7:7" x14ac:dyDescent="0.25">
      <c r="G90" s="25"/>
    </row>
    <row r="91" spans="7:7" x14ac:dyDescent="0.25">
      <c r="G91" s="25"/>
    </row>
    <row r="92" spans="7:7" x14ac:dyDescent="0.25">
      <c r="G92" s="25"/>
    </row>
    <row r="93" spans="7:7" x14ac:dyDescent="0.25">
      <c r="G93" s="25"/>
    </row>
    <row r="94" spans="7:7" x14ac:dyDescent="0.25">
      <c r="G94" s="25"/>
    </row>
    <row r="95" spans="7:7" x14ac:dyDescent="0.25">
      <c r="G95" s="25"/>
    </row>
    <row r="96" spans="7:7" x14ac:dyDescent="0.25">
      <c r="G96" s="25"/>
    </row>
    <row r="97" spans="7:7" x14ac:dyDescent="0.25">
      <c r="G97" s="25"/>
    </row>
    <row r="98" spans="7:7" x14ac:dyDescent="0.25">
      <c r="G98" s="25"/>
    </row>
    <row r="99" spans="7:7" x14ac:dyDescent="0.25">
      <c r="G99" s="25"/>
    </row>
    <row r="100" spans="7:7" x14ac:dyDescent="0.25">
      <c r="G100" s="25"/>
    </row>
    <row r="101" spans="7:7" x14ac:dyDescent="0.25">
      <c r="G101" s="25"/>
    </row>
    <row r="102" spans="7:7" x14ac:dyDescent="0.25">
      <c r="G102" s="25"/>
    </row>
    <row r="103" spans="7:7" x14ac:dyDescent="0.25">
      <c r="G103" s="25"/>
    </row>
    <row r="104" spans="7:7" x14ac:dyDescent="0.25">
      <c r="G104" s="25"/>
    </row>
    <row r="105" spans="7:7" x14ac:dyDescent="0.25">
      <c r="G105" s="25"/>
    </row>
    <row r="106" spans="7:7" x14ac:dyDescent="0.25">
      <c r="G106" s="25"/>
    </row>
    <row r="107" spans="7:7" x14ac:dyDescent="0.25">
      <c r="G107" s="25"/>
    </row>
    <row r="108" spans="7:7" x14ac:dyDescent="0.25">
      <c r="G108" s="25"/>
    </row>
    <row r="109" spans="7:7" x14ac:dyDescent="0.25">
      <c r="G109" s="25"/>
    </row>
    <row r="110" spans="7:7" x14ac:dyDescent="0.25">
      <c r="G110" s="25"/>
    </row>
    <row r="111" spans="7:7" x14ac:dyDescent="0.25">
      <c r="G111" s="25"/>
    </row>
    <row r="112" spans="7:7" x14ac:dyDescent="0.25">
      <c r="G112" s="25"/>
    </row>
    <row r="113" spans="7:7" x14ac:dyDescent="0.25">
      <c r="G113" s="25"/>
    </row>
    <row r="114" spans="7:7" x14ac:dyDescent="0.25">
      <c r="G114" s="25"/>
    </row>
    <row r="115" spans="7:7" x14ac:dyDescent="0.25">
      <c r="G115" s="25"/>
    </row>
    <row r="116" spans="7:7" x14ac:dyDescent="0.25">
      <c r="G116" s="25"/>
    </row>
    <row r="117" spans="7:7" x14ac:dyDescent="0.25">
      <c r="G117" s="25"/>
    </row>
    <row r="118" spans="7:7" x14ac:dyDescent="0.25">
      <c r="G118" s="25"/>
    </row>
    <row r="119" spans="7:7" x14ac:dyDescent="0.25">
      <c r="G119" s="25"/>
    </row>
    <row r="120" spans="7:7" x14ac:dyDescent="0.25">
      <c r="G120" s="24"/>
    </row>
    <row r="121" spans="7:7" x14ac:dyDescent="0.25">
      <c r="G121" s="24"/>
    </row>
    <row r="122" spans="7:7" x14ac:dyDescent="0.25">
      <c r="G122" s="24"/>
    </row>
    <row r="123" spans="7:7" x14ac:dyDescent="0.25">
      <c r="G123" s="24"/>
    </row>
    <row r="124" spans="7:7" x14ac:dyDescent="0.25">
      <c r="G124" s="24"/>
    </row>
    <row r="125" spans="7:7" x14ac:dyDescent="0.25">
      <c r="G125" s="24"/>
    </row>
    <row r="126" spans="7:7" x14ac:dyDescent="0.25">
      <c r="G126" s="24"/>
    </row>
    <row r="127" spans="7:7" x14ac:dyDescent="0.25">
      <c r="G127" s="24"/>
    </row>
    <row r="128" spans="7:7" x14ac:dyDescent="0.25">
      <c r="G128" s="24"/>
    </row>
    <row r="129" spans="7:7" x14ac:dyDescent="0.25">
      <c r="G129" s="24"/>
    </row>
    <row r="130" spans="7:7" x14ac:dyDescent="0.25">
      <c r="G130" s="24"/>
    </row>
    <row r="131" spans="7:7" x14ac:dyDescent="0.25">
      <c r="G131" s="24"/>
    </row>
    <row r="132" spans="7:7" x14ac:dyDescent="0.25">
      <c r="G132" s="24"/>
    </row>
    <row r="133" spans="7:7" x14ac:dyDescent="0.25">
      <c r="G133" s="24"/>
    </row>
    <row r="134" spans="7:7" x14ac:dyDescent="0.25">
      <c r="G134" s="24"/>
    </row>
    <row r="135" spans="7:7" x14ac:dyDescent="0.25">
      <c r="G135" s="24"/>
    </row>
    <row r="136" spans="7:7" x14ac:dyDescent="0.25">
      <c r="G136" s="24"/>
    </row>
    <row r="137" spans="7:7" x14ac:dyDescent="0.25">
      <c r="G137" s="24"/>
    </row>
    <row r="138" spans="7:7" x14ac:dyDescent="0.25">
      <c r="G138" s="24"/>
    </row>
    <row r="139" spans="7:7" x14ac:dyDescent="0.25">
      <c r="G139" s="24"/>
    </row>
    <row r="140" spans="7:7" x14ac:dyDescent="0.25">
      <c r="G140" s="24"/>
    </row>
    <row r="141" spans="7:7" x14ac:dyDescent="0.25">
      <c r="G141" s="24"/>
    </row>
    <row r="142" spans="7:7" x14ac:dyDescent="0.25">
      <c r="G142" s="24"/>
    </row>
    <row r="143" spans="7:7" x14ac:dyDescent="0.25">
      <c r="G143" s="24"/>
    </row>
    <row r="144" spans="7:7" x14ac:dyDescent="0.25">
      <c r="G144" s="24"/>
    </row>
  </sheetData>
  <mergeCells count="3">
    <mergeCell ref="N6:O12"/>
    <mergeCell ref="N3:O3"/>
    <mergeCell ref="K3:L3"/>
  </mergeCells>
  <conditionalFormatting sqref="D3:E56">
    <cfRule type="containsText" dxfId="1" priority="11" operator="containsText" text="ct">
      <formula>NOT(ISERROR(SEARCH("ct",D3)))</formula>
    </cfRule>
    <cfRule type="containsText" dxfId="0" priority="12" operator="containsText" text="MR">
      <formula>NOT(ISERROR(SEARCH("MR",D3)))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6EF6-E899-496F-BC93-51DEA000E41B}">
  <dimension ref="K27"/>
  <sheetViews>
    <sheetView zoomScale="85" zoomScaleNormal="85" workbookViewId="0">
      <selection activeCell="Q17" sqref="Q17"/>
    </sheetView>
  </sheetViews>
  <sheetFormatPr defaultRowHeight="15" x14ac:dyDescent="0.25"/>
  <cols>
    <col min="8" max="8" width="15.28515625" customWidth="1"/>
    <col min="9" max="9" width="41" customWidth="1"/>
  </cols>
  <sheetData>
    <row r="27" spans="11:11" x14ac:dyDescent="0.25">
      <c r="K2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mri-evaluation</vt:lpstr>
      <vt:lpstr>configuration-file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Mario Guerra</dc:creator>
  <cp:lastModifiedBy>Jorge Mario Guerra</cp:lastModifiedBy>
  <dcterms:created xsi:type="dcterms:W3CDTF">2020-05-28T15:52:51Z</dcterms:created>
  <dcterms:modified xsi:type="dcterms:W3CDTF">2020-05-28T21:21:49Z</dcterms:modified>
</cp:coreProperties>
</file>