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Gezondheidseconomie\KEA Glutenscreen\R modelling\Main analysis - Glutenscreen CEA model\baseline_rates\"/>
    </mc:Choice>
  </mc:AlternateContent>
  <xr:revisionPtr revIDLastSave="0" documentId="13_ncr:1_{AAD1614B-B19E-4AEA-93AB-7C0A793CB2DE}" xr6:coauthVersionLast="47" xr6:coauthVersionMax="47" xr10:uidLastSave="{00000000-0000-0000-0000-000000000000}"/>
  <bookViews>
    <workbookView xWindow="-120" yWindow="-120" windowWidth="29040" windowHeight="15840" activeTab="1" xr2:uid="{6B8D29F5-BA96-40E4-BEC9-171AE7AFC86D}"/>
  </bookViews>
  <sheets>
    <sheet name="Sheet1" sheetId="1" r:id="rId1"/>
    <sheet name="Sour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2" i="2" l="1"/>
  <c r="V9" i="2"/>
  <c r="V8" i="2"/>
  <c r="V11" i="2"/>
  <c r="X7" i="2"/>
  <c r="B5" i="1" s="1"/>
  <c r="B11" i="1"/>
  <c r="B10" i="1"/>
  <c r="B9" i="1"/>
  <c r="B8" i="1"/>
  <c r="B7" i="1"/>
  <c r="B6" i="1"/>
  <c r="B4" i="1"/>
  <c r="B3" i="1"/>
  <c r="B2" i="1" l="1"/>
  <c r="X13" i="2"/>
  <c r="X12" i="2"/>
  <c r="X11" i="2"/>
  <c r="X10" i="2"/>
  <c r="X9" i="2"/>
  <c r="X8" i="2"/>
  <c r="X6" i="2"/>
  <c r="W6" i="2"/>
  <c r="W7" i="2"/>
  <c r="W8" i="2" s="1"/>
  <c r="W9" i="2" s="1"/>
  <c r="W10" i="2" s="1"/>
  <c r="W11" i="2" s="1"/>
  <c r="W12" i="2" s="1"/>
  <c r="W13" i="2" s="1"/>
  <c r="W5" i="2"/>
  <c r="V21" i="2"/>
  <c r="V20" i="2"/>
  <c r="V19" i="2"/>
  <c r="V18" i="2"/>
  <c r="V17" i="2"/>
  <c r="V16" i="2"/>
  <c r="V15" i="2"/>
  <c r="V14" i="2"/>
  <c r="V13" i="2"/>
  <c r="V12" i="2"/>
  <c r="V10" i="2"/>
</calcChain>
</file>

<file path=xl/sharedStrings.xml><?xml version="1.0" encoding="utf-8"?>
<sst xmlns="http://schemas.openxmlformats.org/spreadsheetml/2006/main" count="26" uniqueCount="26">
  <si>
    <t>Age group</t>
  </si>
  <si>
    <t>Osteoporosis_rate</t>
  </si>
  <si>
    <t>https://www.vzinfo.nl/osteoporose/leeftijd-en-geslacht</t>
  </si>
  <si>
    <t>Leeftijd</t>
  </si>
  <si>
    <t>Mannen</t>
  </si>
  <si>
    <t>Vrouwen</t>
  </si>
  <si>
    <t>Totaal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</si>
  <si>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</si>
  <si>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</si>
  <si>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</si>
  <si>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</si>
  <si>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</si>
  <si>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</si>
  <si>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</si>
  <si>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</si>
  <si>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</si>
  <si>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</si>
  <si>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</si>
  <si>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</si>
  <si>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</si>
  <si>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</si>
  <si>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</si>
  <si>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</si>
  <si>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</si>
  <si>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</si>
  <si>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per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</si>
</sst>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16" fontId="0" fillId="0" borderId="0" xfId="0" quotePrefix="1" applyNumberFormat="1"/>
    <xf numFmtId="17" fontId="0" fillId="0" borderId="0" xfId="0" quotePrefix="1" applyNumberFormat="1"/>
    <xf numFmtId="0" fontId="0" fillId="0" borderId="0" xfId="0" applyNumberFormat="1"/>
    <xf numFmtId="0" fontId="0" fillId="0" borderId="0" xfId="0" quotePrefix="1" applyNumberForma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15</xdr:col>
      <xdr:colOff>551238</xdr:colOff>
      <xdr:row>35</xdr:row>
      <xdr:rowOff>20404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3F45A6-A3EF-4E75-B50C-EC79B5F0F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11680"/>
          <a:ext cx="9695238" cy="44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vzinfo.nl/osteoporose/leeftijd-en-geslach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342F7-8FEF-4019-B2C1-1D762AE8F4BF}">
  <dimension ref="A1:B14"/>
  <sheetViews>
    <sheetView workbookViewId="0">
      <selection activeCell="B16" sqref="B1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 s="2">
        <f>Source!X4</f>
        <v>1.0000000000000001E-5</v>
      </c>
    </row>
    <row r="3" spans="1:2" x14ac:dyDescent="0.25">
      <c r="A3">
        <v>10</v>
      </c>
      <c r="B3" s="2">
        <f>Source!X5</f>
        <v>1.0000000000000001E-5</v>
      </c>
    </row>
    <row r="4" spans="1:2" x14ac:dyDescent="0.25">
      <c r="A4">
        <v>20</v>
      </c>
      <c r="B4" s="2">
        <f>Source!X6</f>
        <v>1.5000000000000001E-4</v>
      </c>
    </row>
    <row r="5" spans="1:2" x14ac:dyDescent="0.25">
      <c r="A5">
        <v>30</v>
      </c>
      <c r="B5" s="2">
        <f>Source!X7</f>
        <v>2.5000000000000001E-4</v>
      </c>
    </row>
    <row r="6" spans="1:2" x14ac:dyDescent="0.25">
      <c r="A6">
        <v>40</v>
      </c>
      <c r="B6" s="2">
        <f>Source!X8</f>
        <v>4.4999999999999999E-4</v>
      </c>
    </row>
    <row r="7" spans="1:2" x14ac:dyDescent="0.25">
      <c r="A7">
        <v>50</v>
      </c>
      <c r="B7" s="2">
        <f>Source!X9</f>
        <v>2.5000000000000001E-3</v>
      </c>
    </row>
    <row r="8" spans="1:2" x14ac:dyDescent="0.25">
      <c r="A8">
        <v>60</v>
      </c>
      <c r="B8" s="2">
        <f>Source!X10</f>
        <v>3.9499999999999995E-3</v>
      </c>
    </row>
    <row r="9" spans="1:2" x14ac:dyDescent="0.25">
      <c r="A9">
        <v>70</v>
      </c>
      <c r="B9" s="2">
        <f>Source!X11</f>
        <v>5.7499999999999999E-3</v>
      </c>
    </row>
    <row r="10" spans="1:2" x14ac:dyDescent="0.25">
      <c r="A10">
        <v>80</v>
      </c>
      <c r="B10" s="2">
        <f>Source!X12</f>
        <v>6.3499999999999997E-3</v>
      </c>
    </row>
    <row r="11" spans="1:2" x14ac:dyDescent="0.25">
      <c r="A11">
        <v>90</v>
      </c>
      <c r="B11" s="2">
        <f>Source!X13</f>
        <v>5.7000000000000002E-3</v>
      </c>
    </row>
    <row r="12" spans="1:2" x14ac:dyDescent="0.25">
      <c r="B12" s="1"/>
    </row>
    <row r="13" spans="1:2" x14ac:dyDescent="0.25">
      <c r="B13" s="1"/>
    </row>
    <row r="14" spans="1:2" x14ac:dyDescent="0.25">
      <c r="B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F3348-B75A-46B0-BE4B-2E6B88BF4BEF}">
  <dimension ref="A3:X22"/>
  <sheetViews>
    <sheetView tabSelected="1" zoomScale="84" workbookViewId="0">
      <selection activeCell="V26" sqref="V26"/>
    </sheetView>
  </sheetViews>
  <sheetFormatPr defaultRowHeight="15" x14ac:dyDescent="0.25"/>
  <sheetData>
    <row r="3" spans="1:24" x14ac:dyDescent="0.25">
      <c r="R3" t="s">
        <v>3</v>
      </c>
      <c r="S3" t="s">
        <v>4</v>
      </c>
      <c r="T3" t="s">
        <v>5</v>
      </c>
      <c r="U3" t="s">
        <v>6</v>
      </c>
      <c r="V3" t="s">
        <v>25</v>
      </c>
    </row>
    <row r="4" spans="1:24" x14ac:dyDescent="0.25">
      <c r="R4" t="s">
        <v>7</v>
      </c>
      <c r="S4">
        <v>0</v>
      </c>
      <c r="T4">
        <v>0</v>
      </c>
      <c r="U4">
        <v>0</v>
      </c>
      <c r="V4">
        <v>1.0000000000000001E-5</v>
      </c>
      <c r="W4" s="5">
        <v>0</v>
      </c>
      <c r="X4">
        <v>1.0000000000000001E-5</v>
      </c>
    </row>
    <row r="5" spans="1:24" x14ac:dyDescent="0.25">
      <c r="A5" s="7" t="s">
        <v>2</v>
      </c>
      <c r="R5" s="3" t="s">
        <v>8</v>
      </c>
      <c r="S5">
        <v>0</v>
      </c>
      <c r="T5">
        <v>0</v>
      </c>
      <c r="U5">
        <v>0</v>
      </c>
      <c r="V5">
        <v>1.0000000000000001E-5</v>
      </c>
      <c r="W5" s="6">
        <f>W4+10</f>
        <v>10</v>
      </c>
      <c r="X5">
        <v>1.0000000000000001E-5</v>
      </c>
    </row>
    <row r="6" spans="1:24" x14ac:dyDescent="0.25">
      <c r="R6" s="4" t="s">
        <v>9</v>
      </c>
      <c r="S6">
        <v>0.1</v>
      </c>
      <c r="T6">
        <v>0</v>
      </c>
      <c r="U6">
        <v>0</v>
      </c>
      <c r="V6">
        <v>1.0000000000000001E-5</v>
      </c>
      <c r="W6" s="6">
        <f t="shared" ref="W6:W13" si="0">W5+10</f>
        <v>20</v>
      </c>
      <c r="X6">
        <f>AVERAGE(V8,V9)</f>
        <v>1.5000000000000001E-4</v>
      </c>
    </row>
    <row r="7" spans="1:24" x14ac:dyDescent="0.25">
      <c r="R7" t="s">
        <v>10</v>
      </c>
      <c r="S7">
        <v>0</v>
      </c>
      <c r="T7">
        <v>0</v>
      </c>
      <c r="U7">
        <v>0</v>
      </c>
      <c r="V7">
        <v>1.0000000000000001E-5</v>
      </c>
      <c r="W7" s="6">
        <f t="shared" si="0"/>
        <v>30</v>
      </c>
      <c r="X7">
        <f>AVERAGE(V10,V11)</f>
        <v>2.5000000000000001E-4</v>
      </c>
    </row>
    <row r="8" spans="1:24" x14ac:dyDescent="0.25">
      <c r="R8" t="s">
        <v>11</v>
      </c>
      <c r="S8">
        <v>0.1</v>
      </c>
      <c r="T8">
        <v>0.2</v>
      </c>
      <c r="U8">
        <v>0.1</v>
      </c>
      <c r="V8">
        <f>U8/1000</f>
        <v>1E-4</v>
      </c>
      <c r="W8" s="6">
        <f t="shared" si="0"/>
        <v>40</v>
      </c>
      <c r="X8">
        <f>AVERAGE(V12,V13)</f>
        <v>4.4999999999999999E-4</v>
      </c>
    </row>
    <row r="9" spans="1:24" x14ac:dyDescent="0.25">
      <c r="R9" t="s">
        <v>12</v>
      </c>
      <c r="S9">
        <v>0.1</v>
      </c>
      <c r="T9">
        <v>0.2</v>
      </c>
      <c r="U9">
        <v>0.2</v>
      </c>
      <c r="V9">
        <f>U9/1000</f>
        <v>2.0000000000000001E-4</v>
      </c>
      <c r="W9" s="6">
        <f t="shared" si="0"/>
        <v>50</v>
      </c>
      <c r="X9">
        <f>AVERAGE(V14,V15)</f>
        <v>2.5000000000000001E-3</v>
      </c>
    </row>
    <row r="10" spans="1:24" x14ac:dyDescent="0.25">
      <c r="R10" t="s">
        <v>13</v>
      </c>
      <c r="S10">
        <v>0.1</v>
      </c>
      <c r="T10">
        <v>0.2</v>
      </c>
      <c r="U10">
        <v>0.2</v>
      </c>
      <c r="V10">
        <f t="shared" ref="V8:V21" si="1">U10/1000</f>
        <v>2.0000000000000001E-4</v>
      </c>
      <c r="W10" s="6">
        <f t="shared" si="0"/>
        <v>60</v>
      </c>
      <c r="X10">
        <f>AVERAGE(V16,V17)</f>
        <v>3.9499999999999995E-3</v>
      </c>
    </row>
    <row r="11" spans="1:24" x14ac:dyDescent="0.25">
      <c r="R11" t="s">
        <v>14</v>
      </c>
      <c r="S11">
        <v>0.2</v>
      </c>
      <c r="T11">
        <v>0.4</v>
      </c>
      <c r="U11">
        <v>0.3</v>
      </c>
      <c r="V11">
        <f>U11/1000</f>
        <v>2.9999999999999997E-4</v>
      </c>
      <c r="W11" s="6">
        <f t="shared" si="0"/>
        <v>70</v>
      </c>
      <c r="X11">
        <f>AVERAGE(V18,V19)</f>
        <v>5.7499999999999999E-3</v>
      </c>
    </row>
    <row r="12" spans="1:24" x14ac:dyDescent="0.25">
      <c r="R12" t="s">
        <v>15</v>
      </c>
      <c r="S12">
        <v>0</v>
      </c>
      <c r="T12">
        <v>0.5</v>
      </c>
      <c r="U12">
        <v>0.3</v>
      </c>
      <c r="V12">
        <f t="shared" si="1"/>
        <v>2.9999999999999997E-4</v>
      </c>
      <c r="W12" s="6">
        <f t="shared" si="0"/>
        <v>80</v>
      </c>
      <c r="X12">
        <f>AVERAGE(V20,V21)</f>
        <v>6.3499999999999997E-3</v>
      </c>
    </row>
    <row r="13" spans="1:24" x14ac:dyDescent="0.25">
      <c r="R13" t="s">
        <v>16</v>
      </c>
      <c r="S13">
        <v>0.3</v>
      </c>
      <c r="T13">
        <v>0.9</v>
      </c>
      <c r="U13">
        <v>0.6</v>
      </c>
      <c r="V13">
        <f t="shared" si="1"/>
        <v>5.9999999999999995E-4</v>
      </c>
      <c r="W13" s="6">
        <f t="shared" si="0"/>
        <v>90</v>
      </c>
      <c r="X13">
        <f>V21</f>
        <v>5.7000000000000002E-3</v>
      </c>
    </row>
    <row r="14" spans="1:24" x14ac:dyDescent="0.25">
      <c r="R14" t="s">
        <v>17</v>
      </c>
      <c r="S14">
        <v>1</v>
      </c>
      <c r="T14">
        <v>2.8</v>
      </c>
      <c r="U14">
        <v>1.9</v>
      </c>
      <c r="V14">
        <f t="shared" si="1"/>
        <v>1.9E-3</v>
      </c>
    </row>
    <row r="15" spans="1:24" x14ac:dyDescent="0.25">
      <c r="R15" t="s">
        <v>18</v>
      </c>
      <c r="S15">
        <v>1.4</v>
      </c>
      <c r="T15">
        <v>4.7</v>
      </c>
      <c r="U15">
        <v>3.1</v>
      </c>
      <c r="V15">
        <f t="shared" si="1"/>
        <v>3.0999999999999999E-3</v>
      </c>
    </row>
    <row r="16" spans="1:24" x14ac:dyDescent="0.25">
      <c r="R16" t="s">
        <v>19</v>
      </c>
      <c r="S16">
        <v>1.5</v>
      </c>
      <c r="T16">
        <v>6</v>
      </c>
      <c r="U16">
        <v>3.8</v>
      </c>
      <c r="V16">
        <f t="shared" si="1"/>
        <v>3.8E-3</v>
      </c>
    </row>
    <row r="17" spans="18:22" x14ac:dyDescent="0.25">
      <c r="R17" t="s">
        <v>20</v>
      </c>
      <c r="S17">
        <v>1.9</v>
      </c>
      <c r="T17">
        <v>6.3</v>
      </c>
      <c r="U17">
        <v>4.0999999999999996</v>
      </c>
      <c r="V17">
        <f t="shared" si="1"/>
        <v>4.0999999999999995E-3</v>
      </c>
    </row>
    <row r="18" spans="18:22" x14ac:dyDescent="0.25">
      <c r="R18" t="s">
        <v>21</v>
      </c>
      <c r="S18">
        <v>2.2000000000000002</v>
      </c>
      <c r="T18">
        <v>7.9</v>
      </c>
      <c r="U18">
        <v>5.0999999999999996</v>
      </c>
      <c r="V18">
        <f t="shared" si="1"/>
        <v>5.0999999999999995E-3</v>
      </c>
    </row>
    <row r="19" spans="18:22" x14ac:dyDescent="0.25">
      <c r="R19" t="s">
        <v>22</v>
      </c>
      <c r="S19">
        <v>3.3</v>
      </c>
      <c r="T19">
        <v>9.1999999999999993</v>
      </c>
      <c r="U19">
        <v>6.4</v>
      </c>
      <c r="V19">
        <f t="shared" si="1"/>
        <v>6.4000000000000003E-3</v>
      </c>
    </row>
    <row r="20" spans="18:22" x14ac:dyDescent="0.25">
      <c r="R20" t="s">
        <v>23</v>
      </c>
      <c r="S20">
        <v>3.4</v>
      </c>
      <c r="T20">
        <v>9.8000000000000007</v>
      </c>
      <c r="U20">
        <v>7</v>
      </c>
      <c r="V20">
        <f t="shared" si="1"/>
        <v>7.0000000000000001E-3</v>
      </c>
    </row>
    <row r="21" spans="18:22" x14ac:dyDescent="0.25">
      <c r="R21" t="s">
        <v>24</v>
      </c>
      <c r="S21">
        <v>3.3</v>
      </c>
      <c r="T21">
        <v>7</v>
      </c>
      <c r="U21">
        <v>5.7</v>
      </c>
      <c r="V21">
        <f t="shared" si="1"/>
        <v>5.7000000000000002E-3</v>
      </c>
    </row>
    <row r="22" spans="18:22" x14ac:dyDescent="0.25">
      <c r="U22">
        <f>AVERAGE(S21,T21)</f>
        <v>5.15</v>
      </c>
    </row>
  </sheetData>
  <hyperlinks>
    <hyperlink ref="A5" r:id="rId1" xr:uid="{0FCE8742-AAB7-4E21-B1B4-5F690EFD1A95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Heijdra Suasnabar, J.M. (MBESLIS)</dc:creator>
  <cp:lastModifiedBy>Heijdra Suasnabar, J.M. (MBESLIS)</cp:lastModifiedBy>
  <dcterms:created xsi:type="dcterms:W3CDTF">2022-06-23T09:12:46Z</dcterms:created>
  <dcterms:modified xsi:type="dcterms:W3CDTF">2024-01-09T10:32:05Z</dcterms:modified>
</cp:coreProperties>
</file>