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ich\OneDrive\Documenten\1 Taiwan\"/>
    </mc:Choice>
  </mc:AlternateContent>
  <xr:revisionPtr revIDLastSave="0" documentId="13_ncr:1_{39AB7B66-9F52-4F2F-AD7F-E4F257CF16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  <c r="I80" i="1" s="1"/>
  <c r="G81" i="1"/>
  <c r="G82" i="1"/>
  <c r="I82" i="1" s="1"/>
  <c r="G83" i="1"/>
  <c r="G84" i="1"/>
  <c r="G85" i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G95" i="1"/>
  <c r="G96" i="1"/>
  <c r="G97" i="1"/>
  <c r="G98" i="1"/>
  <c r="G99" i="1"/>
  <c r="G100" i="1"/>
  <c r="I100" i="1" s="1"/>
  <c r="G101" i="1"/>
  <c r="I101" i="1" s="1"/>
  <c r="G102" i="1"/>
  <c r="I102" i="1" s="1"/>
  <c r="G103" i="1"/>
  <c r="G104" i="1"/>
  <c r="G105" i="1"/>
  <c r="I83" i="1"/>
  <c r="I95" i="1"/>
  <c r="I103" i="1"/>
  <c r="I104" i="1"/>
  <c r="I85" i="1"/>
  <c r="I84" i="1"/>
  <c r="I81" i="1"/>
  <c r="I94" i="1"/>
  <c r="I96" i="1"/>
  <c r="I97" i="1"/>
  <c r="I98" i="1"/>
  <c r="I99" i="1"/>
  <c r="I105" i="1"/>
  <c r="I68" i="1"/>
  <c r="I69" i="1"/>
  <c r="I70" i="1"/>
  <c r="I71" i="1"/>
  <c r="I72" i="1"/>
  <c r="I73" i="1"/>
  <c r="I74" i="1"/>
  <c r="I75" i="1"/>
  <c r="I76" i="1"/>
  <c r="I77" i="1"/>
  <c r="I78" i="1"/>
  <c r="I79" i="1"/>
  <c r="I67" i="1"/>
  <c r="I55" i="1"/>
  <c r="I56" i="1"/>
  <c r="I57" i="1"/>
  <c r="I58" i="1"/>
  <c r="I59" i="1"/>
  <c r="I60" i="1"/>
  <c r="I61" i="1"/>
  <c r="I62" i="1"/>
  <c r="I63" i="1"/>
  <c r="I64" i="1"/>
  <c r="I65" i="1"/>
  <c r="I66" i="1"/>
  <c r="I54" i="1"/>
  <c r="I42" i="1"/>
  <c r="I43" i="1"/>
  <c r="I44" i="1"/>
  <c r="I45" i="1"/>
  <c r="I46" i="1"/>
  <c r="I47" i="1"/>
  <c r="I48" i="1"/>
  <c r="I49" i="1"/>
  <c r="I50" i="1"/>
  <c r="I51" i="1"/>
  <c r="I52" i="1"/>
  <c r="I53" i="1"/>
  <c r="I41" i="1"/>
  <c r="I29" i="1"/>
  <c r="I30" i="1"/>
  <c r="I31" i="1"/>
  <c r="I32" i="1"/>
  <c r="I33" i="1"/>
  <c r="I34" i="1"/>
  <c r="I35" i="1"/>
  <c r="I36" i="1"/>
  <c r="I37" i="1"/>
  <c r="I38" i="1"/>
  <c r="I39" i="1"/>
  <c r="I40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<sst xmlns="http://schemas.openxmlformats.org/spreadsheetml/2006/main" count="112" uniqueCount="16">
  <si>
    <t>Photonics</t>
  </si>
  <si>
    <t>Area</t>
  </si>
  <si>
    <t>Priority Year</t>
  </si>
  <si>
    <t>Joint Amounts</t>
  </si>
  <si>
    <t>Quantum</t>
  </si>
  <si>
    <t>Sub-Area1</t>
  </si>
  <si>
    <t>Sub-Area2</t>
  </si>
  <si>
    <t>Sub-Area3</t>
  </si>
  <si>
    <t>Sub-Area4</t>
  </si>
  <si>
    <t>Sub-Area5</t>
  </si>
  <si>
    <t>Materials</t>
  </si>
  <si>
    <t>Nano</t>
  </si>
  <si>
    <t>Manufacturing</t>
  </si>
  <si>
    <t>LSH</t>
  </si>
  <si>
    <t>Chemical Key Enabling Technologies</t>
  </si>
  <si>
    <t>Digital key enabling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</si>
</sst>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 applyAlignment="1"/>
    <xf numFmtId="0" fontId="0" fillId="33" borderId="11" xfId="0" applyFill="1" applyBorder="1" applyAlignment="1"/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33" borderId="0" xfId="0" applyFill="1" applyAlignmen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tabSelected="1" topLeftCell="A79" workbookViewId="0">
      <selection activeCell="B15" sqref="B15:B24"/>
    </sheetView>
  </sheetViews>
  <sheetFormatPr defaultRowHeight="14.4" x14ac:dyDescent="0.3"/>
  <cols>
    <col min="9" max="9" width="16.33203125" customWidth="1"/>
  </cols>
  <sheetData>
    <row r="1" spans="1:10" x14ac:dyDescent="0.3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I1" t="s">
        <v>3</v>
      </c>
      <c r="J1" t="s">
        <v>1</v>
      </c>
    </row>
    <row r="2" spans="1:10" x14ac:dyDescent="0.3">
      <c r="A2">
        <v>2010</v>
      </c>
      <c r="B2">
        <v>299</v>
      </c>
      <c r="C2">
        <v>648</v>
      </c>
      <c r="I2">
        <f>ROUND((C2+B2)*0.989658779183359, 0)</f>
        <v>937</v>
      </c>
      <c r="J2" t="s">
        <v>0</v>
      </c>
    </row>
    <row r="3" spans="1:10" x14ac:dyDescent="0.3">
      <c r="A3">
        <v>2011</v>
      </c>
      <c r="B3">
        <v>326</v>
      </c>
      <c r="C3">
        <v>681</v>
      </c>
      <c r="I3">
        <f>ROUND((C3+B3)*0.989658779183359, 0)</f>
        <v>997</v>
      </c>
      <c r="J3" t="s">
        <v>0</v>
      </c>
    </row>
    <row r="4" spans="1:10" x14ac:dyDescent="0.3">
      <c r="A4">
        <v>2012</v>
      </c>
      <c r="B4">
        <v>400</v>
      </c>
      <c r="C4">
        <v>683</v>
      </c>
      <c r="I4">
        <f>ROUND((C4+B4)*0.989658779183359, 0)</f>
        <v>1072</v>
      </c>
      <c r="J4" t="s">
        <v>0</v>
      </c>
    </row>
    <row r="5" spans="1:10" x14ac:dyDescent="0.3">
      <c r="A5">
        <v>2013</v>
      </c>
      <c r="B5">
        <v>365</v>
      </c>
      <c r="C5">
        <v>655</v>
      </c>
      <c r="I5">
        <f>ROUND((C5+B5)*0.989658779183359, 0)</f>
        <v>1009</v>
      </c>
      <c r="J5" t="s">
        <v>0</v>
      </c>
    </row>
    <row r="6" spans="1:10" x14ac:dyDescent="0.3">
      <c r="A6">
        <v>2014</v>
      </c>
      <c r="B6">
        <v>242</v>
      </c>
      <c r="C6">
        <v>572</v>
      </c>
      <c r="I6">
        <f>ROUND((C6+B6)*0.989658779183359, 0)</f>
        <v>806</v>
      </c>
      <c r="J6" t="s">
        <v>0</v>
      </c>
    </row>
    <row r="7" spans="1:10" x14ac:dyDescent="0.3">
      <c r="A7">
        <v>2015</v>
      </c>
      <c r="B7">
        <v>250</v>
      </c>
      <c r="C7">
        <v>578</v>
      </c>
      <c r="I7">
        <f>ROUND((C7+B7)*0.989658779183359, 0)</f>
        <v>819</v>
      </c>
      <c r="J7" t="s">
        <v>0</v>
      </c>
    </row>
    <row r="8" spans="1:10" x14ac:dyDescent="0.3">
      <c r="A8">
        <v>2016</v>
      </c>
      <c r="B8">
        <v>245</v>
      </c>
      <c r="C8">
        <v>531</v>
      </c>
      <c r="I8">
        <f>ROUND((C8+B8)*0.989658779183359, 0)</f>
        <v>768</v>
      </c>
      <c r="J8" t="s">
        <v>0</v>
      </c>
    </row>
    <row r="9" spans="1:10" x14ac:dyDescent="0.3">
      <c r="A9">
        <v>2017</v>
      </c>
      <c r="B9">
        <v>240</v>
      </c>
      <c r="C9">
        <v>502</v>
      </c>
      <c r="I9">
        <f>ROUND((C9+B9)*0.989658779183359, 0)</f>
        <v>734</v>
      </c>
      <c r="J9" t="s">
        <v>0</v>
      </c>
    </row>
    <row r="10" spans="1:10" x14ac:dyDescent="0.3">
      <c r="A10">
        <v>2018</v>
      </c>
      <c r="B10">
        <v>240</v>
      </c>
      <c r="C10">
        <v>436</v>
      </c>
      <c r="I10">
        <f>ROUND((C10+B10)*0.989658779183359, 0)</f>
        <v>669</v>
      </c>
      <c r="J10" t="s">
        <v>0</v>
      </c>
    </row>
    <row r="11" spans="1:10" x14ac:dyDescent="0.3">
      <c r="A11">
        <v>2019</v>
      </c>
      <c r="B11">
        <v>232</v>
      </c>
      <c r="C11">
        <v>353</v>
      </c>
      <c r="I11">
        <f>ROUND((C11+B11)*0.989658779183359, 0)</f>
        <v>579</v>
      </c>
      <c r="J11" t="s">
        <v>0</v>
      </c>
    </row>
    <row r="12" spans="1:10" x14ac:dyDescent="0.3">
      <c r="A12">
        <v>2020</v>
      </c>
      <c r="B12">
        <v>131</v>
      </c>
      <c r="C12">
        <v>386</v>
      </c>
      <c r="I12">
        <f>ROUND((C12+B12)*0.989658779183359, 0)</f>
        <v>512</v>
      </c>
      <c r="J12" t="s">
        <v>0</v>
      </c>
    </row>
    <row r="13" spans="1:10" x14ac:dyDescent="0.3">
      <c r="A13">
        <v>2021</v>
      </c>
      <c r="B13">
        <v>103</v>
      </c>
      <c r="C13">
        <v>228</v>
      </c>
      <c r="I13">
        <f>ROUND((C13+B13)*0.989658779183359, 0)</f>
        <v>328</v>
      </c>
      <c r="J13" t="s">
        <v>0</v>
      </c>
    </row>
    <row r="14" spans="1:10" x14ac:dyDescent="0.3">
      <c r="A14">
        <v>2022</v>
      </c>
      <c r="B14">
        <v>3</v>
      </c>
      <c r="I14">
        <f>ROUND((C14+B14)*0.989658779183359, 0)</f>
        <v>3</v>
      </c>
      <c r="J14" t="s">
        <v>0</v>
      </c>
    </row>
    <row r="15" spans="1:10" x14ac:dyDescent="0.3">
      <c r="A15">
        <v>2010</v>
      </c>
      <c r="I15">
        <v>1</v>
      </c>
      <c r="J15" t="s">
        <v>4</v>
      </c>
    </row>
    <row r="16" spans="1:10" x14ac:dyDescent="0.3">
      <c r="A16">
        <v>2011</v>
      </c>
      <c r="I16">
        <v>3</v>
      </c>
      <c r="J16" t="s">
        <v>4</v>
      </c>
    </row>
    <row r="17" spans="1:10" x14ac:dyDescent="0.3">
      <c r="A17">
        <v>2012</v>
      </c>
      <c r="I17">
        <v>2</v>
      </c>
      <c r="J17" t="s">
        <v>4</v>
      </c>
    </row>
    <row r="18" spans="1:10" x14ac:dyDescent="0.3">
      <c r="A18">
        <v>2013</v>
      </c>
      <c r="I18">
        <v>1</v>
      </c>
      <c r="J18" t="s">
        <v>4</v>
      </c>
    </row>
    <row r="19" spans="1:10" x14ac:dyDescent="0.3">
      <c r="A19">
        <v>2014</v>
      </c>
      <c r="I19">
        <v>0</v>
      </c>
      <c r="J19" t="s">
        <v>4</v>
      </c>
    </row>
    <row r="20" spans="1:10" x14ac:dyDescent="0.3">
      <c r="A20">
        <v>2015</v>
      </c>
      <c r="I20">
        <v>1</v>
      </c>
      <c r="J20" t="s">
        <v>4</v>
      </c>
    </row>
    <row r="21" spans="1:10" x14ac:dyDescent="0.3">
      <c r="A21">
        <v>2016</v>
      </c>
      <c r="I21">
        <v>4</v>
      </c>
      <c r="J21" t="s">
        <v>4</v>
      </c>
    </row>
    <row r="22" spans="1:10" x14ac:dyDescent="0.3">
      <c r="A22">
        <v>2017</v>
      </c>
      <c r="I22">
        <v>0</v>
      </c>
      <c r="J22" t="s">
        <v>4</v>
      </c>
    </row>
    <row r="23" spans="1:10" x14ac:dyDescent="0.3">
      <c r="A23">
        <v>2018</v>
      </c>
      <c r="I23">
        <v>1</v>
      </c>
      <c r="J23" t="s">
        <v>4</v>
      </c>
    </row>
    <row r="24" spans="1:10" x14ac:dyDescent="0.3">
      <c r="A24">
        <v>2019</v>
      </c>
      <c r="I24">
        <v>3</v>
      </c>
      <c r="J24" t="s">
        <v>4</v>
      </c>
    </row>
    <row r="25" spans="1:10" x14ac:dyDescent="0.3">
      <c r="A25">
        <v>2020</v>
      </c>
      <c r="I25">
        <v>9</v>
      </c>
      <c r="J25" t="s">
        <v>4</v>
      </c>
    </row>
    <row r="26" spans="1:10" x14ac:dyDescent="0.3">
      <c r="A26">
        <v>2021</v>
      </c>
      <c r="I26">
        <v>5</v>
      </c>
      <c r="J26" t="s">
        <v>4</v>
      </c>
    </row>
    <row r="27" spans="1:10" x14ac:dyDescent="0.3">
      <c r="A27">
        <v>2022</v>
      </c>
      <c r="I27">
        <v>0</v>
      </c>
      <c r="J27" t="s">
        <v>4</v>
      </c>
    </row>
    <row r="28" spans="1:10" x14ac:dyDescent="0.3">
      <c r="A28">
        <v>2010</v>
      </c>
      <c r="B28">
        <v>28</v>
      </c>
      <c r="C28">
        <v>292</v>
      </c>
      <c r="D28">
        <v>1361</v>
      </c>
      <c r="E28">
        <v>683</v>
      </c>
      <c r="F28">
        <v>2118</v>
      </c>
      <c r="I28">
        <f>ROUND(SUM(B28:F28)*0.867321358754398, 0)</f>
        <v>3887</v>
      </c>
      <c r="J28" t="s">
        <v>11</v>
      </c>
    </row>
    <row r="29" spans="1:10" x14ac:dyDescent="0.3">
      <c r="A29">
        <v>2011</v>
      </c>
      <c r="B29">
        <v>28</v>
      </c>
      <c r="C29">
        <v>292</v>
      </c>
      <c r="D29">
        <v>1500</v>
      </c>
      <c r="E29">
        <v>830</v>
      </c>
      <c r="F29">
        <v>2534</v>
      </c>
      <c r="I29">
        <f>ROUND(SUM(B29:F29)*0.867321358754398, 0)</f>
        <v>4496</v>
      </c>
      <c r="J29" t="s">
        <v>11</v>
      </c>
    </row>
    <row r="30" spans="1:10" x14ac:dyDescent="0.3">
      <c r="A30">
        <v>2012</v>
      </c>
      <c r="B30">
        <v>31</v>
      </c>
      <c r="C30">
        <v>300</v>
      </c>
      <c r="D30">
        <v>1541</v>
      </c>
      <c r="E30">
        <v>986</v>
      </c>
      <c r="F30">
        <v>2707</v>
      </c>
      <c r="I30">
        <f>ROUND(SUM(B30:F30)*0.867321358754398, 0)</f>
        <v>4827</v>
      </c>
      <c r="J30" t="s">
        <v>11</v>
      </c>
    </row>
    <row r="31" spans="1:10" x14ac:dyDescent="0.3">
      <c r="A31">
        <v>2013</v>
      </c>
      <c r="B31">
        <v>42</v>
      </c>
      <c r="C31">
        <v>277</v>
      </c>
      <c r="D31">
        <v>1511</v>
      </c>
      <c r="E31">
        <v>1156</v>
      </c>
      <c r="F31">
        <v>2582</v>
      </c>
      <c r="I31">
        <f>ROUND(SUM(B31:F31)*0.867321358754398, 0)</f>
        <v>4829</v>
      </c>
      <c r="J31" t="s">
        <v>11</v>
      </c>
    </row>
    <row r="32" spans="1:10" x14ac:dyDescent="0.3">
      <c r="A32">
        <v>2014</v>
      </c>
      <c r="B32">
        <v>31</v>
      </c>
      <c r="C32">
        <v>368</v>
      </c>
      <c r="D32">
        <v>1440</v>
      </c>
      <c r="E32">
        <v>1076</v>
      </c>
      <c r="F32">
        <v>2394</v>
      </c>
      <c r="I32">
        <f>ROUND(SUM(B32:F32)*0.867321358754398, 0)</f>
        <v>4605</v>
      </c>
      <c r="J32" t="s">
        <v>11</v>
      </c>
    </row>
    <row r="33" spans="1:10" x14ac:dyDescent="0.3">
      <c r="A33">
        <v>2015</v>
      </c>
      <c r="B33">
        <v>24</v>
      </c>
      <c r="C33">
        <v>244</v>
      </c>
      <c r="D33">
        <v>1280</v>
      </c>
      <c r="E33">
        <v>979</v>
      </c>
      <c r="F33">
        <v>2298</v>
      </c>
      <c r="I33">
        <f>ROUND(SUM(B33:F33)*0.867321358754398, 0)</f>
        <v>4185</v>
      </c>
      <c r="J33" t="s">
        <v>11</v>
      </c>
    </row>
    <row r="34" spans="1:10" x14ac:dyDescent="0.3">
      <c r="A34">
        <v>2016</v>
      </c>
      <c r="B34">
        <v>23</v>
      </c>
      <c r="C34">
        <v>290</v>
      </c>
      <c r="D34">
        <v>1414</v>
      </c>
      <c r="E34">
        <v>1018</v>
      </c>
      <c r="F34">
        <v>2219</v>
      </c>
      <c r="I34">
        <f>ROUND(SUM(B34:F34)*0.867321358754398, 0)</f>
        <v>4305</v>
      </c>
      <c r="J34" t="s">
        <v>11</v>
      </c>
    </row>
    <row r="35" spans="1:10" x14ac:dyDescent="0.3">
      <c r="A35">
        <v>2017</v>
      </c>
      <c r="B35">
        <v>48</v>
      </c>
      <c r="C35">
        <v>355</v>
      </c>
      <c r="D35">
        <v>1513</v>
      </c>
      <c r="E35">
        <v>1300</v>
      </c>
      <c r="F35">
        <v>2655</v>
      </c>
      <c r="I35">
        <f>ROUND(SUM(B35:F35)*0.867321358754398, 0)</f>
        <v>5092</v>
      </c>
      <c r="J35" t="s">
        <v>11</v>
      </c>
    </row>
    <row r="36" spans="1:10" x14ac:dyDescent="0.3">
      <c r="A36">
        <v>2018</v>
      </c>
      <c r="B36">
        <v>24</v>
      </c>
      <c r="C36">
        <v>311</v>
      </c>
      <c r="D36">
        <v>1616</v>
      </c>
      <c r="E36">
        <v>1328</v>
      </c>
      <c r="F36">
        <v>2558</v>
      </c>
      <c r="I36">
        <f>ROUND(SUM(B36:F36)*0.867321358754398, 0)</f>
        <v>5063</v>
      </c>
      <c r="J36" t="s">
        <v>11</v>
      </c>
    </row>
    <row r="37" spans="1:10" x14ac:dyDescent="0.3">
      <c r="A37">
        <v>2019</v>
      </c>
      <c r="B37">
        <v>31</v>
      </c>
      <c r="C37">
        <v>267</v>
      </c>
      <c r="D37">
        <v>1576</v>
      </c>
      <c r="E37">
        <v>1246</v>
      </c>
      <c r="F37">
        <v>2609</v>
      </c>
      <c r="I37">
        <f>ROUND(SUM(B37:F37)*0.867321358754398, 0)</f>
        <v>4969</v>
      </c>
      <c r="J37" t="s">
        <v>11</v>
      </c>
    </row>
    <row r="38" spans="1:10" x14ac:dyDescent="0.3">
      <c r="A38">
        <v>2020</v>
      </c>
      <c r="B38">
        <v>22</v>
      </c>
      <c r="C38">
        <v>247</v>
      </c>
      <c r="D38">
        <v>1579</v>
      </c>
      <c r="E38">
        <v>1370</v>
      </c>
      <c r="F38">
        <v>3065</v>
      </c>
      <c r="I38">
        <f>ROUND(SUM(B38:F38)*0.867321358754398, 0)</f>
        <v>5449</v>
      </c>
      <c r="J38" t="s">
        <v>11</v>
      </c>
    </row>
    <row r="39" spans="1:10" x14ac:dyDescent="0.3">
      <c r="A39">
        <v>2021</v>
      </c>
      <c r="B39">
        <v>21</v>
      </c>
      <c r="C39">
        <v>148</v>
      </c>
      <c r="D39">
        <v>880</v>
      </c>
      <c r="E39">
        <v>1026</v>
      </c>
      <c r="F39">
        <v>2210</v>
      </c>
      <c r="I39">
        <f>ROUND(SUM(B39:F39)*0.867321358754398, 0)</f>
        <v>3716</v>
      </c>
      <c r="J39" t="s">
        <v>11</v>
      </c>
    </row>
    <row r="40" spans="1:10" x14ac:dyDescent="0.3">
      <c r="A40">
        <v>2022</v>
      </c>
      <c r="B40">
        <v>0</v>
      </c>
      <c r="C40">
        <v>2</v>
      </c>
      <c r="D40">
        <v>2</v>
      </c>
      <c r="E40">
        <v>0</v>
      </c>
      <c r="F40">
        <v>1</v>
      </c>
      <c r="I40">
        <f>ROUND(SUM(B40:F40)*0.867321358754398, 0)</f>
        <v>4</v>
      </c>
      <c r="J40" t="s">
        <v>11</v>
      </c>
    </row>
    <row r="41" spans="1:10" x14ac:dyDescent="0.3">
      <c r="A41">
        <v>2010</v>
      </c>
      <c r="B41">
        <v>197</v>
      </c>
      <c r="C41">
        <v>124</v>
      </c>
      <c r="D41">
        <v>388</v>
      </c>
      <c r="E41">
        <v>909</v>
      </c>
      <c r="I41">
        <f>ROUND(SUM(B41:E41)*0.873855510258638,0)</f>
        <v>1414</v>
      </c>
      <c r="J41" t="s">
        <v>10</v>
      </c>
    </row>
    <row r="42" spans="1:10" x14ac:dyDescent="0.3">
      <c r="A42">
        <v>2011</v>
      </c>
      <c r="B42">
        <v>218</v>
      </c>
      <c r="C42">
        <v>121</v>
      </c>
      <c r="D42">
        <v>336</v>
      </c>
      <c r="E42">
        <v>1044</v>
      </c>
      <c r="I42">
        <f>ROUND(SUM(B42:E42)*0.873855510258638,0)</f>
        <v>1502</v>
      </c>
      <c r="J42" t="s">
        <v>10</v>
      </c>
    </row>
    <row r="43" spans="1:10" x14ac:dyDescent="0.3">
      <c r="A43">
        <v>2012</v>
      </c>
      <c r="B43">
        <v>198</v>
      </c>
      <c r="C43">
        <v>129</v>
      </c>
      <c r="D43">
        <v>244</v>
      </c>
      <c r="E43">
        <v>941</v>
      </c>
      <c r="I43">
        <f>ROUND(SUM(B43:E43)*0.873855510258638,0)</f>
        <v>1321</v>
      </c>
      <c r="J43" t="s">
        <v>10</v>
      </c>
    </row>
    <row r="44" spans="1:10" x14ac:dyDescent="0.3">
      <c r="A44">
        <v>2013</v>
      </c>
      <c r="B44">
        <v>165</v>
      </c>
      <c r="C44">
        <v>111</v>
      </c>
      <c r="D44">
        <v>214</v>
      </c>
      <c r="E44">
        <v>876</v>
      </c>
      <c r="I44">
        <f>ROUND(SUM(B44:E44)*0.873855510258638,0)</f>
        <v>1194</v>
      </c>
      <c r="J44" t="s">
        <v>10</v>
      </c>
    </row>
    <row r="45" spans="1:10" x14ac:dyDescent="0.3">
      <c r="A45">
        <v>2014</v>
      </c>
      <c r="B45">
        <v>155</v>
      </c>
      <c r="C45">
        <v>86</v>
      </c>
      <c r="D45">
        <v>214</v>
      </c>
      <c r="E45">
        <v>809</v>
      </c>
      <c r="I45">
        <f>ROUND(SUM(B45:E45)*0.873855510258638,0)</f>
        <v>1105</v>
      </c>
      <c r="J45" t="s">
        <v>10</v>
      </c>
    </row>
    <row r="46" spans="1:10" x14ac:dyDescent="0.3">
      <c r="A46">
        <v>2015</v>
      </c>
      <c r="B46">
        <v>161</v>
      </c>
      <c r="C46">
        <v>103</v>
      </c>
      <c r="D46">
        <v>190</v>
      </c>
      <c r="E46">
        <v>836</v>
      </c>
      <c r="I46">
        <f>ROUND(SUM(B46:E46)*0.873855510258638,0)</f>
        <v>1127</v>
      </c>
      <c r="J46" t="s">
        <v>10</v>
      </c>
    </row>
    <row r="47" spans="1:10" x14ac:dyDescent="0.3">
      <c r="A47">
        <v>2016</v>
      </c>
      <c r="B47">
        <v>149</v>
      </c>
      <c r="C47">
        <v>106</v>
      </c>
      <c r="D47">
        <v>185</v>
      </c>
      <c r="E47">
        <v>773</v>
      </c>
      <c r="I47">
        <f>ROUND(SUM(B47:E47)*0.873855510258638,0)</f>
        <v>1060</v>
      </c>
      <c r="J47" t="s">
        <v>10</v>
      </c>
    </row>
    <row r="48" spans="1:10" x14ac:dyDescent="0.3">
      <c r="A48">
        <v>2017</v>
      </c>
      <c r="B48">
        <v>147</v>
      </c>
      <c r="C48">
        <v>119</v>
      </c>
      <c r="D48">
        <v>229</v>
      </c>
      <c r="E48">
        <v>810</v>
      </c>
      <c r="I48">
        <f>ROUND(SUM(B48:E48)*0.873855510258638,0)</f>
        <v>1140</v>
      </c>
      <c r="J48" t="s">
        <v>10</v>
      </c>
    </row>
    <row r="49" spans="1:10" x14ac:dyDescent="0.3">
      <c r="A49">
        <v>2018</v>
      </c>
      <c r="B49">
        <v>137</v>
      </c>
      <c r="C49">
        <v>80</v>
      </c>
      <c r="D49">
        <v>199</v>
      </c>
      <c r="E49">
        <v>719</v>
      </c>
      <c r="I49">
        <f>ROUND(SUM(B49:E49)*0.873855510258638,0)</f>
        <v>992</v>
      </c>
      <c r="J49" t="s">
        <v>10</v>
      </c>
    </row>
    <row r="50" spans="1:10" x14ac:dyDescent="0.3">
      <c r="A50">
        <v>2019</v>
      </c>
      <c r="B50">
        <v>132</v>
      </c>
      <c r="C50">
        <v>117</v>
      </c>
      <c r="D50">
        <v>132</v>
      </c>
      <c r="E50">
        <v>680</v>
      </c>
      <c r="I50">
        <f>ROUND(SUM(B50:E50)*0.873855510258638,0)</f>
        <v>927</v>
      </c>
      <c r="J50" t="s">
        <v>10</v>
      </c>
    </row>
    <row r="51" spans="1:10" x14ac:dyDescent="0.3">
      <c r="A51">
        <v>2020</v>
      </c>
      <c r="B51">
        <v>145</v>
      </c>
      <c r="C51">
        <v>93</v>
      </c>
      <c r="D51">
        <v>238</v>
      </c>
      <c r="E51">
        <v>947</v>
      </c>
      <c r="I51">
        <f>ROUND(SUM(B51:E51)*0.873855510258638,0)</f>
        <v>1243</v>
      </c>
      <c r="J51" t="s">
        <v>10</v>
      </c>
    </row>
    <row r="52" spans="1:10" x14ac:dyDescent="0.3">
      <c r="A52">
        <v>2021</v>
      </c>
      <c r="B52">
        <v>99</v>
      </c>
      <c r="C52">
        <v>41</v>
      </c>
      <c r="D52">
        <v>174</v>
      </c>
      <c r="E52">
        <v>650</v>
      </c>
      <c r="I52">
        <f>ROUND(SUM(B52:E52)*0.873855510258638,0)</f>
        <v>842</v>
      </c>
      <c r="J52" t="s">
        <v>10</v>
      </c>
    </row>
    <row r="53" spans="1:10" x14ac:dyDescent="0.3">
      <c r="A53">
        <v>2022</v>
      </c>
      <c r="B53">
        <v>1</v>
      </c>
      <c r="C53">
        <v>0</v>
      </c>
      <c r="D53">
        <v>0</v>
      </c>
      <c r="E53">
        <v>0</v>
      </c>
      <c r="I53">
        <f>ROUND(SUM(B53:E53)*0.873855510258638,0)</f>
        <v>1</v>
      </c>
      <c r="J53" t="s">
        <v>10</v>
      </c>
    </row>
    <row r="54" spans="1:10" x14ac:dyDescent="0.3">
      <c r="A54">
        <v>2010</v>
      </c>
      <c r="B54">
        <v>308</v>
      </c>
      <c r="C54">
        <v>79</v>
      </c>
      <c r="I54">
        <f>ROUND(SUM(B54:C54)*0.989953230556036, 0)</f>
        <v>383</v>
      </c>
      <c r="J54" t="s">
        <v>12</v>
      </c>
    </row>
    <row r="55" spans="1:10" x14ac:dyDescent="0.3">
      <c r="A55">
        <v>2011</v>
      </c>
      <c r="B55">
        <v>305</v>
      </c>
      <c r="C55">
        <v>52</v>
      </c>
      <c r="I55">
        <f>ROUND(SUM(B55:C55)*0.989953230556036, 0)</f>
        <v>353</v>
      </c>
      <c r="J55" t="s">
        <v>12</v>
      </c>
    </row>
    <row r="56" spans="1:10" x14ac:dyDescent="0.3">
      <c r="A56">
        <v>2012</v>
      </c>
      <c r="B56">
        <v>269</v>
      </c>
      <c r="C56">
        <v>58</v>
      </c>
      <c r="I56">
        <f>ROUND(SUM(B56:C56)*0.989953230556036, 0)</f>
        <v>324</v>
      </c>
      <c r="J56" t="s">
        <v>12</v>
      </c>
    </row>
    <row r="57" spans="1:10" x14ac:dyDescent="0.3">
      <c r="A57">
        <v>2013</v>
      </c>
      <c r="B57">
        <v>368</v>
      </c>
      <c r="C57">
        <v>66</v>
      </c>
      <c r="I57">
        <f>ROUND(SUM(B57:C57)*0.989953230556036, 0)</f>
        <v>430</v>
      </c>
      <c r="J57" t="s">
        <v>12</v>
      </c>
    </row>
    <row r="58" spans="1:10" x14ac:dyDescent="0.3">
      <c r="A58">
        <v>2014</v>
      </c>
      <c r="B58">
        <v>430</v>
      </c>
      <c r="C58">
        <v>60</v>
      </c>
      <c r="I58">
        <f>ROUND(SUM(B58:C58)*0.989953230556036, 0)</f>
        <v>485</v>
      </c>
      <c r="J58" t="s">
        <v>12</v>
      </c>
    </row>
    <row r="59" spans="1:10" x14ac:dyDescent="0.3">
      <c r="A59">
        <v>2015</v>
      </c>
      <c r="B59">
        <v>507</v>
      </c>
      <c r="C59">
        <v>65</v>
      </c>
      <c r="I59">
        <f>ROUND(SUM(B59:C59)*0.989953230556036, 0)</f>
        <v>566</v>
      </c>
      <c r="J59" t="s">
        <v>12</v>
      </c>
    </row>
    <row r="60" spans="1:10" x14ac:dyDescent="0.3">
      <c r="A60">
        <v>2016</v>
      </c>
      <c r="B60">
        <v>566</v>
      </c>
      <c r="C60">
        <v>51</v>
      </c>
      <c r="I60">
        <f>ROUND(SUM(B60:C60)*0.989953230556036, 0)</f>
        <v>611</v>
      </c>
      <c r="J60" t="s">
        <v>12</v>
      </c>
    </row>
    <row r="61" spans="1:10" x14ac:dyDescent="0.3">
      <c r="A61">
        <v>2017</v>
      </c>
      <c r="B61">
        <v>687</v>
      </c>
      <c r="C61">
        <v>40</v>
      </c>
      <c r="I61">
        <f>ROUND(SUM(B61:C61)*0.989953230556036, 0)</f>
        <v>720</v>
      </c>
      <c r="J61" t="s">
        <v>12</v>
      </c>
    </row>
    <row r="62" spans="1:10" x14ac:dyDescent="0.3">
      <c r="A62">
        <v>2018</v>
      </c>
      <c r="B62">
        <v>566</v>
      </c>
      <c r="C62">
        <v>47</v>
      </c>
      <c r="I62">
        <f>ROUND(SUM(B62:C62)*0.989953230556036, 0)</f>
        <v>607</v>
      </c>
      <c r="J62" t="s">
        <v>12</v>
      </c>
    </row>
    <row r="63" spans="1:10" x14ac:dyDescent="0.3">
      <c r="A63">
        <v>2019</v>
      </c>
      <c r="B63">
        <v>476</v>
      </c>
      <c r="C63">
        <v>62</v>
      </c>
      <c r="I63">
        <f>ROUND(SUM(B63:C63)*0.989953230556036, 0)</f>
        <v>533</v>
      </c>
      <c r="J63" t="s">
        <v>12</v>
      </c>
    </row>
    <row r="64" spans="1:10" x14ac:dyDescent="0.3">
      <c r="A64">
        <v>2020</v>
      </c>
      <c r="B64">
        <v>390</v>
      </c>
      <c r="C64">
        <v>48</v>
      </c>
      <c r="I64">
        <f>ROUND(SUM(B64:C64)*0.989953230556036, 0)</f>
        <v>434</v>
      </c>
      <c r="J64" t="s">
        <v>12</v>
      </c>
    </row>
    <row r="65" spans="1:10" x14ac:dyDescent="0.3">
      <c r="A65">
        <v>2021</v>
      </c>
      <c r="B65">
        <v>218</v>
      </c>
      <c r="C65">
        <v>22</v>
      </c>
      <c r="I65">
        <f>ROUND(SUM(B65:C65)*0.989953230556036, 0)</f>
        <v>238</v>
      </c>
      <c r="J65" t="s">
        <v>12</v>
      </c>
    </row>
    <row r="66" spans="1:10" x14ac:dyDescent="0.3">
      <c r="A66">
        <v>2022</v>
      </c>
      <c r="B66">
        <v>2</v>
      </c>
      <c r="C66">
        <v>0</v>
      </c>
      <c r="I66">
        <f>ROUND(SUM(B66:C66)*0.989953230556036, 0)</f>
        <v>2</v>
      </c>
      <c r="J66" t="s">
        <v>12</v>
      </c>
    </row>
    <row r="67" spans="1:10" x14ac:dyDescent="0.3">
      <c r="A67">
        <v>2010</v>
      </c>
      <c r="B67">
        <v>130</v>
      </c>
      <c r="C67">
        <v>135</v>
      </c>
      <c r="D67">
        <v>16</v>
      </c>
      <c r="I67">
        <f>ROUND(SUM(B67:D67)*0.94146072654826, 0)</f>
        <v>265</v>
      </c>
      <c r="J67" t="s">
        <v>13</v>
      </c>
    </row>
    <row r="68" spans="1:10" x14ac:dyDescent="0.3">
      <c r="A68">
        <v>2011</v>
      </c>
      <c r="B68">
        <v>128</v>
      </c>
      <c r="C68">
        <v>157</v>
      </c>
      <c r="D68">
        <v>13</v>
      </c>
      <c r="I68">
        <f>ROUND(SUM(B68:D68)*0.94146072654826, 0)</f>
        <v>281</v>
      </c>
      <c r="J68" t="s">
        <v>13</v>
      </c>
    </row>
    <row r="69" spans="1:10" x14ac:dyDescent="0.3">
      <c r="A69">
        <v>2012</v>
      </c>
      <c r="B69">
        <v>123</v>
      </c>
      <c r="C69">
        <v>112</v>
      </c>
      <c r="D69">
        <v>17</v>
      </c>
      <c r="I69">
        <f>ROUND(SUM(B69:D69)*0.94146072654826, 0)</f>
        <v>237</v>
      </c>
      <c r="J69" t="s">
        <v>13</v>
      </c>
    </row>
    <row r="70" spans="1:10" x14ac:dyDescent="0.3">
      <c r="A70">
        <v>2013</v>
      </c>
      <c r="B70">
        <v>102</v>
      </c>
      <c r="C70">
        <v>117</v>
      </c>
      <c r="D70">
        <v>16</v>
      </c>
      <c r="I70">
        <f>ROUND(SUM(B70:D70)*0.94146072654826, 0)</f>
        <v>221</v>
      </c>
      <c r="J70" t="s">
        <v>13</v>
      </c>
    </row>
    <row r="71" spans="1:10" x14ac:dyDescent="0.3">
      <c r="A71">
        <v>2014</v>
      </c>
      <c r="B71">
        <v>100</v>
      </c>
      <c r="C71">
        <v>160</v>
      </c>
      <c r="D71">
        <v>15</v>
      </c>
      <c r="I71">
        <f>ROUND(SUM(B71:D71)*0.94146072654826, 0)</f>
        <v>259</v>
      </c>
      <c r="J71" t="s">
        <v>13</v>
      </c>
    </row>
    <row r="72" spans="1:10" x14ac:dyDescent="0.3">
      <c r="A72">
        <v>2015</v>
      </c>
      <c r="B72">
        <v>98</v>
      </c>
      <c r="C72">
        <v>117</v>
      </c>
      <c r="D72">
        <v>16</v>
      </c>
      <c r="I72">
        <f>ROUND(SUM(B72:D72)*0.94146072654826, 0)</f>
        <v>217</v>
      </c>
      <c r="J72" t="s">
        <v>13</v>
      </c>
    </row>
    <row r="73" spans="1:10" x14ac:dyDescent="0.3">
      <c r="A73">
        <v>2016</v>
      </c>
      <c r="B73">
        <v>119</v>
      </c>
      <c r="C73">
        <v>152</v>
      </c>
      <c r="D73">
        <v>21</v>
      </c>
      <c r="I73">
        <f>ROUND(SUM(B73:D73)*0.94146072654826, 0)</f>
        <v>275</v>
      </c>
      <c r="J73" t="s">
        <v>13</v>
      </c>
    </row>
    <row r="74" spans="1:10" x14ac:dyDescent="0.3">
      <c r="A74">
        <v>2017</v>
      </c>
      <c r="B74">
        <v>121</v>
      </c>
      <c r="C74">
        <v>149</v>
      </c>
      <c r="D74">
        <v>12</v>
      </c>
      <c r="I74">
        <f>ROUND(SUM(B74:D74)*0.94146072654826, 0)</f>
        <v>265</v>
      </c>
      <c r="J74" t="s">
        <v>13</v>
      </c>
    </row>
    <row r="75" spans="1:10" x14ac:dyDescent="0.3">
      <c r="A75">
        <v>2018</v>
      </c>
      <c r="B75">
        <v>84</v>
      </c>
      <c r="C75">
        <v>129</v>
      </c>
      <c r="D75">
        <v>23</v>
      </c>
      <c r="I75">
        <f>ROUND(SUM(B75:D75)*0.94146072654826, 0)</f>
        <v>222</v>
      </c>
      <c r="J75" t="s">
        <v>13</v>
      </c>
    </row>
    <row r="76" spans="1:10" x14ac:dyDescent="0.3">
      <c r="A76">
        <v>2019</v>
      </c>
      <c r="B76">
        <v>115</v>
      </c>
      <c r="C76">
        <v>145</v>
      </c>
      <c r="D76">
        <v>22</v>
      </c>
      <c r="I76">
        <f>ROUND(SUM(B76:D76)*0.94146072654826, 0)</f>
        <v>265</v>
      </c>
      <c r="J76" t="s">
        <v>13</v>
      </c>
    </row>
    <row r="77" spans="1:10" x14ac:dyDescent="0.3">
      <c r="A77">
        <v>2020</v>
      </c>
      <c r="B77">
        <v>92</v>
      </c>
      <c r="C77">
        <v>113</v>
      </c>
      <c r="D77">
        <v>16</v>
      </c>
      <c r="I77">
        <f>ROUND(SUM(B77:D77)*0.94146072654826, 0)</f>
        <v>208</v>
      </c>
      <c r="J77" t="s">
        <v>13</v>
      </c>
    </row>
    <row r="78" spans="1:10" x14ac:dyDescent="0.3">
      <c r="A78">
        <v>2021</v>
      </c>
      <c r="B78">
        <v>39</v>
      </c>
      <c r="C78">
        <v>69</v>
      </c>
      <c r="D78">
        <v>12</v>
      </c>
      <c r="I78">
        <f>ROUND(SUM(B78:D78)*0.94146072654826, 0)</f>
        <v>113</v>
      </c>
      <c r="J78" t="s">
        <v>13</v>
      </c>
    </row>
    <row r="79" spans="1:10" x14ac:dyDescent="0.3">
      <c r="A79">
        <v>2022</v>
      </c>
      <c r="B79">
        <v>0</v>
      </c>
      <c r="C79">
        <v>0</v>
      </c>
      <c r="D79">
        <v>0</v>
      </c>
      <c r="I79">
        <f>ROUND(SUM(B79:D79)*0.94146072654826, 0)</f>
        <v>0</v>
      </c>
      <c r="J79" t="s">
        <v>13</v>
      </c>
    </row>
    <row r="80" spans="1:10" x14ac:dyDescent="0.3">
      <c r="A80" s="1">
        <v>2010</v>
      </c>
      <c r="B80" s="2">
        <v>243</v>
      </c>
      <c r="C80" s="2">
        <v>194</v>
      </c>
      <c r="D80" s="3"/>
      <c r="E80" s="3"/>
      <c r="F80" s="3"/>
      <c r="G80" s="3">
        <f>B80+C80</f>
        <v>437</v>
      </c>
      <c r="H80" s="7">
        <v>0.98178113064953598</v>
      </c>
      <c r="I80" s="7">
        <f>ROUND(G80*H80, 0)</f>
        <v>429</v>
      </c>
      <c r="J80" s="3" t="s">
        <v>14</v>
      </c>
    </row>
    <row r="81" spans="1:10" x14ac:dyDescent="0.3">
      <c r="A81" s="4">
        <v>2011</v>
      </c>
      <c r="B81" s="5">
        <v>280</v>
      </c>
      <c r="C81" s="5">
        <v>209</v>
      </c>
      <c r="D81" s="3"/>
      <c r="E81" s="3"/>
      <c r="F81" s="3"/>
      <c r="G81" s="3">
        <f t="shared" ref="G81:G92" si="0">B81+C81</f>
        <v>489</v>
      </c>
      <c r="H81" s="7">
        <v>0.98178113064953598</v>
      </c>
      <c r="I81" s="7">
        <f>ROUND(G81*H81, 0)</f>
        <v>480</v>
      </c>
      <c r="J81" s="3" t="s">
        <v>14</v>
      </c>
    </row>
    <row r="82" spans="1:10" x14ac:dyDescent="0.3">
      <c r="A82" s="1">
        <v>2012</v>
      </c>
      <c r="B82" s="2">
        <v>285</v>
      </c>
      <c r="C82" s="2">
        <v>220</v>
      </c>
      <c r="D82" s="3"/>
      <c r="E82" s="3"/>
      <c r="F82" s="3"/>
      <c r="G82" s="3">
        <f t="shared" si="0"/>
        <v>505</v>
      </c>
      <c r="H82" s="7">
        <v>0.98178113064953598</v>
      </c>
      <c r="I82" s="7">
        <f>ROUND(G82*H82, 0)</f>
        <v>496</v>
      </c>
      <c r="J82" s="3" t="s">
        <v>14</v>
      </c>
    </row>
    <row r="83" spans="1:10" x14ac:dyDescent="0.3">
      <c r="A83" s="4">
        <v>2013</v>
      </c>
      <c r="B83" s="5">
        <v>258</v>
      </c>
      <c r="C83" s="5">
        <v>212</v>
      </c>
      <c r="D83" s="3"/>
      <c r="E83" s="3"/>
      <c r="F83" s="3"/>
      <c r="G83" s="3">
        <f t="shared" si="0"/>
        <v>470</v>
      </c>
      <c r="H83" s="7">
        <v>0.98178113064953598</v>
      </c>
      <c r="I83" s="7">
        <f>ROUND(G83*H83, 0)</f>
        <v>461</v>
      </c>
      <c r="J83" s="3" t="s">
        <v>14</v>
      </c>
    </row>
    <row r="84" spans="1:10" x14ac:dyDescent="0.3">
      <c r="A84" s="1">
        <v>2014</v>
      </c>
      <c r="B84" s="2">
        <v>253</v>
      </c>
      <c r="C84" s="2">
        <v>180</v>
      </c>
      <c r="D84" s="3"/>
      <c r="E84" s="3"/>
      <c r="F84" s="3"/>
      <c r="G84" s="3">
        <f t="shared" si="0"/>
        <v>433</v>
      </c>
      <c r="H84" s="7">
        <v>0.98178113064953598</v>
      </c>
      <c r="I84" s="7">
        <f>ROUND(G84*H84, 0)</f>
        <v>425</v>
      </c>
      <c r="J84" s="3" t="s">
        <v>14</v>
      </c>
    </row>
    <row r="85" spans="1:10" x14ac:dyDescent="0.3">
      <c r="A85" s="4">
        <v>2015</v>
      </c>
      <c r="B85" s="5">
        <v>282</v>
      </c>
      <c r="C85" s="5">
        <v>183</v>
      </c>
      <c r="D85" s="3"/>
      <c r="E85" s="3"/>
      <c r="F85" s="3"/>
      <c r="G85" s="3">
        <f t="shared" si="0"/>
        <v>465</v>
      </c>
      <c r="H85" s="7">
        <v>0.98178113064953598</v>
      </c>
      <c r="I85" s="7">
        <f>ROUND(G85*H85, 0)</f>
        <v>457</v>
      </c>
      <c r="J85" s="3" t="s">
        <v>14</v>
      </c>
    </row>
    <row r="86" spans="1:10" x14ac:dyDescent="0.3">
      <c r="A86" s="1">
        <v>2016</v>
      </c>
      <c r="B86" s="2">
        <v>273</v>
      </c>
      <c r="C86" s="2">
        <v>156</v>
      </c>
      <c r="D86" s="3"/>
      <c r="E86" s="3"/>
      <c r="F86" s="3"/>
      <c r="G86" s="3">
        <f t="shared" si="0"/>
        <v>429</v>
      </c>
      <c r="H86" s="7">
        <v>0.98178113064953598</v>
      </c>
      <c r="I86" s="7">
        <f>ROUND(G86*H86, 0)</f>
        <v>421</v>
      </c>
      <c r="J86" s="3" t="s">
        <v>14</v>
      </c>
    </row>
    <row r="87" spans="1:10" x14ac:dyDescent="0.3">
      <c r="A87" s="4">
        <v>2017</v>
      </c>
      <c r="B87" s="5">
        <v>293</v>
      </c>
      <c r="C87" s="5">
        <v>178</v>
      </c>
      <c r="D87" s="3"/>
      <c r="E87" s="3"/>
      <c r="F87" s="3"/>
      <c r="G87" s="3">
        <f t="shared" si="0"/>
        <v>471</v>
      </c>
      <c r="H87" s="7">
        <v>0.98178113064953598</v>
      </c>
      <c r="I87" s="7">
        <f>ROUND(G87*H87, 0)</f>
        <v>462</v>
      </c>
      <c r="J87" s="3" t="s">
        <v>14</v>
      </c>
    </row>
    <row r="88" spans="1:10" x14ac:dyDescent="0.3">
      <c r="A88" s="1">
        <v>2018</v>
      </c>
      <c r="B88" s="2">
        <v>267</v>
      </c>
      <c r="C88" s="2">
        <v>153</v>
      </c>
      <c r="D88" s="3"/>
      <c r="E88" s="3"/>
      <c r="F88" s="3"/>
      <c r="G88" s="3">
        <f t="shared" si="0"/>
        <v>420</v>
      </c>
      <c r="H88" s="7">
        <v>0.98178113064953598</v>
      </c>
      <c r="I88" s="7">
        <f>ROUND(G88*H88, 0)</f>
        <v>412</v>
      </c>
      <c r="J88" s="3" t="s">
        <v>14</v>
      </c>
    </row>
    <row r="89" spans="1:10" x14ac:dyDescent="0.3">
      <c r="A89" s="4">
        <v>2019</v>
      </c>
      <c r="B89" s="5">
        <v>262</v>
      </c>
      <c r="C89" s="5">
        <v>145</v>
      </c>
      <c r="D89" s="3"/>
      <c r="E89" s="3"/>
      <c r="F89" s="3"/>
      <c r="G89" s="3">
        <f t="shared" si="0"/>
        <v>407</v>
      </c>
      <c r="H89" s="7">
        <v>0.98178113064953598</v>
      </c>
      <c r="I89" s="7">
        <f>ROUND(G89*H89, 0)</f>
        <v>400</v>
      </c>
      <c r="J89" s="3" t="s">
        <v>14</v>
      </c>
    </row>
    <row r="90" spans="1:10" x14ac:dyDescent="0.3">
      <c r="A90" s="1">
        <v>2020</v>
      </c>
      <c r="B90" s="2">
        <v>231</v>
      </c>
      <c r="C90" s="2">
        <v>181</v>
      </c>
      <c r="D90" s="3"/>
      <c r="E90" s="3"/>
      <c r="F90" s="3"/>
      <c r="G90" s="3">
        <f t="shared" si="0"/>
        <v>412</v>
      </c>
      <c r="H90" s="7">
        <v>0.98178113064953598</v>
      </c>
      <c r="I90" s="7">
        <f>ROUND(G90*H90, 0)</f>
        <v>404</v>
      </c>
      <c r="J90" s="3" t="s">
        <v>14</v>
      </c>
    </row>
    <row r="91" spans="1:10" x14ac:dyDescent="0.3">
      <c r="A91" s="4">
        <v>2021</v>
      </c>
      <c r="B91" s="5">
        <v>149</v>
      </c>
      <c r="C91" s="5">
        <v>93</v>
      </c>
      <c r="D91" s="3"/>
      <c r="E91" s="3"/>
      <c r="F91" s="3"/>
      <c r="G91" s="3">
        <f t="shared" si="0"/>
        <v>242</v>
      </c>
      <c r="H91" s="7">
        <v>0.98178113064953598</v>
      </c>
      <c r="I91" s="7">
        <f>ROUND(G91*H91, 0)</f>
        <v>238</v>
      </c>
      <c r="J91" s="3" t="s">
        <v>14</v>
      </c>
    </row>
    <row r="92" spans="1:10" x14ac:dyDescent="0.3">
      <c r="A92" s="1">
        <v>2022</v>
      </c>
      <c r="B92" s="2">
        <v>2</v>
      </c>
      <c r="C92" s="3">
        <v>0</v>
      </c>
      <c r="D92" s="3"/>
      <c r="E92" s="3"/>
      <c r="F92" s="3"/>
      <c r="G92" s="3">
        <f t="shared" si="0"/>
        <v>2</v>
      </c>
      <c r="H92" s="7">
        <v>0.98178113064953598</v>
      </c>
      <c r="I92" s="7">
        <f>ROUND(G92*H92, 0)</f>
        <v>2</v>
      </c>
      <c r="J92" s="3" t="s">
        <v>14</v>
      </c>
    </row>
    <row r="93" spans="1:10" x14ac:dyDescent="0.3">
      <c r="A93" s="1">
        <v>2010</v>
      </c>
      <c r="B93" s="2">
        <v>114</v>
      </c>
      <c r="C93" s="2">
        <v>154</v>
      </c>
      <c r="D93" s="2">
        <v>57</v>
      </c>
      <c r="E93" s="6"/>
      <c r="F93" s="3"/>
      <c r="G93" s="3">
        <f>B93+C93+D93</f>
        <v>325</v>
      </c>
      <c r="H93" s="7">
        <v>0.88464434317416196</v>
      </c>
      <c r="I93" s="7">
        <f>ROUND(G93*H93, 0)</f>
        <v>288</v>
      </c>
      <c r="J93" s="3" t="s">
        <v>15</v>
      </c>
    </row>
    <row r="94" spans="1:10" x14ac:dyDescent="0.3">
      <c r="A94" s="4">
        <v>2011</v>
      </c>
      <c r="B94" s="5">
        <v>146</v>
      </c>
      <c r="C94" s="5">
        <v>216</v>
      </c>
      <c r="D94" s="5">
        <v>70</v>
      </c>
      <c r="E94" s="3"/>
      <c r="F94" s="3"/>
      <c r="G94" s="3">
        <f t="shared" ref="G94:G105" si="1">B94+C94+D94</f>
        <v>432</v>
      </c>
      <c r="H94" s="7">
        <v>0.88464434317416196</v>
      </c>
      <c r="I94" s="7">
        <f>ROUND(G94*H94, 0)</f>
        <v>382</v>
      </c>
      <c r="J94" s="3" t="s">
        <v>15</v>
      </c>
    </row>
    <row r="95" spans="1:10" x14ac:dyDescent="0.3">
      <c r="A95" s="1">
        <v>2012</v>
      </c>
      <c r="B95" s="2">
        <v>164</v>
      </c>
      <c r="C95" s="2">
        <v>250</v>
      </c>
      <c r="D95" s="2">
        <v>73</v>
      </c>
      <c r="E95" s="6"/>
      <c r="F95" s="3"/>
      <c r="G95" s="3">
        <f t="shared" si="1"/>
        <v>487</v>
      </c>
      <c r="H95" s="7">
        <v>0.88464434317416196</v>
      </c>
      <c r="I95" s="7">
        <f>ROUND(G95*H95, 0)</f>
        <v>431</v>
      </c>
      <c r="J95" s="3" t="s">
        <v>15</v>
      </c>
    </row>
    <row r="96" spans="1:10" x14ac:dyDescent="0.3">
      <c r="A96" s="4">
        <v>2013</v>
      </c>
      <c r="B96" s="5">
        <v>146</v>
      </c>
      <c r="C96" s="5">
        <v>204</v>
      </c>
      <c r="D96" s="5">
        <v>79</v>
      </c>
      <c r="E96" s="3"/>
      <c r="F96" s="3"/>
      <c r="G96" s="3">
        <f t="shared" si="1"/>
        <v>429</v>
      </c>
      <c r="H96" s="7">
        <v>0.88464434317416196</v>
      </c>
      <c r="I96" s="7">
        <f>ROUND(G96*H96, 0)</f>
        <v>380</v>
      </c>
      <c r="J96" s="3" t="s">
        <v>15</v>
      </c>
    </row>
    <row r="97" spans="1:10" x14ac:dyDescent="0.3">
      <c r="A97" s="1">
        <v>2014</v>
      </c>
      <c r="B97" s="2">
        <v>140</v>
      </c>
      <c r="C97" s="2">
        <v>208</v>
      </c>
      <c r="D97" s="2">
        <v>78</v>
      </c>
      <c r="E97" s="6"/>
      <c r="F97" s="3"/>
      <c r="G97" s="3">
        <f t="shared" si="1"/>
        <v>426</v>
      </c>
      <c r="H97" s="7">
        <v>0.88464434317416196</v>
      </c>
      <c r="I97" s="7">
        <f>ROUND(G97*H97, 0)</f>
        <v>377</v>
      </c>
      <c r="J97" s="3" t="s">
        <v>15</v>
      </c>
    </row>
    <row r="98" spans="1:10" x14ac:dyDescent="0.3">
      <c r="A98" s="4">
        <v>2015</v>
      </c>
      <c r="B98" s="5">
        <v>121</v>
      </c>
      <c r="C98" s="5">
        <v>196</v>
      </c>
      <c r="D98" s="5">
        <v>90</v>
      </c>
      <c r="E98" s="3"/>
      <c r="F98" s="3"/>
      <c r="G98" s="3">
        <f t="shared" si="1"/>
        <v>407</v>
      </c>
      <c r="H98" s="7">
        <v>0.88464434317416196</v>
      </c>
      <c r="I98" s="7">
        <f>ROUND(G98*H98, 0)</f>
        <v>360</v>
      </c>
      <c r="J98" s="3" t="s">
        <v>15</v>
      </c>
    </row>
    <row r="99" spans="1:10" x14ac:dyDescent="0.3">
      <c r="A99" s="1">
        <v>2016</v>
      </c>
      <c r="B99" s="2">
        <v>147</v>
      </c>
      <c r="C99" s="2">
        <v>167</v>
      </c>
      <c r="D99" s="2">
        <v>166</v>
      </c>
      <c r="E99" s="6"/>
      <c r="F99" s="3"/>
      <c r="G99" s="3">
        <f t="shared" si="1"/>
        <v>480</v>
      </c>
      <c r="H99" s="7">
        <v>0.88464434317416196</v>
      </c>
      <c r="I99" s="7">
        <f>ROUND(G99*H99, 0)</f>
        <v>425</v>
      </c>
      <c r="J99" s="3" t="s">
        <v>15</v>
      </c>
    </row>
    <row r="100" spans="1:10" x14ac:dyDescent="0.3">
      <c r="A100" s="4">
        <v>2017</v>
      </c>
      <c r="B100" s="5">
        <v>245</v>
      </c>
      <c r="C100" s="5">
        <v>216</v>
      </c>
      <c r="D100" s="5">
        <v>194</v>
      </c>
      <c r="E100" s="3"/>
      <c r="F100" s="3"/>
      <c r="G100" s="3">
        <f t="shared" si="1"/>
        <v>655</v>
      </c>
      <c r="H100" s="7">
        <v>0.88464434317416196</v>
      </c>
      <c r="I100" s="7">
        <f>ROUND(G100*H100, 0)</f>
        <v>579</v>
      </c>
      <c r="J100" s="3" t="s">
        <v>15</v>
      </c>
    </row>
    <row r="101" spans="1:10" x14ac:dyDescent="0.3">
      <c r="A101" s="1">
        <v>2018</v>
      </c>
      <c r="B101" s="2">
        <v>473</v>
      </c>
      <c r="C101" s="2">
        <v>288</v>
      </c>
      <c r="D101" s="2">
        <v>202</v>
      </c>
      <c r="E101" s="6"/>
      <c r="F101" s="3"/>
      <c r="G101" s="3">
        <f t="shared" si="1"/>
        <v>963</v>
      </c>
      <c r="H101" s="7">
        <v>0.88464434317416196</v>
      </c>
      <c r="I101" s="7">
        <f>ROUND(G101*H101, 0)</f>
        <v>852</v>
      </c>
      <c r="J101" s="3" t="s">
        <v>15</v>
      </c>
    </row>
    <row r="102" spans="1:10" x14ac:dyDescent="0.3">
      <c r="A102" s="4">
        <v>2019</v>
      </c>
      <c r="B102" s="5">
        <v>514</v>
      </c>
      <c r="C102" s="5">
        <v>250</v>
      </c>
      <c r="D102" s="5">
        <v>193</v>
      </c>
      <c r="E102" s="3"/>
      <c r="F102" s="3"/>
      <c r="G102" s="3">
        <f t="shared" si="1"/>
        <v>957</v>
      </c>
      <c r="H102" s="7">
        <v>0.88464434317416196</v>
      </c>
      <c r="I102" s="7">
        <f>ROUND(G102*H102, 0)</f>
        <v>847</v>
      </c>
      <c r="J102" s="3" t="s">
        <v>15</v>
      </c>
    </row>
    <row r="103" spans="1:10" x14ac:dyDescent="0.3">
      <c r="A103" s="1">
        <v>2020</v>
      </c>
      <c r="B103" s="2">
        <v>627</v>
      </c>
      <c r="C103" s="2">
        <v>252</v>
      </c>
      <c r="D103" s="2">
        <v>163</v>
      </c>
      <c r="E103" s="6"/>
      <c r="F103" s="3"/>
      <c r="G103" s="3">
        <f t="shared" si="1"/>
        <v>1042</v>
      </c>
      <c r="H103" s="7">
        <v>0.88464434317416196</v>
      </c>
      <c r="I103" s="7">
        <f>ROUND(G103*H103, 0)</f>
        <v>922</v>
      </c>
      <c r="J103" s="3" t="s">
        <v>15</v>
      </c>
    </row>
    <row r="104" spans="1:10" x14ac:dyDescent="0.3">
      <c r="A104" s="4">
        <v>2021</v>
      </c>
      <c r="B104" s="5">
        <v>403</v>
      </c>
      <c r="C104" s="5">
        <v>134</v>
      </c>
      <c r="D104" s="5">
        <v>86</v>
      </c>
      <c r="E104" s="3"/>
      <c r="F104" s="3"/>
      <c r="G104" s="3">
        <f t="shared" si="1"/>
        <v>623</v>
      </c>
      <c r="H104" s="7">
        <v>0.88464434317416196</v>
      </c>
      <c r="I104" s="7">
        <f>ROUND(G104*H104, 0)</f>
        <v>551</v>
      </c>
      <c r="J104" s="3" t="s">
        <v>15</v>
      </c>
    </row>
    <row r="105" spans="1:10" x14ac:dyDescent="0.3">
      <c r="A105" s="1">
        <v>2022</v>
      </c>
      <c r="B105" s="2">
        <v>2</v>
      </c>
      <c r="C105" s="2">
        <v>1</v>
      </c>
      <c r="D105" s="3">
        <v>0</v>
      </c>
      <c r="E105" s="3"/>
      <c r="F105" s="3"/>
      <c r="G105" s="3">
        <f t="shared" si="1"/>
        <v>3</v>
      </c>
      <c r="H105" s="7">
        <v>0.88464434317416196</v>
      </c>
      <c r="I105" s="7">
        <f>ROUND(G105*H105, 0)</f>
        <v>3</v>
      </c>
      <c r="J105" s="3" t="s">
        <v>15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Bekkers</dc:creator>
  <cp:lastModifiedBy>Michelle Chan</cp:lastModifiedBy>
  <dcterms:created xsi:type="dcterms:W3CDTF">2023-03-14T09:16:48Z</dcterms:created>
  <dcterms:modified xsi:type="dcterms:W3CDTF">2023-03-15T04:08:16Z</dcterms:modified>
</cp:coreProperties>
</file>