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jmiller/Documents/Fun/nfl/model results/"/>
    </mc:Choice>
  </mc:AlternateContent>
  <xr:revisionPtr revIDLastSave="0" documentId="13_ncr:1_{DAF4F9D7-1407-5140-A580-2501E0F45402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Master" sheetId="2" r:id="rId1"/>
    <sheet name="Week 6" sheetId="1" r:id="rId2"/>
    <sheet name="Week 7" sheetId="3" r:id="rId3"/>
    <sheet name="Week 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C3" i="4"/>
  <c r="C2" i="4"/>
  <c r="C4" i="4" s="1"/>
  <c r="C4" i="3"/>
  <c r="C3" i="3"/>
  <c r="C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8" i="1"/>
  <c r="C4" i="2" l="1"/>
</calcChain>
</file>

<file path=xl/sharedStrings.xml><?xml version="1.0" encoding="utf-8"?>
<sst xmlns="http://schemas.openxmlformats.org/spreadsheetml/2006/main" count="525" uniqueCount="99">
  <si>
    <t>season</t>
  </si>
  <si>
    <t>week</t>
  </si>
  <si>
    <t>home_team</t>
  </si>
  <si>
    <t>away_team</t>
  </si>
  <si>
    <t>prob_home</t>
  </si>
  <si>
    <t>prob_away</t>
  </si>
  <si>
    <t>pred</t>
  </si>
  <si>
    <t>home_team_ml</t>
  </si>
  <si>
    <t>away_team_ml</t>
  </si>
  <si>
    <t>winner</t>
  </si>
  <si>
    <t>NYG</t>
  </si>
  <si>
    <t>PHI</t>
  </si>
  <si>
    <t>+251</t>
  </si>
  <si>
    <t>NYJ</t>
  </si>
  <si>
    <t>DEN</t>
  </si>
  <si>
    <t>+233</t>
  </si>
  <si>
    <t>BAL</t>
  </si>
  <si>
    <t>LA</t>
  </si>
  <si>
    <t>+116</t>
  </si>
  <si>
    <t>CAR</t>
  </si>
  <si>
    <t>DAL</t>
  </si>
  <si>
    <t>+103</t>
  </si>
  <si>
    <t>IND</t>
  </si>
  <si>
    <t>ARI</t>
  </si>
  <si>
    <t>+139</t>
  </si>
  <si>
    <t>JAX</t>
  </si>
  <si>
    <t>SEA</t>
  </si>
  <si>
    <t>+114</t>
  </si>
  <si>
    <t>MIA</t>
  </si>
  <si>
    <t>LAC</t>
  </si>
  <si>
    <t>+102</t>
  </si>
  <si>
    <t>NO</t>
  </si>
  <si>
    <t>NE</t>
  </si>
  <si>
    <t>+153</t>
  </si>
  <si>
    <t>PIT</t>
  </si>
  <si>
    <t>CLE</t>
  </si>
  <si>
    <t>+254</t>
  </si>
  <si>
    <t>LV</t>
  </si>
  <si>
    <t>TEN</t>
  </si>
  <si>
    <t>+151</t>
  </si>
  <si>
    <t>GB</t>
  </si>
  <si>
    <t>CIN</t>
  </si>
  <si>
    <t>+259</t>
  </si>
  <si>
    <t>TB</t>
  </si>
  <si>
    <t>SF</t>
  </si>
  <si>
    <t>+149</t>
  </si>
  <si>
    <t>KC</t>
  </si>
  <si>
    <t>DET</t>
  </si>
  <si>
    <t>+176</t>
  </si>
  <si>
    <t>ATL</t>
  </si>
  <si>
    <t>BUF</t>
  </si>
  <si>
    <t>+214</t>
  </si>
  <si>
    <t>WAS</t>
  </si>
  <si>
    <t>CHI</t>
  </si>
  <si>
    <t>+272</t>
  </si>
  <si>
    <t>home_epa</t>
  </si>
  <si>
    <t>away_epa</t>
  </si>
  <si>
    <t>EPA_O_Play</t>
  </si>
  <si>
    <t>EPA_D_Play</t>
  </si>
  <si>
    <t>EPA_ST_Play</t>
  </si>
  <si>
    <t>Results</t>
  </si>
  <si>
    <t>correct?</t>
  </si>
  <si>
    <t>Probabilities</t>
  </si>
  <si>
    <t>Games</t>
  </si>
  <si>
    <t>Correct</t>
  </si>
  <si>
    <t>%</t>
  </si>
  <si>
    <t>home_team_EPA_O_Play</t>
  </si>
  <si>
    <t>home_team_EPA_D_Play</t>
  </si>
  <si>
    <t>home_team_EPA_ST_Play</t>
  </si>
  <si>
    <t>away_team_EPA_O_Play</t>
  </si>
  <si>
    <t>away_team_EPA_D_Play</t>
  </si>
  <si>
    <t>away_team_EPA_ST_Play</t>
  </si>
  <si>
    <t>+107</t>
  </si>
  <si>
    <t>+112</t>
  </si>
  <si>
    <t>+140</t>
  </si>
  <si>
    <t>+196</t>
  </si>
  <si>
    <t>+321</t>
  </si>
  <si>
    <t>MIN</t>
  </si>
  <si>
    <t>+117</t>
  </si>
  <si>
    <t>+127</t>
  </si>
  <si>
    <t>+220</t>
  </si>
  <si>
    <t>+299</t>
  </si>
  <si>
    <t>+132</t>
  </si>
  <si>
    <t>+119</t>
  </si>
  <si>
    <t>+142</t>
  </si>
  <si>
    <t>HOU</t>
  </si>
  <si>
    <t>+157</t>
  </si>
  <si>
    <t>spread</t>
  </si>
  <si>
    <t>+120</t>
  </si>
  <si>
    <t>+144</t>
  </si>
  <si>
    <t>+158</t>
  </si>
  <si>
    <t>+204</t>
  </si>
  <si>
    <t>+148</t>
  </si>
  <si>
    <t>+396</t>
  </si>
  <si>
    <t>+227</t>
  </si>
  <si>
    <t>+260</t>
  </si>
  <si>
    <t>+646</t>
  </si>
  <si>
    <t>+138</t>
  </si>
  <si>
    <t>+160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</si>
</sst>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9" fontId="0" fillId="0" borderId="0" xfId="1" applyFont="1" applyBorder="1"/>
    <xf numFmtId="0" fontId="3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2420-1D15-E549-AAF4-FB71DE782F62}">
  <dimension ref="B2:S49"/>
  <sheetViews>
    <sheetView tabSelected="1" workbookViewId="0">
      <selection activeCell="I49" sqref="I49"/>
    </sheetView>
  </sheetViews>
  <sheetFormatPr baseColWidth="10" defaultRowHeight="15" x14ac:dyDescent="0.2"/>
  <cols>
    <col min="1" max="1" width="8.1640625" customWidth="1"/>
    <col min="2" max="2" width="6.83203125" customWidth="1"/>
    <col min="3" max="3" width="6.33203125" customWidth="1"/>
    <col min="4" max="4" width="10.5" bestFit="1" customWidth="1"/>
    <col min="5" max="5" width="9.83203125" bestFit="1" customWidth="1"/>
    <col min="6" max="6" width="10.1640625" bestFit="1" customWidth="1"/>
    <col min="7" max="7" width="13.33203125" bestFit="1" customWidth="1"/>
    <col min="8" max="8" width="9.5" bestFit="1" customWidth="1"/>
    <col min="9" max="9" width="12.6640625" bestFit="1" customWidth="1"/>
    <col min="10" max="10" width="4.83203125" bestFit="1" customWidth="1"/>
    <col min="11" max="11" width="6.6640625" bestFit="1" customWidth="1"/>
    <col min="12" max="12" width="7.6640625" bestFit="1" customWidth="1"/>
    <col min="13" max="13" width="6.33203125" bestFit="1" customWidth="1"/>
    <col min="14" max="15" width="20.5" bestFit="1" customWidth="1"/>
    <col min="16" max="16" width="21" bestFit="1" customWidth="1"/>
    <col min="17" max="18" width="19.83203125" bestFit="1" customWidth="1"/>
    <col min="19" max="19" width="20.33203125" bestFit="1" customWidth="1"/>
  </cols>
  <sheetData>
    <row r="2" spans="2:19" x14ac:dyDescent="0.2">
      <c r="B2" s="7" t="s">
        <v>64</v>
      </c>
      <c r="C2" s="4">
        <f>SUM(L:L)</f>
        <v>32</v>
      </c>
    </row>
    <row r="3" spans="2:19" x14ac:dyDescent="0.2">
      <c r="B3" s="7" t="s">
        <v>63</v>
      </c>
      <c r="C3" s="4">
        <f>COUNTA(L:L)</f>
        <v>44</v>
      </c>
    </row>
    <row r="4" spans="2:19" x14ac:dyDescent="0.2">
      <c r="B4" s="7" t="s">
        <v>65</v>
      </c>
      <c r="C4" s="8">
        <f>C2/C3</f>
        <v>0.72727272727272729</v>
      </c>
    </row>
    <row r="6" spans="2:19" x14ac:dyDescent="0.2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7</v>
      </c>
      <c r="H6" s="1" t="s">
        <v>5</v>
      </c>
      <c r="I6" s="1" t="s">
        <v>8</v>
      </c>
      <c r="J6" s="1" t="s">
        <v>6</v>
      </c>
      <c r="K6" s="1" t="s">
        <v>9</v>
      </c>
      <c r="L6" s="1" t="s">
        <v>61</v>
      </c>
      <c r="M6" s="1" t="s">
        <v>87</v>
      </c>
      <c r="N6" s="1" t="s">
        <v>66</v>
      </c>
      <c r="O6" s="1" t="s">
        <v>67</v>
      </c>
      <c r="P6" s="1" t="s">
        <v>68</v>
      </c>
      <c r="Q6" s="1" t="s">
        <v>69</v>
      </c>
      <c r="R6" s="1" t="s">
        <v>70</v>
      </c>
      <c r="S6" s="1" t="s">
        <v>71</v>
      </c>
    </row>
    <row r="7" spans="2:19" x14ac:dyDescent="0.2">
      <c r="B7" s="4">
        <v>2025</v>
      </c>
      <c r="C7" s="4">
        <v>6</v>
      </c>
      <c r="D7" s="4" t="s">
        <v>10</v>
      </c>
      <c r="E7" s="4" t="s">
        <v>11</v>
      </c>
      <c r="F7" s="3">
        <v>0.28413916801677003</v>
      </c>
      <c r="G7" s="4" t="s">
        <v>12</v>
      </c>
      <c r="H7" s="3">
        <v>0.71586083198323003</v>
      </c>
      <c r="I7" s="4">
        <v>-251</v>
      </c>
      <c r="J7" s="4" t="s">
        <v>11</v>
      </c>
      <c r="K7" s="4" t="s">
        <v>10</v>
      </c>
      <c r="L7" s="4">
        <f>IF(K7=J7,1,0)</f>
        <v>0</v>
      </c>
      <c r="M7" s="4"/>
      <c r="N7" s="5">
        <v>0.25124220917190332</v>
      </c>
      <c r="O7" s="5">
        <v>6.6168525762725292E-2</v>
      </c>
      <c r="P7" s="5">
        <v>-2.7362438348623421E-2</v>
      </c>
      <c r="Q7" s="5">
        <v>-6.6168525762725292E-2</v>
      </c>
      <c r="R7" s="5">
        <v>-0.25124220917190332</v>
      </c>
      <c r="S7" s="5">
        <v>2.7362438348623421E-2</v>
      </c>
    </row>
    <row r="8" spans="2:19" x14ac:dyDescent="0.2">
      <c r="B8" s="4">
        <v>2025</v>
      </c>
      <c r="C8" s="4">
        <v>6</v>
      </c>
      <c r="D8" s="4" t="s">
        <v>13</v>
      </c>
      <c r="E8" s="4" t="s">
        <v>14</v>
      </c>
      <c r="F8" s="3">
        <v>0.30012096252550818</v>
      </c>
      <c r="G8" s="4" t="s">
        <v>15</v>
      </c>
      <c r="H8" s="3">
        <v>0.69987903747449176</v>
      </c>
      <c r="I8" s="4">
        <v>-233</v>
      </c>
      <c r="J8" s="4" t="s">
        <v>14</v>
      </c>
      <c r="K8" s="4" t="s">
        <v>14</v>
      </c>
      <c r="L8" s="4">
        <f t="shared" ref="L8:L21" si="0">IF(K8=J8,1,0)</f>
        <v>1</v>
      </c>
      <c r="M8" s="4"/>
      <c r="N8" s="5">
        <v>-0.43215488565379201</v>
      </c>
      <c r="O8" s="5">
        <v>0.16995372772216799</v>
      </c>
      <c r="P8" s="5">
        <v>0.34083964143480572</v>
      </c>
      <c r="Q8" s="5">
        <v>-0.16995372772216799</v>
      </c>
      <c r="R8" s="5">
        <v>0.43215488565379168</v>
      </c>
      <c r="S8" s="5">
        <v>-0.34083964143480572</v>
      </c>
    </row>
    <row r="9" spans="2:19" x14ac:dyDescent="0.2">
      <c r="B9" s="4">
        <v>2025</v>
      </c>
      <c r="C9" s="4">
        <v>6</v>
      </c>
      <c r="D9" s="4" t="s">
        <v>16</v>
      </c>
      <c r="E9" s="4" t="s">
        <v>17</v>
      </c>
      <c r="F9" s="3">
        <v>0.5391317363751863</v>
      </c>
      <c r="G9" s="4">
        <v>-116</v>
      </c>
      <c r="H9" s="3">
        <v>0.4608682636248137</v>
      </c>
      <c r="I9" s="4" t="s">
        <v>18</v>
      </c>
      <c r="J9" s="4" t="s">
        <v>16</v>
      </c>
      <c r="K9" s="4" t="s">
        <v>17</v>
      </c>
      <c r="L9" s="4">
        <f t="shared" si="0"/>
        <v>0</v>
      </c>
      <c r="M9" s="4"/>
      <c r="N9" s="5">
        <v>-0.29375996589660652</v>
      </c>
      <c r="O9" s="5">
        <v>-1.597554523211259E-2</v>
      </c>
      <c r="P9" s="5">
        <v>0.37059371812003</v>
      </c>
      <c r="Q9" s="5">
        <v>1.597554523211259E-2</v>
      </c>
      <c r="R9" s="5">
        <v>0.29375996589660652</v>
      </c>
      <c r="S9" s="5">
        <v>-0.37059371812003</v>
      </c>
    </row>
    <row r="10" spans="2:19" x14ac:dyDescent="0.2">
      <c r="B10" s="4">
        <v>2025</v>
      </c>
      <c r="C10" s="4">
        <v>6</v>
      </c>
      <c r="D10" s="4" t="s">
        <v>19</v>
      </c>
      <c r="E10" s="4" t="s">
        <v>20</v>
      </c>
      <c r="F10" s="3">
        <v>0.49133872521191652</v>
      </c>
      <c r="G10" s="4" t="s">
        <v>21</v>
      </c>
      <c r="H10" s="3">
        <v>0.50866127478808343</v>
      </c>
      <c r="I10" s="4">
        <v>-103</v>
      </c>
      <c r="J10" s="4" t="s">
        <v>20</v>
      </c>
      <c r="K10" s="4" t="s">
        <v>19</v>
      </c>
      <c r="L10" s="4">
        <f t="shared" si="0"/>
        <v>0</v>
      </c>
      <c r="M10" s="4"/>
      <c r="N10" s="5">
        <v>0.1778987058952673</v>
      </c>
      <c r="O10" s="5">
        <v>-0.20278739929199219</v>
      </c>
      <c r="P10" s="5">
        <v>2.426927856036595E-2</v>
      </c>
      <c r="Q10" s="5">
        <v>0.20278739929199219</v>
      </c>
      <c r="R10" s="5">
        <v>-0.1778987058952673</v>
      </c>
      <c r="S10" s="5">
        <v>-2.426927856036595E-2</v>
      </c>
    </row>
    <row r="11" spans="2:19" x14ac:dyDescent="0.2">
      <c r="B11" s="4">
        <v>2025</v>
      </c>
      <c r="C11" s="4">
        <v>6</v>
      </c>
      <c r="D11" s="4" t="s">
        <v>22</v>
      </c>
      <c r="E11" s="4" t="s">
        <v>23</v>
      </c>
      <c r="F11" s="3">
        <v>0.58161291372888979</v>
      </c>
      <c r="G11" s="4">
        <v>-139</v>
      </c>
      <c r="H11" s="3">
        <v>0.41838708627111021</v>
      </c>
      <c r="I11" s="4" t="s">
        <v>24</v>
      </c>
      <c r="J11" s="4" t="s">
        <v>22</v>
      </c>
      <c r="K11" s="4" t="s">
        <v>22</v>
      </c>
      <c r="L11" s="4">
        <f t="shared" si="0"/>
        <v>1</v>
      </c>
      <c r="M11" s="4"/>
      <c r="N11" s="5">
        <v>0.15875688092461951</v>
      </c>
      <c r="O11" s="5">
        <v>-7.3672771453857422E-2</v>
      </c>
      <c r="P11" s="5">
        <v>-6.2292337417602539E-2</v>
      </c>
      <c r="Q11" s="5">
        <v>7.3672771453857422E-2</v>
      </c>
      <c r="R11" s="5">
        <v>-0.15875688092461951</v>
      </c>
      <c r="S11" s="5">
        <v>6.2292337417602539E-2</v>
      </c>
    </row>
    <row r="12" spans="2:19" x14ac:dyDescent="0.2">
      <c r="B12" s="4">
        <v>2025</v>
      </c>
      <c r="C12" s="4">
        <v>6</v>
      </c>
      <c r="D12" s="4" t="s">
        <v>25</v>
      </c>
      <c r="E12" s="4" t="s">
        <v>26</v>
      </c>
      <c r="F12" s="3">
        <v>0.46542939043507342</v>
      </c>
      <c r="G12" s="4" t="s">
        <v>27</v>
      </c>
      <c r="H12" s="3">
        <v>0.53457060956492664</v>
      </c>
      <c r="I12" s="4">
        <v>-114</v>
      </c>
      <c r="J12" s="4" t="s">
        <v>26</v>
      </c>
      <c r="K12" s="4" t="s">
        <v>26</v>
      </c>
      <c r="L12" s="4">
        <f t="shared" si="0"/>
        <v>1</v>
      </c>
      <c r="M12" s="4"/>
      <c r="N12" s="5">
        <v>-8.2264423370361328E-2</v>
      </c>
      <c r="O12" s="5">
        <v>-2.092841267585754E-2</v>
      </c>
      <c r="P12" s="5">
        <v>-0.20806896686553961</v>
      </c>
      <c r="Q12" s="5">
        <v>2.092841267585754E-2</v>
      </c>
      <c r="R12" s="5">
        <v>8.2264423370361328E-2</v>
      </c>
      <c r="S12" s="5">
        <v>0.20806896686553961</v>
      </c>
    </row>
    <row r="13" spans="2:19" x14ac:dyDescent="0.2">
      <c r="B13" s="4">
        <v>2025</v>
      </c>
      <c r="C13" s="4">
        <v>6</v>
      </c>
      <c r="D13" s="4" t="s">
        <v>28</v>
      </c>
      <c r="E13" s="4" t="s">
        <v>29</v>
      </c>
      <c r="F13" s="3">
        <v>0.49333609562736308</v>
      </c>
      <c r="G13" s="4" t="s">
        <v>30</v>
      </c>
      <c r="H13" s="3">
        <v>0.50666390437263686</v>
      </c>
      <c r="I13" s="4">
        <v>-102</v>
      </c>
      <c r="J13" s="4" t="s">
        <v>29</v>
      </c>
      <c r="K13" s="4" t="s">
        <v>29</v>
      </c>
      <c r="L13" s="4">
        <f t="shared" si="0"/>
        <v>1</v>
      </c>
      <c r="M13" s="4"/>
      <c r="N13" s="5">
        <v>3.8278063138326011E-2</v>
      </c>
      <c r="O13" s="5">
        <v>-6.1747200348797958E-2</v>
      </c>
      <c r="P13" s="5">
        <v>-1.3840508460998539E-2</v>
      </c>
      <c r="Q13" s="5">
        <v>6.1747200348797958E-2</v>
      </c>
      <c r="R13" s="5">
        <v>-3.8278063138326011E-2</v>
      </c>
      <c r="S13" s="5">
        <v>1.3840508460998539E-2</v>
      </c>
    </row>
    <row r="14" spans="2:19" x14ac:dyDescent="0.2">
      <c r="B14" s="4">
        <v>2025</v>
      </c>
      <c r="C14" s="4">
        <v>6</v>
      </c>
      <c r="D14" s="4" t="s">
        <v>31</v>
      </c>
      <c r="E14" s="4" t="s">
        <v>32</v>
      </c>
      <c r="F14" s="3">
        <v>0.39499877434716879</v>
      </c>
      <c r="G14" s="4" t="s">
        <v>33</v>
      </c>
      <c r="H14" s="3">
        <v>0.60500122565283121</v>
      </c>
      <c r="I14" s="4">
        <v>-153</v>
      </c>
      <c r="J14" s="4" t="s">
        <v>32</v>
      </c>
      <c r="K14" s="4" t="s">
        <v>32</v>
      </c>
      <c r="L14" s="4">
        <f t="shared" si="0"/>
        <v>1</v>
      </c>
      <c r="M14" s="4"/>
      <c r="N14" s="5">
        <v>-7.3139173942699767E-2</v>
      </c>
      <c r="O14" s="5">
        <v>-0.13044801354408261</v>
      </c>
      <c r="P14" s="5">
        <v>0.13509109119574231</v>
      </c>
      <c r="Q14" s="5">
        <v>0.13044801354408261</v>
      </c>
      <c r="R14" s="5">
        <v>7.3139173942699767E-2</v>
      </c>
      <c r="S14" s="5">
        <v>-0.13509109119574231</v>
      </c>
    </row>
    <row r="15" spans="2:19" x14ac:dyDescent="0.2">
      <c r="B15" s="4">
        <v>2025</v>
      </c>
      <c r="C15" s="4">
        <v>6</v>
      </c>
      <c r="D15" s="4" t="s">
        <v>34</v>
      </c>
      <c r="E15" s="4" t="s">
        <v>35</v>
      </c>
      <c r="F15" s="3">
        <v>0.71805668043681292</v>
      </c>
      <c r="G15" s="4">
        <v>-254</v>
      </c>
      <c r="H15" s="3">
        <v>0.28194331956318708</v>
      </c>
      <c r="I15" s="4" t="s">
        <v>36</v>
      </c>
      <c r="J15" s="4" t="s">
        <v>34</v>
      </c>
      <c r="K15" s="4" t="s">
        <v>34</v>
      </c>
      <c r="L15" s="4">
        <f t="shared" si="0"/>
        <v>1</v>
      </c>
      <c r="M15" s="4"/>
      <c r="N15" s="5">
        <v>9.5861426570959252E-2</v>
      </c>
      <c r="O15" s="5">
        <v>0.13702201843261719</v>
      </c>
      <c r="P15" s="5">
        <v>-0.1466665863990784</v>
      </c>
      <c r="Q15" s="5">
        <v>-0.13702201843261719</v>
      </c>
      <c r="R15" s="5">
        <v>-9.5861426570959252E-2</v>
      </c>
      <c r="S15" s="5">
        <v>0.1466665863990784</v>
      </c>
    </row>
    <row r="16" spans="2:19" x14ac:dyDescent="0.2">
      <c r="B16" s="4">
        <v>2025</v>
      </c>
      <c r="C16" s="4">
        <v>6</v>
      </c>
      <c r="D16" s="4" t="s">
        <v>37</v>
      </c>
      <c r="E16" s="4" t="s">
        <v>38</v>
      </c>
      <c r="F16" s="3">
        <v>0.60215188079057347</v>
      </c>
      <c r="G16" s="4">
        <v>-151</v>
      </c>
      <c r="H16" s="3">
        <v>0.39784811920942648</v>
      </c>
      <c r="I16" s="4" t="s">
        <v>39</v>
      </c>
      <c r="J16" s="4" t="s">
        <v>37</v>
      </c>
      <c r="K16" s="4" t="s">
        <v>37</v>
      </c>
      <c r="L16" s="4">
        <f t="shared" si="0"/>
        <v>1</v>
      </c>
      <c r="M16" s="4"/>
      <c r="N16" s="5">
        <v>-9.7661510842745422E-2</v>
      </c>
      <c r="O16" s="5">
        <v>0.24401584748298891</v>
      </c>
      <c r="P16" s="5">
        <v>0.1949815698291944</v>
      </c>
      <c r="Q16" s="5">
        <v>-0.24401584748298891</v>
      </c>
      <c r="R16" s="5">
        <v>9.7661510842745422E-2</v>
      </c>
      <c r="S16" s="5">
        <v>-0.1949815698291944</v>
      </c>
    </row>
    <row r="17" spans="2:19" x14ac:dyDescent="0.2">
      <c r="B17" s="4">
        <v>2025</v>
      </c>
      <c r="C17" s="4">
        <v>6</v>
      </c>
      <c r="D17" s="4" t="s">
        <v>40</v>
      </c>
      <c r="E17" s="4" t="s">
        <v>41</v>
      </c>
      <c r="F17" s="3">
        <v>0.72152836035036028</v>
      </c>
      <c r="G17" s="4">
        <v>-259</v>
      </c>
      <c r="H17" s="3">
        <v>0.27847163964963972</v>
      </c>
      <c r="I17" s="4" t="s">
        <v>42</v>
      </c>
      <c r="J17" s="4" t="s">
        <v>40</v>
      </c>
      <c r="K17" s="4" t="s">
        <v>40</v>
      </c>
      <c r="L17" s="4">
        <f t="shared" si="0"/>
        <v>1</v>
      </c>
      <c r="M17" s="4"/>
      <c r="N17" s="5">
        <v>0.21342838605244949</v>
      </c>
      <c r="O17" s="5">
        <v>-0.10244938043447641</v>
      </c>
      <c r="P17" s="5">
        <v>8.9890928268432618E-2</v>
      </c>
      <c r="Q17" s="5">
        <v>0.10244938043447641</v>
      </c>
      <c r="R17" s="5">
        <v>-0.21342838605244949</v>
      </c>
      <c r="S17" s="5">
        <v>-8.9890928268432618E-2</v>
      </c>
    </row>
    <row r="18" spans="2:19" x14ac:dyDescent="0.2">
      <c r="B18" s="4">
        <v>2025</v>
      </c>
      <c r="C18" s="4">
        <v>6</v>
      </c>
      <c r="D18" s="4" t="s">
        <v>43</v>
      </c>
      <c r="E18" s="4" t="s">
        <v>44</v>
      </c>
      <c r="F18" s="3">
        <v>0.59882672321324404</v>
      </c>
      <c r="G18" s="4">
        <v>-149</v>
      </c>
      <c r="H18" s="3">
        <v>0.40117327678675602</v>
      </c>
      <c r="I18" s="4" t="s">
        <v>45</v>
      </c>
      <c r="J18" s="4" t="s">
        <v>43</v>
      </c>
      <c r="K18" s="4" t="s">
        <v>43</v>
      </c>
      <c r="L18" s="4">
        <f t="shared" si="0"/>
        <v>1</v>
      </c>
      <c r="M18" s="4"/>
      <c r="N18" s="5">
        <v>0.24584000065641581</v>
      </c>
      <c r="O18" s="5">
        <v>0.11939342816670739</v>
      </c>
      <c r="P18" s="5">
        <v>-0.28655227908381709</v>
      </c>
      <c r="Q18" s="5">
        <v>-0.11939342816670739</v>
      </c>
      <c r="R18" s="5">
        <v>-0.24584000065641581</v>
      </c>
      <c r="S18" s="5">
        <v>0.28655227908381709</v>
      </c>
    </row>
    <row r="19" spans="2:19" x14ac:dyDescent="0.2">
      <c r="B19" s="4">
        <v>2025</v>
      </c>
      <c r="C19" s="4">
        <v>6</v>
      </c>
      <c r="D19" s="4" t="s">
        <v>46</v>
      </c>
      <c r="E19" s="4" t="s">
        <v>47</v>
      </c>
      <c r="F19" s="3">
        <v>0.36153706680294762</v>
      </c>
      <c r="G19" s="4" t="s">
        <v>48</v>
      </c>
      <c r="H19" s="3">
        <v>0.63846293319705238</v>
      </c>
      <c r="I19" s="4">
        <v>-176</v>
      </c>
      <c r="J19" s="4" t="s">
        <v>47</v>
      </c>
      <c r="K19" s="4" t="s">
        <v>46</v>
      </c>
      <c r="L19" s="4">
        <f t="shared" si="0"/>
        <v>0</v>
      </c>
      <c r="M19" s="4"/>
      <c r="N19" s="5">
        <v>0.31075544357299811</v>
      </c>
      <c r="O19" s="5">
        <v>-8.2664749839089127E-2</v>
      </c>
      <c r="P19" s="5">
        <v>-4.2046240784905176E-3</v>
      </c>
      <c r="Q19" s="5">
        <v>8.2664749839089127E-2</v>
      </c>
      <c r="R19" s="5">
        <v>-0.31075544357299811</v>
      </c>
      <c r="S19" s="5">
        <v>4.2046240784905176E-3</v>
      </c>
    </row>
    <row r="20" spans="2:19" x14ac:dyDescent="0.2">
      <c r="B20" s="4">
        <v>2025</v>
      </c>
      <c r="C20" s="4">
        <v>6</v>
      </c>
      <c r="D20" s="4" t="s">
        <v>49</v>
      </c>
      <c r="E20" s="4" t="s">
        <v>50</v>
      </c>
      <c r="F20" s="3">
        <v>0.31839250924053619</v>
      </c>
      <c r="G20" s="4" t="s">
        <v>51</v>
      </c>
      <c r="H20" s="3">
        <v>0.68160749075946381</v>
      </c>
      <c r="I20" s="4">
        <v>-214</v>
      </c>
      <c r="J20" s="4" t="s">
        <v>50</v>
      </c>
      <c r="K20" s="4" t="s">
        <v>49</v>
      </c>
      <c r="L20" s="4">
        <f t="shared" si="0"/>
        <v>0</v>
      </c>
      <c r="M20" s="4"/>
      <c r="N20" s="5">
        <v>0.10814125897133189</v>
      </c>
      <c r="O20" s="5">
        <v>0.10416143818905479</v>
      </c>
      <c r="P20" s="5">
        <v>-0.1186255013942718</v>
      </c>
      <c r="Q20" s="5">
        <v>-0.10416143818905479</v>
      </c>
      <c r="R20" s="5">
        <v>-0.10814125897133189</v>
      </c>
      <c r="S20" s="5">
        <v>0.1186255013942718</v>
      </c>
    </row>
    <row r="21" spans="2:19" x14ac:dyDescent="0.2">
      <c r="B21" s="4">
        <v>2025</v>
      </c>
      <c r="C21" s="4">
        <v>6</v>
      </c>
      <c r="D21" s="4" t="s">
        <v>52</v>
      </c>
      <c r="E21" s="4" t="s">
        <v>53</v>
      </c>
      <c r="F21" s="3">
        <v>0.73154658195912958</v>
      </c>
      <c r="G21" s="4">
        <v>-272</v>
      </c>
      <c r="H21" s="3">
        <v>0.26845341804087042</v>
      </c>
      <c r="I21" s="4" t="s">
        <v>54</v>
      </c>
      <c r="J21" s="4" t="s">
        <v>52</v>
      </c>
      <c r="K21" s="4" t="s">
        <v>53</v>
      </c>
      <c r="L21" s="4">
        <f t="shared" si="0"/>
        <v>0</v>
      </c>
      <c r="M21" s="4"/>
      <c r="N21" s="5">
        <v>1.8111467361450199E-2</v>
      </c>
      <c r="O21" s="5">
        <v>-0.12775089627220521</v>
      </c>
      <c r="P21" s="5">
        <v>7.1527020931243898E-2</v>
      </c>
      <c r="Q21" s="5">
        <v>0.12775089627220521</v>
      </c>
      <c r="R21" s="5">
        <v>-1.8111467361450199E-2</v>
      </c>
      <c r="S21" s="5">
        <v>-7.1527020931243898E-2</v>
      </c>
    </row>
    <row r="22" spans="2:19" x14ac:dyDescent="0.2">
      <c r="B22" s="4">
        <v>2025</v>
      </c>
      <c r="C22" s="4">
        <v>7</v>
      </c>
      <c r="D22" s="4" t="s">
        <v>41</v>
      </c>
      <c r="E22" s="4" t="s">
        <v>34</v>
      </c>
      <c r="F22" s="3">
        <v>0.48091505618325198</v>
      </c>
      <c r="G22" s="4" t="s">
        <v>72</v>
      </c>
      <c r="H22" s="3">
        <v>0.51908494381674797</v>
      </c>
      <c r="I22" s="4">
        <v>-107</v>
      </c>
      <c r="J22" s="4" t="s">
        <v>34</v>
      </c>
      <c r="K22" s="4" t="s">
        <v>41</v>
      </c>
      <c r="L22" s="4">
        <v>0</v>
      </c>
      <c r="M22" s="9">
        <v>-1.4250698445246861</v>
      </c>
      <c r="N22" s="5">
        <v>0.2892564309609903</v>
      </c>
      <c r="O22" s="5">
        <v>-0.27371408199441838</v>
      </c>
      <c r="P22" s="5">
        <v>-7.6034887631734216E-2</v>
      </c>
      <c r="Q22" s="5">
        <v>0.27371408199441838</v>
      </c>
      <c r="R22" s="5">
        <v>-0.2892564309609903</v>
      </c>
      <c r="S22" s="5">
        <v>7.6034887631734216E-2</v>
      </c>
    </row>
    <row r="23" spans="2:19" x14ac:dyDescent="0.2">
      <c r="B23" s="4">
        <v>2025</v>
      </c>
      <c r="C23" s="4">
        <v>7</v>
      </c>
      <c r="D23" s="4" t="s">
        <v>25</v>
      </c>
      <c r="E23" s="4" t="s">
        <v>17</v>
      </c>
      <c r="F23" s="3">
        <v>0.4697770280181664</v>
      </c>
      <c r="G23" s="4" t="s">
        <v>73</v>
      </c>
      <c r="H23" s="3">
        <v>0.53022297198183366</v>
      </c>
      <c r="I23" s="4">
        <v>-112</v>
      </c>
      <c r="J23" s="4" t="s">
        <v>17</v>
      </c>
      <c r="K23" s="4" t="s">
        <v>17</v>
      </c>
      <c r="L23" s="4">
        <v>1</v>
      </c>
      <c r="M23" s="9">
        <v>1.4094249739200091</v>
      </c>
      <c r="N23" s="5">
        <v>-0.14610879849164921</v>
      </c>
      <c r="O23" s="5">
        <v>-0.23843634306494871</v>
      </c>
      <c r="P23" s="5">
        <v>-0.2017850828170776</v>
      </c>
      <c r="Q23" s="5">
        <v>0.23843634306494871</v>
      </c>
      <c r="R23" s="5">
        <v>0.14610879849164921</v>
      </c>
      <c r="S23" s="5">
        <v>0.2017850828170776</v>
      </c>
    </row>
    <row r="24" spans="2:19" x14ac:dyDescent="0.2">
      <c r="B24" s="4">
        <v>2025</v>
      </c>
      <c r="C24" s="4">
        <v>7</v>
      </c>
      <c r="D24" s="4" t="s">
        <v>53</v>
      </c>
      <c r="E24" s="4" t="s">
        <v>31</v>
      </c>
      <c r="F24" s="3">
        <v>0.58504581457007887</v>
      </c>
      <c r="G24" s="4">
        <v>-140</v>
      </c>
      <c r="H24" s="3">
        <v>0.41495418542992107</v>
      </c>
      <c r="I24" s="4" t="s">
        <v>74</v>
      </c>
      <c r="J24" s="4" t="s">
        <v>53</v>
      </c>
      <c r="K24" s="4" t="s">
        <v>53</v>
      </c>
      <c r="L24" s="4">
        <v>1</v>
      </c>
      <c r="M24" s="9">
        <v>2.077665773400708</v>
      </c>
      <c r="N24" s="5">
        <v>1.3481160004933679E-2</v>
      </c>
      <c r="O24" s="5">
        <v>0.22400876095420441</v>
      </c>
      <c r="P24" s="5">
        <v>0.19784312725067141</v>
      </c>
      <c r="Q24" s="5">
        <v>-0.22400876095420441</v>
      </c>
      <c r="R24" s="5">
        <v>-1.3481160004933679E-2</v>
      </c>
      <c r="S24" s="5">
        <v>-0.19784312725067141</v>
      </c>
    </row>
    <row r="25" spans="2:19" x14ac:dyDescent="0.2">
      <c r="B25" s="4">
        <v>2025</v>
      </c>
      <c r="C25" s="4">
        <v>7</v>
      </c>
      <c r="D25" s="4" t="s">
        <v>35</v>
      </c>
      <c r="E25" s="4" t="s">
        <v>28</v>
      </c>
      <c r="F25" s="3">
        <v>0.33682566152992921</v>
      </c>
      <c r="G25" s="4" t="s">
        <v>75</v>
      </c>
      <c r="H25" s="3">
        <v>0.66317433847007079</v>
      </c>
      <c r="I25" s="4">
        <v>-196</v>
      </c>
      <c r="J25" s="4" t="s">
        <v>28</v>
      </c>
      <c r="K25" s="4" t="s">
        <v>35</v>
      </c>
      <c r="L25" s="4">
        <v>0</v>
      </c>
      <c r="M25" s="9">
        <v>-5.3109120018269902</v>
      </c>
      <c r="N25" s="5">
        <v>-1.7893692542766699E-2</v>
      </c>
      <c r="O25" s="5">
        <v>0.51155988631709925</v>
      </c>
      <c r="P25" s="5">
        <v>6.3372168540954593E-2</v>
      </c>
      <c r="Q25" s="5">
        <v>-0.51155988631709925</v>
      </c>
      <c r="R25" s="5">
        <v>1.7893692542766699E-2</v>
      </c>
      <c r="S25" s="5">
        <v>-6.3372168540954593E-2</v>
      </c>
    </row>
    <row r="26" spans="2:19" x14ac:dyDescent="0.2">
      <c r="B26" s="4">
        <v>2025</v>
      </c>
      <c r="C26" s="4">
        <v>7</v>
      </c>
      <c r="D26" s="4" t="s">
        <v>46</v>
      </c>
      <c r="E26" s="4" t="s">
        <v>37</v>
      </c>
      <c r="F26" s="3">
        <v>0.76251043499877103</v>
      </c>
      <c r="G26" s="4">
        <v>-321</v>
      </c>
      <c r="H26" s="3">
        <v>0.237489565001229</v>
      </c>
      <c r="I26" s="4" t="s">
        <v>76</v>
      </c>
      <c r="J26" s="4" t="s">
        <v>46</v>
      </c>
      <c r="K26" s="4" t="s">
        <v>46</v>
      </c>
      <c r="L26" s="4">
        <v>1</v>
      </c>
      <c r="M26" s="9">
        <v>10.94450305262311</v>
      </c>
      <c r="N26" s="5">
        <v>0.21717309951782229</v>
      </c>
      <c r="O26" s="5">
        <v>0.62946068899972096</v>
      </c>
      <c r="P26" s="5">
        <v>-0.24452790759858631</v>
      </c>
      <c r="Q26" s="5">
        <v>-0.62946068899972096</v>
      </c>
      <c r="R26" s="5">
        <v>-0.21717309951782229</v>
      </c>
      <c r="S26" s="5">
        <v>0.24452790759858631</v>
      </c>
    </row>
    <row r="27" spans="2:19" x14ac:dyDescent="0.2">
      <c r="B27" s="4">
        <v>2025</v>
      </c>
      <c r="C27" s="4">
        <v>7</v>
      </c>
      <c r="D27" s="4" t="s">
        <v>77</v>
      </c>
      <c r="E27" s="4" t="s">
        <v>11</v>
      </c>
      <c r="F27" s="3">
        <v>0.46008667986423529</v>
      </c>
      <c r="G27" s="4" t="s">
        <v>78</v>
      </c>
      <c r="H27" s="3">
        <v>0.53991332013576465</v>
      </c>
      <c r="I27" s="4">
        <v>-117</v>
      </c>
      <c r="J27" s="4" t="s">
        <v>11</v>
      </c>
      <c r="K27" s="4" t="s">
        <v>11</v>
      </c>
      <c r="L27" s="4">
        <v>1</v>
      </c>
      <c r="M27" s="9">
        <v>-3.3049392193540088</v>
      </c>
      <c r="N27" s="5">
        <v>-8.8495226873867752E-2</v>
      </c>
      <c r="O27" s="5">
        <v>-0.2084794616699219</v>
      </c>
      <c r="P27" s="5">
        <v>0.33452468448215061</v>
      </c>
      <c r="Q27" s="5">
        <v>0.2084794616699219</v>
      </c>
      <c r="R27" s="5">
        <v>8.8495226873867752E-2</v>
      </c>
      <c r="S27" s="5">
        <v>-0.33452468448215061</v>
      </c>
    </row>
    <row r="28" spans="2:19" x14ac:dyDescent="0.2">
      <c r="B28" s="4">
        <v>2025</v>
      </c>
      <c r="C28" s="4">
        <v>7</v>
      </c>
      <c r="D28" s="4" t="s">
        <v>13</v>
      </c>
      <c r="E28" s="4" t="s">
        <v>19</v>
      </c>
      <c r="F28" s="3">
        <v>0.43942512712718601</v>
      </c>
      <c r="G28" s="4" t="s">
        <v>79</v>
      </c>
      <c r="H28" s="3">
        <v>0.56057487287281405</v>
      </c>
      <c r="I28" s="4">
        <v>-127</v>
      </c>
      <c r="J28" s="4" t="s">
        <v>19</v>
      </c>
      <c r="K28" s="4" t="s">
        <v>19</v>
      </c>
      <c r="L28" s="4">
        <v>1</v>
      </c>
      <c r="M28" s="9">
        <v>-0.38674877042996991</v>
      </c>
      <c r="N28" s="5">
        <v>-0.26674718705434652</v>
      </c>
      <c r="O28" s="5">
        <v>8.5645286130233547E-2</v>
      </c>
      <c r="P28" s="5">
        <v>-0.1153125866599705</v>
      </c>
      <c r="Q28" s="5">
        <v>-8.5645286130233547E-2</v>
      </c>
      <c r="R28" s="5">
        <v>0.26674718705434652</v>
      </c>
      <c r="S28" s="5">
        <v>0.1153125866599705</v>
      </c>
    </row>
    <row r="29" spans="2:19" x14ac:dyDescent="0.2">
      <c r="B29" s="4">
        <v>2025</v>
      </c>
      <c r="C29" s="4">
        <v>7</v>
      </c>
      <c r="D29" s="4" t="s">
        <v>38</v>
      </c>
      <c r="E29" s="4" t="s">
        <v>32</v>
      </c>
      <c r="F29" s="3">
        <v>0.31228554858801227</v>
      </c>
      <c r="G29" s="4" t="s">
        <v>80</v>
      </c>
      <c r="H29" s="3">
        <v>0.68771445141198773</v>
      </c>
      <c r="I29" s="4">
        <v>-220</v>
      </c>
      <c r="J29" s="4" t="s">
        <v>32</v>
      </c>
      <c r="K29" s="4" t="s">
        <v>32</v>
      </c>
      <c r="L29" s="4">
        <v>1</v>
      </c>
      <c r="M29" s="9">
        <v>-8.9711202479371845</v>
      </c>
      <c r="N29" s="5">
        <v>-0.2847224341498481</v>
      </c>
      <c r="O29" s="5">
        <v>-0.24146947264671331</v>
      </c>
      <c r="P29" s="5">
        <v>0.26711339235305792</v>
      </c>
      <c r="Q29" s="5">
        <v>0.24146947264671331</v>
      </c>
      <c r="R29" s="5">
        <v>0.2847224341498481</v>
      </c>
      <c r="S29" s="5">
        <v>-0.26711339235305792</v>
      </c>
    </row>
    <row r="30" spans="2:19" x14ac:dyDescent="0.2">
      <c r="B30" s="4">
        <v>2025</v>
      </c>
      <c r="C30" s="4">
        <v>7</v>
      </c>
      <c r="D30" s="4" t="s">
        <v>14</v>
      </c>
      <c r="E30" s="4" t="s">
        <v>10</v>
      </c>
      <c r="F30" s="3">
        <v>0.74988507475852006</v>
      </c>
      <c r="G30" s="4">
        <v>-299</v>
      </c>
      <c r="H30" s="3">
        <v>0.25011492524147988</v>
      </c>
      <c r="I30" s="4" t="s">
        <v>81</v>
      </c>
      <c r="J30" s="4" t="s">
        <v>14</v>
      </c>
      <c r="K30" s="4" t="s">
        <v>14</v>
      </c>
      <c r="L30" s="4">
        <v>1</v>
      </c>
      <c r="M30" s="9">
        <v>11.012860068547649</v>
      </c>
      <c r="N30" s="5">
        <v>0.11573300710538539</v>
      </c>
      <c r="O30" s="5">
        <v>-0.19457486235065219</v>
      </c>
      <c r="P30" s="5">
        <v>9.7547495365142817E-2</v>
      </c>
      <c r="Q30" s="5">
        <v>0.19457486235065219</v>
      </c>
      <c r="R30" s="5">
        <v>-0.11573300710538539</v>
      </c>
      <c r="S30" s="5">
        <v>-9.7547495365142817E-2</v>
      </c>
    </row>
    <row r="31" spans="2:19" x14ac:dyDescent="0.2">
      <c r="B31" s="4">
        <v>2025</v>
      </c>
      <c r="C31" s="4">
        <v>7</v>
      </c>
      <c r="D31" s="4" t="s">
        <v>29</v>
      </c>
      <c r="E31" s="4" t="s">
        <v>22</v>
      </c>
      <c r="F31" s="3">
        <v>0.49048640075567862</v>
      </c>
      <c r="G31" s="4" t="s">
        <v>21</v>
      </c>
      <c r="H31" s="3">
        <v>0.50951359924432138</v>
      </c>
      <c r="I31" s="4">
        <v>-103</v>
      </c>
      <c r="J31" s="4" t="s">
        <v>22</v>
      </c>
      <c r="K31" s="4" t="s">
        <v>22</v>
      </c>
      <c r="L31" s="4">
        <v>1</v>
      </c>
      <c r="M31" s="9">
        <v>1.4672084619119219</v>
      </c>
      <c r="N31" s="5">
        <v>9.606735706329346E-2</v>
      </c>
      <c r="O31" s="5">
        <v>-0.44475957325526638</v>
      </c>
      <c r="P31" s="5">
        <v>-0.15667808833329569</v>
      </c>
      <c r="Q31" s="5">
        <v>0.44475957325526638</v>
      </c>
      <c r="R31" s="5">
        <v>-9.606735706329346E-2</v>
      </c>
      <c r="S31" s="5">
        <v>0.15667808833329569</v>
      </c>
    </row>
    <row r="32" spans="2:19" x14ac:dyDescent="0.2">
      <c r="B32" s="4">
        <v>2025</v>
      </c>
      <c r="C32" s="4">
        <v>7</v>
      </c>
      <c r="D32" s="4" t="s">
        <v>23</v>
      </c>
      <c r="E32" s="4" t="s">
        <v>40</v>
      </c>
      <c r="F32" s="3">
        <v>0.42954545430650298</v>
      </c>
      <c r="G32" s="4" t="s">
        <v>82</v>
      </c>
      <c r="H32" s="3">
        <v>0.57045454569349696</v>
      </c>
      <c r="I32" s="4">
        <v>-132</v>
      </c>
      <c r="J32" s="4" t="s">
        <v>40</v>
      </c>
      <c r="K32" s="4" t="s">
        <v>40</v>
      </c>
      <c r="L32" s="4">
        <v>1</v>
      </c>
      <c r="M32" s="9">
        <v>-1.7804052275222559</v>
      </c>
      <c r="N32" s="5">
        <v>-2.5914829028280159E-3</v>
      </c>
      <c r="O32" s="5">
        <v>-0.1183568579810006</v>
      </c>
      <c r="P32" s="5">
        <v>5.2370643615722648E-2</v>
      </c>
      <c r="Q32" s="5">
        <v>0.1183568579810006</v>
      </c>
      <c r="R32" s="5">
        <v>2.5914829028280159E-3</v>
      </c>
      <c r="S32" s="5">
        <v>-5.2370643615722648E-2</v>
      </c>
    </row>
    <row r="33" spans="2:19" x14ac:dyDescent="0.2">
      <c r="B33" s="4">
        <v>2025</v>
      </c>
      <c r="C33" s="4">
        <v>7</v>
      </c>
      <c r="D33" s="4" t="s">
        <v>20</v>
      </c>
      <c r="E33" s="4" t="s">
        <v>52</v>
      </c>
      <c r="F33" s="3">
        <v>0.45455862836252953</v>
      </c>
      <c r="G33" s="4" t="s">
        <v>83</v>
      </c>
      <c r="H33" s="3">
        <v>0.54544137163747053</v>
      </c>
      <c r="I33" s="4">
        <v>-119</v>
      </c>
      <c r="J33" s="4" t="s">
        <v>52</v>
      </c>
      <c r="K33" s="4" t="s">
        <v>20</v>
      </c>
      <c r="L33" s="4">
        <v>0</v>
      </c>
      <c r="M33" s="9">
        <v>-4.5381075063519329</v>
      </c>
      <c r="N33" s="5">
        <v>0.1580915451049805</v>
      </c>
      <c r="O33" s="5">
        <v>0.19612538473946711</v>
      </c>
      <c r="P33" s="5">
        <v>3.1338125467300422E-2</v>
      </c>
      <c r="Q33" s="5">
        <v>-0.19612538473946711</v>
      </c>
      <c r="R33" s="5">
        <v>-0.1580915451049805</v>
      </c>
      <c r="S33" s="5">
        <v>-3.1338125467300422E-2</v>
      </c>
    </row>
    <row r="34" spans="2:19" x14ac:dyDescent="0.2">
      <c r="B34" s="4">
        <v>2025</v>
      </c>
      <c r="C34" s="4">
        <v>7</v>
      </c>
      <c r="D34" s="4" t="s">
        <v>44</v>
      </c>
      <c r="E34" s="4" t="s">
        <v>49</v>
      </c>
      <c r="F34" s="3">
        <v>0.50845244587212157</v>
      </c>
      <c r="G34" s="4">
        <v>-103</v>
      </c>
      <c r="H34" s="3">
        <v>0.49154755412787843</v>
      </c>
      <c r="I34" s="4" t="s">
        <v>21</v>
      </c>
      <c r="J34" s="4" t="s">
        <v>44</v>
      </c>
      <c r="K34" s="4" t="s">
        <v>44</v>
      </c>
      <c r="L34" s="4">
        <v>1</v>
      </c>
      <c r="M34" s="9">
        <v>2.2762752910490929</v>
      </c>
      <c r="N34" s="5">
        <v>3.940850037794847E-2</v>
      </c>
      <c r="O34" s="5">
        <v>0.12123581857392279</v>
      </c>
      <c r="P34" s="5">
        <v>3.9254677295684812E-2</v>
      </c>
      <c r="Q34" s="5">
        <v>-0.12123581857392279</v>
      </c>
      <c r="R34" s="5">
        <v>-3.940850037794847E-2</v>
      </c>
      <c r="S34" s="5">
        <v>-3.9254677295684812E-2</v>
      </c>
    </row>
    <row r="35" spans="2:19" x14ac:dyDescent="0.2">
      <c r="B35" s="4">
        <v>2025</v>
      </c>
      <c r="C35" s="4">
        <v>7</v>
      </c>
      <c r="D35" s="4" t="s">
        <v>47</v>
      </c>
      <c r="E35" s="4" t="s">
        <v>43</v>
      </c>
      <c r="F35" s="3">
        <v>0.58751520990515615</v>
      </c>
      <c r="G35" s="4">
        <v>-142</v>
      </c>
      <c r="H35" s="3">
        <v>0.41248479009484379</v>
      </c>
      <c r="I35" s="4" t="s">
        <v>84</v>
      </c>
      <c r="J35" s="4" t="s">
        <v>47</v>
      </c>
      <c r="K35" s="4" t="s">
        <v>47</v>
      </c>
      <c r="L35" s="4">
        <v>1</v>
      </c>
      <c r="M35" s="9">
        <v>1.708276177187573</v>
      </c>
      <c r="N35" s="5">
        <v>-9.9057456425258095E-2</v>
      </c>
      <c r="O35" s="5">
        <v>0.35557553388070368</v>
      </c>
      <c r="P35" s="5">
        <v>-2.4791638056437179E-2</v>
      </c>
      <c r="Q35" s="5">
        <v>-0.35557553388070368</v>
      </c>
      <c r="R35" s="5">
        <v>9.9057456425258095E-2</v>
      </c>
      <c r="S35" s="5">
        <v>2.4791638056437179E-2</v>
      </c>
    </row>
    <row r="36" spans="2:19" x14ac:dyDescent="0.2">
      <c r="B36" s="4">
        <v>2025</v>
      </c>
      <c r="C36" s="4">
        <v>7</v>
      </c>
      <c r="D36" s="4" t="s">
        <v>26</v>
      </c>
      <c r="E36" s="4" t="s">
        <v>85</v>
      </c>
      <c r="F36" s="3">
        <v>0.6114152464153555</v>
      </c>
      <c r="G36" s="4">
        <v>-157</v>
      </c>
      <c r="H36" s="3">
        <v>0.3885847535846445</v>
      </c>
      <c r="I36" s="4" t="s">
        <v>86</v>
      </c>
      <c r="J36" s="4" t="s">
        <v>26</v>
      </c>
      <c r="K36" s="4" t="s">
        <v>26</v>
      </c>
      <c r="L36" s="4">
        <v>1</v>
      </c>
      <c r="M36" s="9">
        <v>3.7721629558467411</v>
      </c>
      <c r="N36" s="5">
        <v>-0.2309388319651286</v>
      </c>
      <c r="O36" s="5">
        <v>0.32778670571067109</v>
      </c>
      <c r="P36" s="5">
        <v>4.3519256512324023E-2</v>
      </c>
      <c r="Q36" s="5">
        <v>-0.32778670571067109</v>
      </c>
      <c r="R36" s="5">
        <v>0.2309388319651286</v>
      </c>
      <c r="S36" s="5">
        <v>-4.3519256512324023E-2</v>
      </c>
    </row>
    <row r="37" spans="2:19" x14ac:dyDescent="0.2">
      <c r="B37" s="4">
        <v>2025</v>
      </c>
      <c r="C37" s="4">
        <v>8</v>
      </c>
      <c r="D37" s="4" t="s">
        <v>29</v>
      </c>
      <c r="E37" s="4" t="s">
        <v>77</v>
      </c>
      <c r="F37" s="3">
        <v>0.53600000000000003</v>
      </c>
      <c r="G37" s="4">
        <v>-120</v>
      </c>
      <c r="H37" s="3">
        <v>0.46400000000000002</v>
      </c>
      <c r="I37" s="4" t="s">
        <v>88</v>
      </c>
      <c r="J37" s="4" t="s">
        <v>29</v>
      </c>
      <c r="K37" s="4" t="s">
        <v>29</v>
      </c>
      <c r="L37" s="4">
        <v>1</v>
      </c>
      <c r="M37" s="9">
        <v>0.3</v>
      </c>
      <c r="N37" s="5">
        <v>0.2057301584879557</v>
      </c>
      <c r="O37" s="5">
        <v>0.33306914684819239</v>
      </c>
      <c r="P37" s="5">
        <v>-1.306361189255348E-2</v>
      </c>
      <c r="Q37" s="5">
        <v>-0.33306914684819239</v>
      </c>
      <c r="R37" s="5">
        <v>-0.2057301584879557</v>
      </c>
      <c r="S37" s="5">
        <v>1.306361189255348E-2</v>
      </c>
    </row>
    <row r="38" spans="2:19" x14ac:dyDescent="0.2">
      <c r="B38" s="4">
        <v>2025</v>
      </c>
      <c r="C38" s="4">
        <v>8</v>
      </c>
      <c r="D38" s="4" t="s">
        <v>49</v>
      </c>
      <c r="E38" s="4" t="s">
        <v>28</v>
      </c>
      <c r="F38" s="3">
        <v>0.58599999999999997</v>
      </c>
      <c r="G38" s="4">
        <v>-144</v>
      </c>
      <c r="H38" s="3">
        <v>0.41399999999999998</v>
      </c>
      <c r="I38" s="4" t="s">
        <v>89</v>
      </c>
      <c r="J38" s="4" t="s">
        <v>49</v>
      </c>
      <c r="K38" s="4" t="s">
        <v>28</v>
      </c>
      <c r="L38" s="4">
        <v>0</v>
      </c>
      <c r="M38" s="9">
        <v>1.8</v>
      </c>
      <c r="N38" s="5">
        <v>-0.30089873893588198</v>
      </c>
      <c r="O38" s="5">
        <v>-0.1334456716264997</v>
      </c>
      <c r="P38" s="5">
        <v>-0.14619972229003911</v>
      </c>
      <c r="Q38" s="5">
        <v>0.1334456716264997</v>
      </c>
      <c r="R38" s="5">
        <v>0.30089873893588198</v>
      </c>
      <c r="S38" s="5">
        <v>0.14619972229003911</v>
      </c>
    </row>
    <row r="39" spans="2:19" x14ac:dyDescent="0.2">
      <c r="B39" s="4">
        <v>2025</v>
      </c>
      <c r="C39" s="4">
        <v>8</v>
      </c>
      <c r="D39" s="4" t="s">
        <v>16</v>
      </c>
      <c r="E39" s="4" t="s">
        <v>53</v>
      </c>
      <c r="F39" s="3">
        <v>0.61263915597612162</v>
      </c>
      <c r="G39" s="4">
        <v>-158</v>
      </c>
      <c r="H39" s="3">
        <v>0.38736084402387838</v>
      </c>
      <c r="I39" s="4" t="s">
        <v>90</v>
      </c>
      <c r="J39" s="4" t="s">
        <v>16</v>
      </c>
      <c r="K39" s="4" t="s">
        <v>16</v>
      </c>
      <c r="L39" s="4">
        <v>1</v>
      </c>
      <c r="M39" s="9">
        <v>4.5999999999999996</v>
      </c>
      <c r="N39" s="5">
        <v>0.207928833594689</v>
      </c>
      <c r="O39" s="5">
        <v>-1.7090889123769909E-2</v>
      </c>
      <c r="P39" s="5">
        <v>8.4218422571818038E-2</v>
      </c>
      <c r="Q39" s="5">
        <v>1.7090889123769909E-2</v>
      </c>
      <c r="R39" s="5">
        <v>-0.207928833594689</v>
      </c>
      <c r="S39" s="5">
        <v>-8.4218422571818038E-2</v>
      </c>
    </row>
    <row r="40" spans="2:19" x14ac:dyDescent="0.2">
      <c r="B40" s="4">
        <v>2025</v>
      </c>
      <c r="C40" s="4">
        <v>8</v>
      </c>
      <c r="D40" s="4" t="s">
        <v>19</v>
      </c>
      <c r="E40" s="4" t="s">
        <v>50</v>
      </c>
      <c r="F40" s="3">
        <v>0.34699999999999998</v>
      </c>
      <c r="G40" s="4" t="s">
        <v>91</v>
      </c>
      <c r="H40" s="3">
        <v>0.65300000000000002</v>
      </c>
      <c r="I40" s="4">
        <v>-204</v>
      </c>
      <c r="J40" s="4" t="s">
        <v>50</v>
      </c>
      <c r="K40" s="4" t="s">
        <v>50</v>
      </c>
      <c r="L40" s="4">
        <v>1</v>
      </c>
      <c r="M40" s="9">
        <v>-8.9</v>
      </c>
      <c r="N40" s="5">
        <v>-0.31306085430207797</v>
      </c>
      <c r="O40" s="5">
        <v>-0.32291098374586841</v>
      </c>
      <c r="P40" s="5">
        <v>4.84122633934021E-2</v>
      </c>
      <c r="Q40" s="5">
        <v>0.32291098374586841</v>
      </c>
      <c r="R40" s="5">
        <v>0.31306085430207797</v>
      </c>
      <c r="S40" s="5">
        <v>-4.84122633934021E-2</v>
      </c>
    </row>
    <row r="41" spans="2:19" x14ac:dyDescent="0.2">
      <c r="B41" s="4">
        <v>2025</v>
      </c>
      <c r="C41" s="4">
        <v>8</v>
      </c>
      <c r="D41" s="4" t="s">
        <v>41</v>
      </c>
      <c r="E41" s="4" t="s">
        <v>13</v>
      </c>
      <c r="F41" s="3">
        <v>0.60399999999999998</v>
      </c>
      <c r="G41" s="4">
        <v>-148</v>
      </c>
      <c r="H41" s="3">
        <v>0.39600000000000002</v>
      </c>
      <c r="I41" s="4" t="s">
        <v>92</v>
      </c>
      <c r="J41" s="4" t="s">
        <v>41</v>
      </c>
      <c r="K41" s="4" t="s">
        <v>13</v>
      </c>
      <c r="L41" s="4">
        <v>0</v>
      </c>
      <c r="M41" s="9">
        <v>2.4368333092892551</v>
      </c>
      <c r="N41" s="5">
        <v>0.2565590540568034</v>
      </c>
      <c r="O41" s="5">
        <v>-0.31294928656684029</v>
      </c>
      <c r="P41" s="5">
        <v>6.210208733876546E-2</v>
      </c>
      <c r="Q41" s="5">
        <v>0.31294928656684029</v>
      </c>
      <c r="R41" s="5">
        <v>-0.2565590540568034</v>
      </c>
      <c r="S41" s="5">
        <v>-6.210208733876546E-2</v>
      </c>
    </row>
    <row r="42" spans="2:19" x14ac:dyDescent="0.2">
      <c r="B42" s="4">
        <v>2025</v>
      </c>
      <c r="C42" s="4">
        <v>8</v>
      </c>
      <c r="D42" s="4" t="s">
        <v>85</v>
      </c>
      <c r="E42" s="4" t="s">
        <v>44</v>
      </c>
      <c r="F42" s="3">
        <v>0.53600000000000003</v>
      </c>
      <c r="G42" s="4">
        <v>-116</v>
      </c>
      <c r="H42" s="3">
        <v>0.46400000000000002</v>
      </c>
      <c r="I42" s="4" t="s">
        <v>18</v>
      </c>
      <c r="J42" s="4" t="s">
        <v>85</v>
      </c>
      <c r="K42" s="4" t="s">
        <v>85</v>
      </c>
      <c r="L42" s="4">
        <v>1</v>
      </c>
      <c r="M42" s="9">
        <v>4</v>
      </c>
      <c r="N42" s="5">
        <v>0.21049607105744189</v>
      </c>
      <c r="O42" s="5">
        <v>3.6765984126499722E-2</v>
      </c>
      <c r="P42" s="5">
        <v>-0.118862638870875</v>
      </c>
      <c r="Q42" s="5">
        <v>-3.6765984126499722E-2</v>
      </c>
      <c r="R42" s="5">
        <v>-0.21049607105744189</v>
      </c>
      <c r="S42" s="5">
        <v>0.118862638870875</v>
      </c>
    </row>
    <row r="43" spans="2:19" x14ac:dyDescent="0.2">
      <c r="B43" s="4">
        <v>2025</v>
      </c>
      <c r="C43" s="4">
        <v>8</v>
      </c>
      <c r="D43" s="4" t="s">
        <v>32</v>
      </c>
      <c r="E43" s="4" t="s">
        <v>35</v>
      </c>
      <c r="F43" s="3">
        <v>0.79861869943742581</v>
      </c>
      <c r="G43" s="4">
        <v>-396</v>
      </c>
      <c r="H43" s="3">
        <v>0.20138130056257419</v>
      </c>
      <c r="I43" s="4" t="s">
        <v>93</v>
      </c>
      <c r="J43" s="4" t="s">
        <v>32</v>
      </c>
      <c r="K43" s="4" t="s">
        <v>32</v>
      </c>
      <c r="L43" s="4">
        <v>1</v>
      </c>
      <c r="M43" s="9">
        <v>9.4</v>
      </c>
      <c r="N43" s="5">
        <v>7.3067423123032299E-2</v>
      </c>
      <c r="O43" s="5">
        <v>0.31074229153719818</v>
      </c>
      <c r="P43" s="5">
        <v>9.6539397239685062E-2</v>
      </c>
      <c r="Q43" s="5">
        <v>-0.31074229153719818</v>
      </c>
      <c r="R43" s="5">
        <v>-7.3067423123032299E-2</v>
      </c>
      <c r="S43" s="5">
        <v>-9.6539397239685062E-2</v>
      </c>
    </row>
    <row r="44" spans="2:19" x14ac:dyDescent="0.2">
      <c r="B44" s="4">
        <v>2025</v>
      </c>
      <c r="C44" s="4">
        <v>8</v>
      </c>
      <c r="D44" s="4" t="s">
        <v>11</v>
      </c>
      <c r="E44" s="4" t="s">
        <v>10</v>
      </c>
      <c r="F44" s="3">
        <v>0.69799999999999995</v>
      </c>
      <c r="G44" s="4">
        <v>-227</v>
      </c>
      <c r="H44" s="3">
        <v>0.30199999999999999</v>
      </c>
      <c r="I44" s="4" t="s">
        <v>94</v>
      </c>
      <c r="J44" s="4" t="s">
        <v>11</v>
      </c>
      <c r="K44" s="4" t="s">
        <v>11</v>
      </c>
      <c r="L44" s="4">
        <v>1</v>
      </c>
      <c r="M44" s="9">
        <v>8.2929670319251017</v>
      </c>
      <c r="N44" s="5">
        <v>0.38337591138936711</v>
      </c>
      <c r="O44" s="5">
        <v>-4.1866832309299037E-2</v>
      </c>
      <c r="P44" s="5">
        <v>-2.1435081958770748E-2</v>
      </c>
      <c r="Q44" s="5">
        <v>4.1866832309299037E-2</v>
      </c>
      <c r="R44" s="5">
        <v>-0.38337591138936711</v>
      </c>
      <c r="S44" s="5">
        <v>2.1435081958770748E-2</v>
      </c>
    </row>
    <row r="45" spans="2:19" x14ac:dyDescent="0.2">
      <c r="B45" s="4">
        <v>2025</v>
      </c>
      <c r="C45" s="4">
        <v>8</v>
      </c>
      <c r="D45" s="4" t="s">
        <v>31</v>
      </c>
      <c r="E45" s="4" t="s">
        <v>43</v>
      </c>
      <c r="F45" s="3">
        <v>0.28199999999999997</v>
      </c>
      <c r="G45" s="4" t="s">
        <v>95</v>
      </c>
      <c r="H45" s="3">
        <v>0.71799999999999997</v>
      </c>
      <c r="I45" s="4">
        <v>-260</v>
      </c>
      <c r="J45" s="4" t="s">
        <v>43</v>
      </c>
      <c r="K45" s="4" t="s">
        <v>43</v>
      </c>
      <c r="L45" s="4">
        <v>1</v>
      </c>
      <c r="M45" s="9">
        <v>-7.4</v>
      </c>
      <c r="N45" s="5">
        <v>-0.46523212742161107</v>
      </c>
      <c r="O45" s="5">
        <v>0.16694886567162689</v>
      </c>
      <c r="P45" s="5">
        <v>-0.19439544081687929</v>
      </c>
      <c r="Q45" s="5">
        <v>-0.16694886567162689</v>
      </c>
      <c r="R45" s="5">
        <v>0.46523212742161107</v>
      </c>
      <c r="S45" s="5">
        <v>0.19439544081687929</v>
      </c>
    </row>
    <row r="46" spans="2:19" x14ac:dyDescent="0.2">
      <c r="B46" s="4">
        <v>2025</v>
      </c>
      <c r="C46" s="4">
        <v>8</v>
      </c>
      <c r="D46" s="4" t="s">
        <v>14</v>
      </c>
      <c r="E46" s="4" t="s">
        <v>20</v>
      </c>
      <c r="F46" s="3">
        <v>0.57799999999999996</v>
      </c>
      <c r="G46" s="4">
        <v>-139</v>
      </c>
      <c r="H46" s="3">
        <v>0.42199999999999999</v>
      </c>
      <c r="I46" s="4" t="s">
        <v>24</v>
      </c>
      <c r="J46" s="4" t="s">
        <v>14</v>
      </c>
      <c r="K46" s="4" t="s">
        <v>14</v>
      </c>
      <c r="L46" s="4">
        <v>1</v>
      </c>
      <c r="M46" s="9">
        <v>6.3</v>
      </c>
      <c r="N46" s="5">
        <v>0.37087668142011088</v>
      </c>
      <c r="O46" s="5">
        <v>-4.4475715411336797E-2</v>
      </c>
      <c r="P46" s="5">
        <v>1.7721645037333169E-2</v>
      </c>
      <c r="Q46" s="5">
        <v>4.4475715411336797E-2</v>
      </c>
      <c r="R46" s="5">
        <v>-0.37087668142011088</v>
      </c>
      <c r="S46" s="5">
        <v>-1.7721645037333169E-2</v>
      </c>
    </row>
    <row r="47" spans="2:19" x14ac:dyDescent="0.2">
      <c r="B47" s="4">
        <v>2025</v>
      </c>
      <c r="C47" s="4">
        <v>8</v>
      </c>
      <c r="D47" s="4" t="s">
        <v>22</v>
      </c>
      <c r="E47" s="4" t="s">
        <v>38</v>
      </c>
      <c r="F47" s="3">
        <v>0.86399999999999999</v>
      </c>
      <c r="G47" s="4">
        <v>-646</v>
      </c>
      <c r="H47" s="3">
        <v>0.13600000000000001</v>
      </c>
      <c r="I47" s="4" t="s">
        <v>96</v>
      </c>
      <c r="J47" s="4" t="s">
        <v>22</v>
      </c>
      <c r="K47" s="4" t="s">
        <v>22</v>
      </c>
      <c r="L47" s="4">
        <v>1</v>
      </c>
      <c r="M47" s="9">
        <v>13</v>
      </c>
      <c r="N47" s="5">
        <v>0.34562467179208428</v>
      </c>
      <c r="O47" s="5">
        <v>3.6582742912181908E-2</v>
      </c>
      <c r="P47" s="5">
        <v>0.2630864807537624</v>
      </c>
      <c r="Q47" s="5">
        <v>-3.6582742912181908E-2</v>
      </c>
      <c r="R47" s="5">
        <v>-0.34562467179208428</v>
      </c>
      <c r="S47" s="5">
        <v>-0.2630864807537624</v>
      </c>
    </row>
    <row r="48" spans="2:19" x14ac:dyDescent="0.2">
      <c r="B48" s="4">
        <v>2025</v>
      </c>
      <c r="C48" s="4">
        <v>8</v>
      </c>
      <c r="D48" s="4" t="s">
        <v>34</v>
      </c>
      <c r="E48" s="4" t="s">
        <v>40</v>
      </c>
      <c r="F48" s="3">
        <v>0.41299999999999998</v>
      </c>
      <c r="G48" s="4" t="s">
        <v>97</v>
      </c>
      <c r="H48" s="3">
        <v>0.58699999999999997</v>
      </c>
      <c r="I48" s="4">
        <v>-138</v>
      </c>
      <c r="J48" s="4" t="s">
        <v>40</v>
      </c>
      <c r="K48" s="4" t="s">
        <v>40</v>
      </c>
      <c r="L48" s="4">
        <v>1</v>
      </c>
      <c r="M48" s="9">
        <v>-3.5</v>
      </c>
      <c r="N48" s="5">
        <v>-0.12485238164663311</v>
      </c>
      <c r="O48" s="5">
        <v>-0.32949493044898631</v>
      </c>
      <c r="P48" s="5">
        <v>0.42716217041015619</v>
      </c>
      <c r="Q48" s="5">
        <v>0.32949493044898631</v>
      </c>
      <c r="R48" s="5">
        <v>0.12485238164663311</v>
      </c>
      <c r="S48" s="5">
        <v>-0.42716217041015619</v>
      </c>
    </row>
    <row r="49" spans="2:19" x14ac:dyDescent="0.2">
      <c r="B49" s="4">
        <v>2025</v>
      </c>
      <c r="C49" s="4">
        <v>8</v>
      </c>
      <c r="D49" s="4" t="s">
        <v>46</v>
      </c>
      <c r="E49" s="4" t="s">
        <v>52</v>
      </c>
      <c r="F49" s="3">
        <v>0.61699999999999999</v>
      </c>
      <c r="G49" s="4">
        <v>-160</v>
      </c>
      <c r="H49" s="3">
        <v>0.38300000000000001</v>
      </c>
      <c r="I49" s="4" t="s">
        <v>98</v>
      </c>
      <c r="J49" s="4" t="s">
        <v>46</v>
      </c>
      <c r="K49" s="4" t="s">
        <v>46</v>
      </c>
      <c r="L49" s="4">
        <v>1</v>
      </c>
      <c r="M49" s="9">
        <v>4.5</v>
      </c>
      <c r="N49" s="5">
        <v>0.26601785688257928</v>
      </c>
      <c r="O49" s="5">
        <v>0.16544209586249459</v>
      </c>
      <c r="P49" s="5">
        <v>-0.18689228594303131</v>
      </c>
      <c r="Q49" s="5">
        <v>-0.16544209586249459</v>
      </c>
      <c r="R49" s="5">
        <v>-0.26601785688257928</v>
      </c>
      <c r="S49" s="5">
        <v>0.18689228594303131</v>
      </c>
    </row>
  </sheetData>
  <conditionalFormatting sqref="N7:N2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3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2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3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2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7:N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7:O4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P4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:Q4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:R4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:S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G7:G36 I9:I36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8C4D57C-361D-AB47-A2B7-3D4E42CE618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L22:L36</xm:sqref>
        </x14:conditionalFormatting>
        <x14:conditionalFormatting xmlns:xm="http://schemas.microsoft.com/office/excel/2006/main">
          <x14:cfRule type="iconSet" priority="15" id="{4DC6D28C-E799-D04F-BAD2-092B8419C0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L7:M21</xm:sqref>
        </x14:conditionalFormatting>
        <x14:conditionalFormatting xmlns:xm="http://schemas.microsoft.com/office/excel/2006/main">
          <x14:cfRule type="iconSet" priority="1" id="{C3D59626-8CA7-8645-8330-0E71AB30C5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L37:L49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3"/>
  <sheetViews>
    <sheetView showGridLines="0" zoomScale="120" zoomScaleNormal="120" workbookViewId="0">
      <selection activeCell="H23" sqref="H23"/>
    </sheetView>
  </sheetViews>
  <sheetFormatPr baseColWidth="10" defaultColWidth="8.83203125" defaultRowHeight="15" x14ac:dyDescent="0.2"/>
  <cols>
    <col min="2" max="2" width="6.83203125" bestFit="1" customWidth="1"/>
    <col min="3" max="3" width="6.1640625" bestFit="1" customWidth="1"/>
    <col min="4" max="4" width="10.5" bestFit="1" customWidth="1"/>
    <col min="5" max="5" width="9.83203125" bestFit="1" customWidth="1"/>
    <col min="6" max="6" width="12.1640625" bestFit="1" customWidth="1"/>
    <col min="7" max="7" width="13.33203125" bestFit="1" customWidth="1"/>
    <col min="8" max="8" width="12.1640625" bestFit="1" customWidth="1"/>
    <col min="9" max="9" width="12.6640625" bestFit="1" customWidth="1"/>
    <col min="10" max="10" width="11" bestFit="1" customWidth="1"/>
    <col min="11" max="11" width="9.1640625" customWidth="1"/>
    <col min="12" max="12" width="10" customWidth="1"/>
    <col min="13" max="14" width="10.1640625" bestFit="1" customWidth="1"/>
    <col min="15" max="15" width="10.6640625" bestFit="1" customWidth="1"/>
    <col min="16" max="17" width="10.1640625" bestFit="1" customWidth="1"/>
    <col min="18" max="18" width="10.6640625" bestFit="1" customWidth="1"/>
  </cols>
  <sheetData>
    <row r="2" spans="2:18" x14ac:dyDescent="0.2">
      <c r="B2" s="7" t="s">
        <v>64</v>
      </c>
      <c r="C2" s="4">
        <v>9</v>
      </c>
    </row>
    <row r="3" spans="2:18" x14ac:dyDescent="0.2">
      <c r="B3" s="7" t="s">
        <v>63</v>
      </c>
      <c r="C3" s="4">
        <v>15</v>
      </c>
    </row>
    <row r="4" spans="2:18" x14ac:dyDescent="0.2">
      <c r="B4" s="7" t="s">
        <v>65</v>
      </c>
      <c r="C4" s="8">
        <v>0.6</v>
      </c>
    </row>
    <row r="5" spans="2:18" x14ac:dyDescent="0.2">
      <c r="C5" s="6"/>
    </row>
    <row r="6" spans="2:18" x14ac:dyDescent="0.2">
      <c r="F6" s="11" t="s">
        <v>62</v>
      </c>
      <c r="G6" s="12"/>
      <c r="H6" s="12"/>
      <c r="I6" s="13"/>
      <c r="J6" s="10" t="s">
        <v>60</v>
      </c>
      <c r="K6" s="10"/>
      <c r="L6" s="10"/>
      <c r="M6" s="10" t="s">
        <v>55</v>
      </c>
      <c r="N6" s="10"/>
      <c r="O6" s="10"/>
      <c r="P6" s="10" t="s">
        <v>56</v>
      </c>
      <c r="Q6" s="10"/>
      <c r="R6" s="10"/>
    </row>
    <row r="7" spans="2:18" x14ac:dyDescent="0.2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7</v>
      </c>
      <c r="H7" s="1" t="s">
        <v>5</v>
      </c>
      <c r="I7" s="1" t="s">
        <v>8</v>
      </c>
      <c r="J7" s="1" t="s">
        <v>6</v>
      </c>
      <c r="K7" s="1" t="s">
        <v>9</v>
      </c>
      <c r="L7" s="1" t="s">
        <v>61</v>
      </c>
      <c r="M7" s="1" t="s">
        <v>57</v>
      </c>
      <c r="N7" s="1" t="s">
        <v>58</v>
      </c>
      <c r="O7" s="1" t="s">
        <v>59</v>
      </c>
      <c r="P7" s="1" t="s">
        <v>57</v>
      </c>
      <c r="Q7" s="1" t="s">
        <v>58</v>
      </c>
      <c r="R7" s="1" t="s">
        <v>59</v>
      </c>
    </row>
    <row r="8" spans="2:18" x14ac:dyDescent="0.2">
      <c r="B8" s="4">
        <v>2025</v>
      </c>
      <c r="C8" s="4">
        <v>6</v>
      </c>
      <c r="D8" s="4" t="s">
        <v>10</v>
      </c>
      <c r="E8" s="4" t="s">
        <v>11</v>
      </c>
      <c r="F8" s="3">
        <v>0.28413916801677003</v>
      </c>
      <c r="G8" s="4" t="s">
        <v>12</v>
      </c>
      <c r="H8" s="3">
        <v>0.71586083198323003</v>
      </c>
      <c r="I8" s="4">
        <v>-251</v>
      </c>
      <c r="J8" s="4" t="s">
        <v>11</v>
      </c>
      <c r="K8" s="4" t="s">
        <v>10</v>
      </c>
      <c r="L8" s="4">
        <f>IF(K8=J8,1,0)</f>
        <v>0</v>
      </c>
      <c r="M8" s="5">
        <v>0.25124220917190332</v>
      </c>
      <c r="N8" s="5">
        <v>6.6168525762725292E-2</v>
      </c>
      <c r="O8" s="5">
        <v>-2.7362438348623421E-2</v>
      </c>
      <c r="P8" s="5">
        <v>-6.6168525762725292E-2</v>
      </c>
      <c r="Q8" s="5">
        <v>-0.25124220917190332</v>
      </c>
      <c r="R8" s="5">
        <v>2.7362438348623421E-2</v>
      </c>
    </row>
    <row r="9" spans="2:18" x14ac:dyDescent="0.2">
      <c r="B9" s="4">
        <v>2025</v>
      </c>
      <c r="C9" s="4">
        <v>6</v>
      </c>
      <c r="D9" s="4" t="s">
        <v>13</v>
      </c>
      <c r="E9" s="4" t="s">
        <v>14</v>
      </c>
      <c r="F9" s="3">
        <v>0.30012096252550818</v>
      </c>
      <c r="G9" s="4" t="s">
        <v>15</v>
      </c>
      <c r="H9" s="3">
        <v>0.69987903747449176</v>
      </c>
      <c r="I9" s="4">
        <v>-233</v>
      </c>
      <c r="J9" s="4" t="s">
        <v>14</v>
      </c>
      <c r="K9" s="4" t="s">
        <v>14</v>
      </c>
      <c r="L9" s="4">
        <f t="shared" ref="L9:L22" si="0">IF(K9=J9,1,0)</f>
        <v>1</v>
      </c>
      <c r="M9" s="5">
        <v>-0.43215488565379201</v>
      </c>
      <c r="N9" s="5">
        <v>0.16995372772216799</v>
      </c>
      <c r="O9" s="5">
        <v>0.34083964143480572</v>
      </c>
      <c r="P9" s="5">
        <v>-0.16995372772216799</v>
      </c>
      <c r="Q9" s="5">
        <v>0.43215488565379168</v>
      </c>
      <c r="R9" s="5">
        <v>-0.34083964143480572</v>
      </c>
    </row>
    <row r="10" spans="2:18" x14ac:dyDescent="0.2">
      <c r="B10" s="4">
        <v>2025</v>
      </c>
      <c r="C10" s="4">
        <v>6</v>
      </c>
      <c r="D10" s="4" t="s">
        <v>16</v>
      </c>
      <c r="E10" s="4" t="s">
        <v>17</v>
      </c>
      <c r="F10" s="3">
        <v>0.5391317363751863</v>
      </c>
      <c r="G10" s="4">
        <v>-116</v>
      </c>
      <c r="H10" s="3">
        <v>0.4608682636248137</v>
      </c>
      <c r="I10" s="4" t="s">
        <v>18</v>
      </c>
      <c r="J10" s="4" t="s">
        <v>16</v>
      </c>
      <c r="K10" s="4" t="s">
        <v>17</v>
      </c>
      <c r="L10" s="4">
        <f t="shared" si="0"/>
        <v>0</v>
      </c>
      <c r="M10" s="5">
        <v>-0.29375996589660652</v>
      </c>
      <c r="N10" s="5">
        <v>-1.597554523211259E-2</v>
      </c>
      <c r="O10" s="5">
        <v>0.37059371812003</v>
      </c>
      <c r="P10" s="5">
        <v>1.597554523211259E-2</v>
      </c>
      <c r="Q10" s="5">
        <v>0.29375996589660652</v>
      </c>
      <c r="R10" s="5">
        <v>-0.37059371812003</v>
      </c>
    </row>
    <row r="11" spans="2:18" x14ac:dyDescent="0.2">
      <c r="B11" s="4">
        <v>2025</v>
      </c>
      <c r="C11" s="4">
        <v>6</v>
      </c>
      <c r="D11" s="4" t="s">
        <v>19</v>
      </c>
      <c r="E11" s="4" t="s">
        <v>20</v>
      </c>
      <c r="F11" s="3">
        <v>0.49133872521191652</v>
      </c>
      <c r="G11" s="4" t="s">
        <v>21</v>
      </c>
      <c r="H11" s="3">
        <v>0.50866127478808343</v>
      </c>
      <c r="I11" s="4">
        <v>-103</v>
      </c>
      <c r="J11" s="4" t="s">
        <v>20</v>
      </c>
      <c r="K11" s="4" t="s">
        <v>19</v>
      </c>
      <c r="L11" s="4">
        <f t="shared" si="0"/>
        <v>0</v>
      </c>
      <c r="M11" s="5">
        <v>0.1778987058952673</v>
      </c>
      <c r="N11" s="5">
        <v>-0.20278739929199219</v>
      </c>
      <c r="O11" s="5">
        <v>2.426927856036595E-2</v>
      </c>
      <c r="P11" s="5">
        <v>0.20278739929199219</v>
      </c>
      <c r="Q11" s="5">
        <v>-0.1778987058952673</v>
      </c>
      <c r="R11" s="5">
        <v>-2.426927856036595E-2</v>
      </c>
    </row>
    <row r="12" spans="2:18" x14ac:dyDescent="0.2">
      <c r="B12" s="4">
        <v>2025</v>
      </c>
      <c r="C12" s="4">
        <v>6</v>
      </c>
      <c r="D12" s="4" t="s">
        <v>22</v>
      </c>
      <c r="E12" s="4" t="s">
        <v>23</v>
      </c>
      <c r="F12" s="3">
        <v>0.58161291372888979</v>
      </c>
      <c r="G12" s="4">
        <v>-139</v>
      </c>
      <c r="H12" s="3">
        <v>0.41838708627111021</v>
      </c>
      <c r="I12" s="4" t="s">
        <v>24</v>
      </c>
      <c r="J12" s="4" t="s">
        <v>22</v>
      </c>
      <c r="K12" s="4" t="s">
        <v>22</v>
      </c>
      <c r="L12" s="4">
        <f t="shared" si="0"/>
        <v>1</v>
      </c>
      <c r="M12" s="5">
        <v>0.15875688092461951</v>
      </c>
      <c r="N12" s="5">
        <v>-7.3672771453857422E-2</v>
      </c>
      <c r="O12" s="5">
        <v>-6.2292337417602539E-2</v>
      </c>
      <c r="P12" s="5">
        <v>7.3672771453857422E-2</v>
      </c>
      <c r="Q12" s="5">
        <v>-0.15875688092461951</v>
      </c>
      <c r="R12" s="5">
        <v>6.2292337417602539E-2</v>
      </c>
    </row>
    <row r="13" spans="2:18" x14ac:dyDescent="0.2">
      <c r="B13" s="4">
        <v>2025</v>
      </c>
      <c r="C13" s="4">
        <v>6</v>
      </c>
      <c r="D13" s="4" t="s">
        <v>25</v>
      </c>
      <c r="E13" s="4" t="s">
        <v>26</v>
      </c>
      <c r="F13" s="3">
        <v>0.46542939043507342</v>
      </c>
      <c r="G13" s="4" t="s">
        <v>27</v>
      </c>
      <c r="H13" s="3">
        <v>0.53457060956492664</v>
      </c>
      <c r="I13" s="4">
        <v>-114</v>
      </c>
      <c r="J13" s="4" t="s">
        <v>26</v>
      </c>
      <c r="K13" s="4" t="s">
        <v>26</v>
      </c>
      <c r="L13" s="4">
        <f t="shared" si="0"/>
        <v>1</v>
      </c>
      <c r="M13" s="5">
        <v>-8.2264423370361328E-2</v>
      </c>
      <c r="N13" s="5">
        <v>-2.092841267585754E-2</v>
      </c>
      <c r="O13" s="5">
        <v>-0.20806896686553961</v>
      </c>
      <c r="P13" s="5">
        <v>2.092841267585754E-2</v>
      </c>
      <c r="Q13" s="5">
        <v>8.2264423370361328E-2</v>
      </c>
      <c r="R13" s="5">
        <v>0.20806896686553961</v>
      </c>
    </row>
    <row r="14" spans="2:18" x14ac:dyDescent="0.2">
      <c r="B14" s="4">
        <v>2025</v>
      </c>
      <c r="C14" s="4">
        <v>6</v>
      </c>
      <c r="D14" s="4" t="s">
        <v>28</v>
      </c>
      <c r="E14" s="4" t="s">
        <v>29</v>
      </c>
      <c r="F14" s="3">
        <v>0.49333609562736308</v>
      </c>
      <c r="G14" s="4" t="s">
        <v>30</v>
      </c>
      <c r="H14" s="3">
        <v>0.50666390437263686</v>
      </c>
      <c r="I14" s="4">
        <v>-102</v>
      </c>
      <c r="J14" s="4" t="s">
        <v>29</v>
      </c>
      <c r="K14" s="4" t="s">
        <v>29</v>
      </c>
      <c r="L14" s="4">
        <f t="shared" si="0"/>
        <v>1</v>
      </c>
      <c r="M14" s="5">
        <v>3.8278063138326011E-2</v>
      </c>
      <c r="N14" s="5">
        <v>-6.1747200348797958E-2</v>
      </c>
      <c r="O14" s="5">
        <v>-1.3840508460998539E-2</v>
      </c>
      <c r="P14" s="5">
        <v>6.1747200348797958E-2</v>
      </c>
      <c r="Q14" s="5">
        <v>-3.8278063138326011E-2</v>
      </c>
      <c r="R14" s="5">
        <v>1.3840508460998539E-2</v>
      </c>
    </row>
    <row r="15" spans="2:18" x14ac:dyDescent="0.2">
      <c r="B15" s="4">
        <v>2025</v>
      </c>
      <c r="C15" s="4">
        <v>6</v>
      </c>
      <c r="D15" s="4" t="s">
        <v>31</v>
      </c>
      <c r="E15" s="4" t="s">
        <v>32</v>
      </c>
      <c r="F15" s="3">
        <v>0.39499877434716879</v>
      </c>
      <c r="G15" s="4" t="s">
        <v>33</v>
      </c>
      <c r="H15" s="3">
        <v>0.60500122565283121</v>
      </c>
      <c r="I15" s="4">
        <v>-153</v>
      </c>
      <c r="J15" s="4" t="s">
        <v>32</v>
      </c>
      <c r="K15" s="4" t="s">
        <v>32</v>
      </c>
      <c r="L15" s="4">
        <f t="shared" si="0"/>
        <v>1</v>
      </c>
      <c r="M15" s="5">
        <v>-7.3139173942699767E-2</v>
      </c>
      <c r="N15" s="5">
        <v>-0.13044801354408261</v>
      </c>
      <c r="O15" s="5">
        <v>0.13509109119574231</v>
      </c>
      <c r="P15" s="5">
        <v>0.13044801354408261</v>
      </c>
      <c r="Q15" s="5">
        <v>7.3139173942699767E-2</v>
      </c>
      <c r="R15" s="5">
        <v>-0.13509109119574231</v>
      </c>
    </row>
    <row r="16" spans="2:18" x14ac:dyDescent="0.2">
      <c r="B16" s="4">
        <v>2025</v>
      </c>
      <c r="C16" s="4">
        <v>6</v>
      </c>
      <c r="D16" s="4" t="s">
        <v>34</v>
      </c>
      <c r="E16" s="4" t="s">
        <v>35</v>
      </c>
      <c r="F16" s="3">
        <v>0.71805668043681292</v>
      </c>
      <c r="G16" s="4">
        <v>-254</v>
      </c>
      <c r="H16" s="3">
        <v>0.28194331956318708</v>
      </c>
      <c r="I16" s="4" t="s">
        <v>36</v>
      </c>
      <c r="J16" s="4" t="s">
        <v>34</v>
      </c>
      <c r="K16" s="4" t="s">
        <v>34</v>
      </c>
      <c r="L16" s="4">
        <f t="shared" si="0"/>
        <v>1</v>
      </c>
      <c r="M16" s="5">
        <v>9.5861426570959252E-2</v>
      </c>
      <c r="N16" s="5">
        <v>0.13702201843261719</v>
      </c>
      <c r="O16" s="5">
        <v>-0.1466665863990784</v>
      </c>
      <c r="P16" s="5">
        <v>-0.13702201843261719</v>
      </c>
      <c r="Q16" s="5">
        <v>-9.5861426570959252E-2</v>
      </c>
      <c r="R16" s="5">
        <v>0.1466665863990784</v>
      </c>
    </row>
    <row r="17" spans="2:18" x14ac:dyDescent="0.2">
      <c r="B17" s="4">
        <v>2025</v>
      </c>
      <c r="C17" s="4">
        <v>6</v>
      </c>
      <c r="D17" s="4" t="s">
        <v>37</v>
      </c>
      <c r="E17" s="4" t="s">
        <v>38</v>
      </c>
      <c r="F17" s="3">
        <v>0.60215188079057347</v>
      </c>
      <c r="G17" s="4">
        <v>-151</v>
      </c>
      <c r="H17" s="3">
        <v>0.39784811920942648</v>
      </c>
      <c r="I17" s="4" t="s">
        <v>39</v>
      </c>
      <c r="J17" s="4" t="s">
        <v>37</v>
      </c>
      <c r="K17" s="4" t="s">
        <v>37</v>
      </c>
      <c r="L17" s="4">
        <f t="shared" si="0"/>
        <v>1</v>
      </c>
      <c r="M17" s="5">
        <v>-9.7661510842745422E-2</v>
      </c>
      <c r="N17" s="5">
        <v>0.24401584748298891</v>
      </c>
      <c r="O17" s="5">
        <v>0.1949815698291944</v>
      </c>
      <c r="P17" s="5">
        <v>-0.24401584748298891</v>
      </c>
      <c r="Q17" s="5">
        <v>9.7661510842745422E-2</v>
      </c>
      <c r="R17" s="5">
        <v>-0.1949815698291944</v>
      </c>
    </row>
    <row r="18" spans="2:18" x14ac:dyDescent="0.2">
      <c r="B18" s="4">
        <v>2025</v>
      </c>
      <c r="C18" s="4">
        <v>6</v>
      </c>
      <c r="D18" s="4" t="s">
        <v>40</v>
      </c>
      <c r="E18" s="4" t="s">
        <v>41</v>
      </c>
      <c r="F18" s="3">
        <v>0.72152836035036028</v>
      </c>
      <c r="G18" s="4">
        <v>-259</v>
      </c>
      <c r="H18" s="3">
        <v>0.27847163964963972</v>
      </c>
      <c r="I18" s="4" t="s">
        <v>42</v>
      </c>
      <c r="J18" s="4" t="s">
        <v>40</v>
      </c>
      <c r="K18" s="4" t="s">
        <v>40</v>
      </c>
      <c r="L18" s="4">
        <f t="shared" si="0"/>
        <v>1</v>
      </c>
      <c r="M18" s="5">
        <v>0.21342838605244949</v>
      </c>
      <c r="N18" s="5">
        <v>-0.10244938043447641</v>
      </c>
      <c r="O18" s="5">
        <v>8.9890928268432618E-2</v>
      </c>
      <c r="P18" s="5">
        <v>0.10244938043447641</v>
      </c>
      <c r="Q18" s="5">
        <v>-0.21342838605244949</v>
      </c>
      <c r="R18" s="5">
        <v>-8.9890928268432618E-2</v>
      </c>
    </row>
    <row r="19" spans="2:18" x14ac:dyDescent="0.2">
      <c r="B19" s="4">
        <v>2025</v>
      </c>
      <c r="C19" s="4">
        <v>6</v>
      </c>
      <c r="D19" s="4" t="s">
        <v>43</v>
      </c>
      <c r="E19" s="4" t="s">
        <v>44</v>
      </c>
      <c r="F19" s="3">
        <v>0.59882672321324404</v>
      </c>
      <c r="G19" s="4">
        <v>-149</v>
      </c>
      <c r="H19" s="3">
        <v>0.40117327678675602</v>
      </c>
      <c r="I19" s="4" t="s">
        <v>45</v>
      </c>
      <c r="J19" s="4" t="s">
        <v>43</v>
      </c>
      <c r="K19" s="4" t="s">
        <v>43</v>
      </c>
      <c r="L19" s="4">
        <f t="shared" si="0"/>
        <v>1</v>
      </c>
      <c r="M19" s="5">
        <v>0.24584000065641581</v>
      </c>
      <c r="N19" s="5">
        <v>0.11939342816670739</v>
      </c>
      <c r="O19" s="5">
        <v>-0.28655227908381709</v>
      </c>
      <c r="P19" s="5">
        <v>-0.11939342816670739</v>
      </c>
      <c r="Q19" s="5">
        <v>-0.24584000065641581</v>
      </c>
      <c r="R19" s="5">
        <v>0.28655227908381709</v>
      </c>
    </row>
    <row r="20" spans="2:18" x14ac:dyDescent="0.2">
      <c r="B20" s="4">
        <v>2025</v>
      </c>
      <c r="C20" s="4">
        <v>6</v>
      </c>
      <c r="D20" s="4" t="s">
        <v>46</v>
      </c>
      <c r="E20" s="4" t="s">
        <v>47</v>
      </c>
      <c r="F20" s="3">
        <v>0.36153706680294762</v>
      </c>
      <c r="G20" s="4" t="s">
        <v>48</v>
      </c>
      <c r="H20" s="3">
        <v>0.63846293319705238</v>
      </c>
      <c r="I20" s="4">
        <v>-176</v>
      </c>
      <c r="J20" s="4" t="s">
        <v>47</v>
      </c>
      <c r="K20" s="4" t="s">
        <v>46</v>
      </c>
      <c r="L20" s="4">
        <f t="shared" si="0"/>
        <v>0</v>
      </c>
      <c r="M20" s="5">
        <v>0.31075544357299811</v>
      </c>
      <c r="N20" s="5">
        <v>-8.2664749839089127E-2</v>
      </c>
      <c r="O20" s="5">
        <v>-4.2046240784905176E-3</v>
      </c>
      <c r="P20" s="5">
        <v>8.2664749839089127E-2</v>
      </c>
      <c r="Q20" s="5">
        <v>-0.31075544357299811</v>
      </c>
      <c r="R20" s="5">
        <v>4.2046240784905176E-3</v>
      </c>
    </row>
    <row r="21" spans="2:18" x14ac:dyDescent="0.2">
      <c r="B21" s="4">
        <v>2025</v>
      </c>
      <c r="C21" s="4">
        <v>6</v>
      </c>
      <c r="D21" s="4" t="s">
        <v>49</v>
      </c>
      <c r="E21" s="4" t="s">
        <v>50</v>
      </c>
      <c r="F21" s="3">
        <v>0.31839250924053619</v>
      </c>
      <c r="G21" s="4" t="s">
        <v>51</v>
      </c>
      <c r="H21" s="3">
        <v>0.68160749075946381</v>
      </c>
      <c r="I21" s="4">
        <v>-214</v>
      </c>
      <c r="J21" s="4" t="s">
        <v>50</v>
      </c>
      <c r="K21" s="4" t="s">
        <v>49</v>
      </c>
      <c r="L21" s="4">
        <f t="shared" si="0"/>
        <v>0</v>
      </c>
      <c r="M21" s="5">
        <v>0.10814125897133189</v>
      </c>
      <c r="N21" s="5">
        <v>0.10416143818905479</v>
      </c>
      <c r="O21" s="5">
        <v>-0.1186255013942718</v>
      </c>
      <c r="P21" s="5">
        <v>-0.10416143818905479</v>
      </c>
      <c r="Q21" s="5">
        <v>-0.10814125897133189</v>
      </c>
      <c r="R21" s="5">
        <v>0.1186255013942718</v>
      </c>
    </row>
    <row r="22" spans="2:18" x14ac:dyDescent="0.2">
      <c r="B22" s="4">
        <v>2025</v>
      </c>
      <c r="C22" s="4">
        <v>6</v>
      </c>
      <c r="D22" s="4" t="s">
        <v>52</v>
      </c>
      <c r="E22" s="4" t="s">
        <v>53</v>
      </c>
      <c r="F22" s="3">
        <v>0.73154658195912958</v>
      </c>
      <c r="G22" s="4">
        <v>-272</v>
      </c>
      <c r="H22" s="3">
        <v>0.26845341804087042</v>
      </c>
      <c r="I22" s="4" t="s">
        <v>54</v>
      </c>
      <c r="J22" s="4" t="s">
        <v>52</v>
      </c>
      <c r="K22" s="4" t="s">
        <v>53</v>
      </c>
      <c r="L22" s="4">
        <f t="shared" si="0"/>
        <v>0</v>
      </c>
      <c r="M22" s="5">
        <v>1.8111467361450199E-2</v>
      </c>
      <c r="N22" s="5">
        <v>-0.12775089627220521</v>
      </c>
      <c r="O22" s="5">
        <v>7.1527020931243898E-2</v>
      </c>
      <c r="P22" s="5">
        <v>0.12775089627220521</v>
      </c>
      <c r="Q22" s="5">
        <v>-1.8111467361450199E-2</v>
      </c>
      <c r="R22" s="5">
        <v>-7.1527020931243898E-2</v>
      </c>
    </row>
    <row r="23" spans="2:18" x14ac:dyDescent="0.2">
      <c r="L23" s="2"/>
    </row>
  </sheetData>
  <mergeCells count="4">
    <mergeCell ref="M6:O6"/>
    <mergeCell ref="P6:R6"/>
    <mergeCell ref="F6:I6"/>
    <mergeCell ref="J6:L6"/>
  </mergeCells>
  <conditionalFormatting sqref="M8:M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ignoredErrors>
    <ignoredError sqref="I8:I22 G8:G22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4D7EEFE-07B6-1845-B69B-9473FB1CE7A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L8:L22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BABB-8FBC-B540-9904-E291515243AC}">
  <dimension ref="B2:S23"/>
  <sheetViews>
    <sheetView showGridLines="0" zoomScale="120" zoomScaleNormal="120" workbookViewId="0">
      <selection activeCell="E1" sqref="E1"/>
    </sheetView>
  </sheetViews>
  <sheetFormatPr baseColWidth="10" defaultColWidth="8.83203125" defaultRowHeight="15" x14ac:dyDescent="0.2"/>
  <cols>
    <col min="2" max="2" width="6.83203125" bestFit="1" customWidth="1"/>
    <col min="3" max="3" width="6.1640625" bestFit="1" customWidth="1"/>
    <col min="4" max="4" width="10.5" bestFit="1" customWidth="1"/>
    <col min="5" max="5" width="9.83203125" bestFit="1" customWidth="1"/>
    <col min="6" max="6" width="12.1640625" bestFit="1" customWidth="1"/>
    <col min="7" max="7" width="13.33203125" bestFit="1" customWidth="1"/>
    <col min="8" max="8" width="12.1640625" bestFit="1" customWidth="1"/>
    <col min="9" max="9" width="12.6640625" bestFit="1" customWidth="1"/>
    <col min="10" max="10" width="11" bestFit="1" customWidth="1"/>
    <col min="11" max="11" width="9.1640625" customWidth="1"/>
    <col min="12" max="12" width="10" customWidth="1"/>
    <col min="13" max="13" width="10" hidden="1" customWidth="1"/>
    <col min="14" max="15" width="10.1640625" bestFit="1" customWidth="1"/>
    <col min="16" max="16" width="10.6640625" bestFit="1" customWidth="1"/>
    <col min="17" max="18" width="10.1640625" bestFit="1" customWidth="1"/>
    <col min="19" max="19" width="10.6640625" bestFit="1" customWidth="1"/>
  </cols>
  <sheetData>
    <row r="2" spans="2:19" x14ac:dyDescent="0.2">
      <c r="B2" s="7" t="s">
        <v>64</v>
      </c>
      <c r="C2" s="4">
        <f>SUM($L$8:$L$22)</f>
        <v>12</v>
      </c>
    </row>
    <row r="3" spans="2:19" x14ac:dyDescent="0.2">
      <c r="B3" s="7" t="s">
        <v>63</v>
      </c>
      <c r="C3" s="4">
        <f>COUNTA($L$8:$L$23)</f>
        <v>15</v>
      </c>
    </row>
    <row r="4" spans="2:19" x14ac:dyDescent="0.2">
      <c r="B4" s="7" t="s">
        <v>65</v>
      </c>
      <c r="C4" s="8">
        <f>C2/C3</f>
        <v>0.8</v>
      </c>
    </row>
    <row r="5" spans="2:19" x14ac:dyDescent="0.2">
      <c r="C5" s="6"/>
    </row>
    <row r="6" spans="2:19" x14ac:dyDescent="0.2">
      <c r="F6" s="11" t="s">
        <v>62</v>
      </c>
      <c r="G6" s="12"/>
      <c r="H6" s="12"/>
      <c r="I6" s="13"/>
      <c r="J6" s="10" t="s">
        <v>60</v>
      </c>
      <c r="K6" s="10"/>
      <c r="L6" s="10"/>
      <c r="M6" s="7"/>
      <c r="N6" s="10" t="s">
        <v>55</v>
      </c>
      <c r="O6" s="10"/>
      <c r="P6" s="10"/>
      <c r="Q6" s="10" t="s">
        <v>56</v>
      </c>
      <c r="R6" s="10"/>
      <c r="S6" s="10"/>
    </row>
    <row r="7" spans="2:19" x14ac:dyDescent="0.2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7</v>
      </c>
      <c r="H7" s="1" t="s">
        <v>5</v>
      </c>
      <c r="I7" s="1" t="s">
        <v>8</v>
      </c>
      <c r="J7" s="1" t="s">
        <v>6</v>
      </c>
      <c r="K7" s="1" t="s">
        <v>9</v>
      </c>
      <c r="L7" s="1" t="s">
        <v>61</v>
      </c>
      <c r="M7" s="1" t="s">
        <v>87</v>
      </c>
      <c r="N7" s="1" t="s">
        <v>57</v>
      </c>
      <c r="O7" s="1" t="s">
        <v>58</v>
      </c>
      <c r="P7" s="1" t="s">
        <v>59</v>
      </c>
      <c r="Q7" s="1" t="s">
        <v>57</v>
      </c>
      <c r="R7" s="1" t="s">
        <v>58</v>
      </c>
      <c r="S7" s="1" t="s">
        <v>59</v>
      </c>
    </row>
    <row r="8" spans="2:19" x14ac:dyDescent="0.2">
      <c r="B8" s="4">
        <v>2025</v>
      </c>
      <c r="C8" s="4">
        <v>7</v>
      </c>
      <c r="D8" s="4" t="s">
        <v>41</v>
      </c>
      <c r="E8" s="4" t="s">
        <v>34</v>
      </c>
      <c r="F8" s="3">
        <v>0.48091505618325198</v>
      </c>
      <c r="G8" s="4" t="s">
        <v>72</v>
      </c>
      <c r="H8" s="3">
        <v>0.51908494381674797</v>
      </c>
      <c r="I8" s="4">
        <v>-107</v>
      </c>
      <c r="J8" s="4" t="s">
        <v>34</v>
      </c>
      <c r="K8" s="4" t="s">
        <v>41</v>
      </c>
      <c r="L8" s="4">
        <v>0</v>
      </c>
      <c r="M8" s="9">
        <v>-1.4250698445246861</v>
      </c>
      <c r="N8" s="5">
        <v>0.2892564309609903</v>
      </c>
      <c r="O8" s="5">
        <v>-0.27371408199441838</v>
      </c>
      <c r="P8" s="5">
        <v>-7.6034887631734216E-2</v>
      </c>
      <c r="Q8" s="5">
        <v>0.27371408199441838</v>
      </c>
      <c r="R8" s="5">
        <v>-0.2892564309609903</v>
      </c>
      <c r="S8" s="5">
        <v>7.6034887631734216E-2</v>
      </c>
    </row>
    <row r="9" spans="2:19" x14ac:dyDescent="0.2">
      <c r="B9" s="4">
        <v>2025</v>
      </c>
      <c r="C9" s="4">
        <v>7</v>
      </c>
      <c r="D9" s="4" t="s">
        <v>25</v>
      </c>
      <c r="E9" s="4" t="s">
        <v>17</v>
      </c>
      <c r="F9" s="3">
        <v>0.4697770280181664</v>
      </c>
      <c r="G9" s="4" t="s">
        <v>73</v>
      </c>
      <c r="H9" s="3">
        <v>0.53022297198183366</v>
      </c>
      <c r="I9" s="4">
        <v>-112</v>
      </c>
      <c r="J9" s="4" t="s">
        <v>17</v>
      </c>
      <c r="K9" s="4" t="s">
        <v>17</v>
      </c>
      <c r="L9" s="4">
        <v>1</v>
      </c>
      <c r="M9" s="9">
        <v>1.4094249739200091</v>
      </c>
      <c r="N9" s="5">
        <v>-0.14610879849164921</v>
      </c>
      <c r="O9" s="5">
        <v>-0.23843634306494871</v>
      </c>
      <c r="P9" s="5">
        <v>-0.2017850828170776</v>
      </c>
      <c r="Q9" s="5">
        <v>0.23843634306494871</v>
      </c>
      <c r="R9" s="5">
        <v>0.14610879849164921</v>
      </c>
      <c r="S9" s="5">
        <v>0.2017850828170776</v>
      </c>
    </row>
    <row r="10" spans="2:19" x14ac:dyDescent="0.2">
      <c r="B10" s="4">
        <v>2025</v>
      </c>
      <c r="C10" s="4">
        <v>7</v>
      </c>
      <c r="D10" s="4" t="s">
        <v>53</v>
      </c>
      <c r="E10" s="4" t="s">
        <v>31</v>
      </c>
      <c r="F10" s="3">
        <v>0.58504581457007887</v>
      </c>
      <c r="G10" s="4">
        <v>-140</v>
      </c>
      <c r="H10" s="3">
        <v>0.41495418542992107</v>
      </c>
      <c r="I10" s="4" t="s">
        <v>74</v>
      </c>
      <c r="J10" s="4" t="s">
        <v>53</v>
      </c>
      <c r="K10" s="4" t="s">
        <v>53</v>
      </c>
      <c r="L10" s="4">
        <v>1</v>
      </c>
      <c r="M10" s="9">
        <v>2.077665773400708</v>
      </c>
      <c r="N10" s="5">
        <v>1.3481160004933679E-2</v>
      </c>
      <c r="O10" s="5">
        <v>0.22400876095420441</v>
      </c>
      <c r="P10" s="5">
        <v>0.19784312725067141</v>
      </c>
      <c r="Q10" s="5">
        <v>-0.22400876095420441</v>
      </c>
      <c r="R10" s="5">
        <v>-1.3481160004933679E-2</v>
      </c>
      <c r="S10" s="5">
        <v>-0.19784312725067141</v>
      </c>
    </row>
    <row r="11" spans="2:19" x14ac:dyDescent="0.2">
      <c r="B11" s="4">
        <v>2025</v>
      </c>
      <c r="C11" s="4">
        <v>7</v>
      </c>
      <c r="D11" s="4" t="s">
        <v>35</v>
      </c>
      <c r="E11" s="4" t="s">
        <v>28</v>
      </c>
      <c r="F11" s="3">
        <v>0.33682566152992921</v>
      </c>
      <c r="G11" s="4" t="s">
        <v>75</v>
      </c>
      <c r="H11" s="3">
        <v>0.66317433847007079</v>
      </c>
      <c r="I11" s="4">
        <v>-196</v>
      </c>
      <c r="J11" s="4" t="s">
        <v>28</v>
      </c>
      <c r="K11" s="4" t="s">
        <v>35</v>
      </c>
      <c r="L11" s="4">
        <v>0</v>
      </c>
      <c r="M11" s="9">
        <v>-5.3109120018269902</v>
      </c>
      <c r="N11" s="5">
        <v>-1.7893692542766699E-2</v>
      </c>
      <c r="O11" s="5">
        <v>0.51155988631709925</v>
      </c>
      <c r="P11" s="5">
        <v>6.3372168540954593E-2</v>
      </c>
      <c r="Q11" s="5">
        <v>-0.51155988631709925</v>
      </c>
      <c r="R11" s="5">
        <v>1.7893692542766699E-2</v>
      </c>
      <c r="S11" s="5">
        <v>-6.3372168540954593E-2</v>
      </c>
    </row>
    <row r="12" spans="2:19" x14ac:dyDescent="0.2">
      <c r="B12" s="4">
        <v>2025</v>
      </c>
      <c r="C12" s="4">
        <v>7</v>
      </c>
      <c r="D12" s="4" t="s">
        <v>46</v>
      </c>
      <c r="E12" s="4" t="s">
        <v>37</v>
      </c>
      <c r="F12" s="3">
        <v>0.76251043499877103</v>
      </c>
      <c r="G12" s="4">
        <v>-321</v>
      </c>
      <c r="H12" s="3">
        <v>0.237489565001229</v>
      </c>
      <c r="I12" s="4" t="s">
        <v>76</v>
      </c>
      <c r="J12" s="4" t="s">
        <v>46</v>
      </c>
      <c r="K12" s="4" t="s">
        <v>46</v>
      </c>
      <c r="L12" s="4">
        <v>1</v>
      </c>
      <c r="M12" s="9">
        <v>10.94450305262311</v>
      </c>
      <c r="N12" s="5">
        <v>0.21717309951782229</v>
      </c>
      <c r="O12" s="5">
        <v>0.62946068899972096</v>
      </c>
      <c r="P12" s="5">
        <v>-0.24452790759858631</v>
      </c>
      <c r="Q12" s="5">
        <v>-0.62946068899972096</v>
      </c>
      <c r="R12" s="5">
        <v>-0.21717309951782229</v>
      </c>
      <c r="S12" s="5">
        <v>0.24452790759858631</v>
      </c>
    </row>
    <row r="13" spans="2:19" x14ac:dyDescent="0.2">
      <c r="B13" s="4">
        <v>2025</v>
      </c>
      <c r="C13" s="4">
        <v>7</v>
      </c>
      <c r="D13" s="4" t="s">
        <v>77</v>
      </c>
      <c r="E13" s="4" t="s">
        <v>11</v>
      </c>
      <c r="F13" s="3">
        <v>0.46008667986423529</v>
      </c>
      <c r="G13" s="4" t="s">
        <v>78</v>
      </c>
      <c r="H13" s="3">
        <v>0.53991332013576465</v>
      </c>
      <c r="I13" s="4">
        <v>-117</v>
      </c>
      <c r="J13" s="4" t="s">
        <v>11</v>
      </c>
      <c r="K13" s="4" t="s">
        <v>11</v>
      </c>
      <c r="L13" s="4">
        <v>1</v>
      </c>
      <c r="M13" s="9">
        <v>-3.3049392193540088</v>
      </c>
      <c r="N13" s="5">
        <v>-8.8495226873867752E-2</v>
      </c>
      <c r="O13" s="5">
        <v>-0.2084794616699219</v>
      </c>
      <c r="P13" s="5">
        <v>0.33452468448215061</v>
      </c>
      <c r="Q13" s="5">
        <v>0.2084794616699219</v>
      </c>
      <c r="R13" s="5">
        <v>8.8495226873867752E-2</v>
      </c>
      <c r="S13" s="5">
        <v>-0.33452468448215061</v>
      </c>
    </row>
    <row r="14" spans="2:19" x14ac:dyDescent="0.2">
      <c r="B14" s="4">
        <v>2025</v>
      </c>
      <c r="C14" s="4">
        <v>7</v>
      </c>
      <c r="D14" s="4" t="s">
        <v>13</v>
      </c>
      <c r="E14" s="4" t="s">
        <v>19</v>
      </c>
      <c r="F14" s="3">
        <v>0.43942512712718601</v>
      </c>
      <c r="G14" s="4" t="s">
        <v>79</v>
      </c>
      <c r="H14" s="3">
        <v>0.56057487287281405</v>
      </c>
      <c r="I14" s="4">
        <v>-127</v>
      </c>
      <c r="J14" s="4" t="s">
        <v>19</v>
      </c>
      <c r="K14" s="4" t="s">
        <v>19</v>
      </c>
      <c r="L14" s="4">
        <v>1</v>
      </c>
      <c r="M14" s="9">
        <v>-0.38674877042996991</v>
      </c>
      <c r="N14" s="5">
        <v>-0.26674718705434652</v>
      </c>
      <c r="O14" s="5">
        <v>8.5645286130233547E-2</v>
      </c>
      <c r="P14" s="5">
        <v>-0.1153125866599705</v>
      </c>
      <c r="Q14" s="5">
        <v>-8.5645286130233547E-2</v>
      </c>
      <c r="R14" s="5">
        <v>0.26674718705434652</v>
      </c>
      <c r="S14" s="5">
        <v>0.1153125866599705</v>
      </c>
    </row>
    <row r="15" spans="2:19" x14ac:dyDescent="0.2">
      <c r="B15" s="4">
        <v>2025</v>
      </c>
      <c r="C15" s="4">
        <v>7</v>
      </c>
      <c r="D15" s="4" t="s">
        <v>38</v>
      </c>
      <c r="E15" s="4" t="s">
        <v>32</v>
      </c>
      <c r="F15" s="3">
        <v>0.31228554858801227</v>
      </c>
      <c r="G15" s="4" t="s">
        <v>80</v>
      </c>
      <c r="H15" s="3">
        <v>0.68771445141198773</v>
      </c>
      <c r="I15" s="4">
        <v>-220</v>
      </c>
      <c r="J15" s="4" t="s">
        <v>32</v>
      </c>
      <c r="K15" s="4" t="s">
        <v>32</v>
      </c>
      <c r="L15" s="4">
        <v>1</v>
      </c>
      <c r="M15" s="9">
        <v>-8.9711202479371845</v>
      </c>
      <c r="N15" s="5">
        <v>-0.2847224341498481</v>
      </c>
      <c r="O15" s="5">
        <v>-0.24146947264671331</v>
      </c>
      <c r="P15" s="5">
        <v>0.26711339235305792</v>
      </c>
      <c r="Q15" s="5">
        <v>0.24146947264671331</v>
      </c>
      <c r="R15" s="5">
        <v>0.2847224341498481</v>
      </c>
      <c r="S15" s="5">
        <v>-0.26711339235305792</v>
      </c>
    </row>
    <row r="16" spans="2:19" x14ac:dyDescent="0.2">
      <c r="B16" s="4">
        <v>2025</v>
      </c>
      <c r="C16" s="4">
        <v>7</v>
      </c>
      <c r="D16" s="4" t="s">
        <v>14</v>
      </c>
      <c r="E16" s="4" t="s">
        <v>10</v>
      </c>
      <c r="F16" s="3">
        <v>0.74988507475852006</v>
      </c>
      <c r="G16" s="4">
        <v>-299</v>
      </c>
      <c r="H16" s="3">
        <v>0.25011492524147988</v>
      </c>
      <c r="I16" s="4" t="s">
        <v>81</v>
      </c>
      <c r="J16" s="4" t="s">
        <v>14</v>
      </c>
      <c r="K16" s="4" t="s">
        <v>14</v>
      </c>
      <c r="L16" s="4">
        <v>1</v>
      </c>
      <c r="M16" s="9">
        <v>11.012860068547649</v>
      </c>
      <c r="N16" s="5">
        <v>0.11573300710538539</v>
      </c>
      <c r="O16" s="5">
        <v>-0.19457486235065219</v>
      </c>
      <c r="P16" s="5">
        <v>9.7547495365142817E-2</v>
      </c>
      <c r="Q16" s="5">
        <v>0.19457486235065219</v>
      </c>
      <c r="R16" s="5">
        <v>-0.11573300710538539</v>
      </c>
      <c r="S16" s="5">
        <v>-9.7547495365142817E-2</v>
      </c>
    </row>
    <row r="17" spans="2:19" x14ac:dyDescent="0.2">
      <c r="B17" s="4">
        <v>2025</v>
      </c>
      <c r="C17" s="4">
        <v>7</v>
      </c>
      <c r="D17" s="4" t="s">
        <v>29</v>
      </c>
      <c r="E17" s="4" t="s">
        <v>22</v>
      </c>
      <c r="F17" s="3">
        <v>0.49048640075567862</v>
      </c>
      <c r="G17" s="4" t="s">
        <v>21</v>
      </c>
      <c r="H17" s="3">
        <v>0.50951359924432138</v>
      </c>
      <c r="I17" s="4">
        <v>-103</v>
      </c>
      <c r="J17" s="4" t="s">
        <v>22</v>
      </c>
      <c r="K17" s="4" t="s">
        <v>22</v>
      </c>
      <c r="L17" s="4">
        <v>1</v>
      </c>
      <c r="M17" s="9">
        <v>1.4672084619119219</v>
      </c>
      <c r="N17" s="5">
        <v>9.606735706329346E-2</v>
      </c>
      <c r="O17" s="5">
        <v>-0.44475957325526638</v>
      </c>
      <c r="P17" s="5">
        <v>-0.15667808833329569</v>
      </c>
      <c r="Q17" s="5">
        <v>0.44475957325526638</v>
      </c>
      <c r="R17" s="5">
        <v>-9.606735706329346E-2</v>
      </c>
      <c r="S17" s="5">
        <v>0.15667808833329569</v>
      </c>
    </row>
    <row r="18" spans="2:19" x14ac:dyDescent="0.2">
      <c r="B18" s="4">
        <v>2025</v>
      </c>
      <c r="C18" s="4">
        <v>7</v>
      </c>
      <c r="D18" s="4" t="s">
        <v>23</v>
      </c>
      <c r="E18" s="4" t="s">
        <v>40</v>
      </c>
      <c r="F18" s="3">
        <v>0.42954545430650298</v>
      </c>
      <c r="G18" s="4" t="s">
        <v>82</v>
      </c>
      <c r="H18" s="3">
        <v>0.57045454569349696</v>
      </c>
      <c r="I18" s="4">
        <v>-132</v>
      </c>
      <c r="J18" s="4" t="s">
        <v>40</v>
      </c>
      <c r="K18" s="4" t="s">
        <v>40</v>
      </c>
      <c r="L18" s="4">
        <v>1</v>
      </c>
      <c r="M18" s="9">
        <v>-1.7804052275222559</v>
      </c>
      <c r="N18" s="5">
        <v>-2.5914829028280159E-3</v>
      </c>
      <c r="O18" s="5">
        <v>-0.1183568579810006</v>
      </c>
      <c r="P18" s="5">
        <v>5.2370643615722648E-2</v>
      </c>
      <c r="Q18" s="5">
        <v>0.1183568579810006</v>
      </c>
      <c r="R18" s="5">
        <v>2.5914829028280159E-3</v>
      </c>
      <c r="S18" s="5">
        <v>-5.2370643615722648E-2</v>
      </c>
    </row>
    <row r="19" spans="2:19" x14ac:dyDescent="0.2">
      <c r="B19" s="4">
        <v>2025</v>
      </c>
      <c r="C19" s="4">
        <v>7</v>
      </c>
      <c r="D19" s="4" t="s">
        <v>20</v>
      </c>
      <c r="E19" s="4" t="s">
        <v>52</v>
      </c>
      <c r="F19" s="3">
        <v>0.45455862836252953</v>
      </c>
      <c r="G19" s="4" t="s">
        <v>83</v>
      </c>
      <c r="H19" s="3">
        <v>0.54544137163747053</v>
      </c>
      <c r="I19" s="4">
        <v>-119</v>
      </c>
      <c r="J19" s="4" t="s">
        <v>52</v>
      </c>
      <c r="K19" s="4" t="s">
        <v>20</v>
      </c>
      <c r="L19" s="4">
        <v>0</v>
      </c>
      <c r="M19" s="9">
        <v>-4.5381075063519329</v>
      </c>
      <c r="N19" s="5">
        <v>0.1580915451049805</v>
      </c>
      <c r="O19" s="5">
        <v>0.19612538473946711</v>
      </c>
      <c r="P19" s="5">
        <v>3.1338125467300422E-2</v>
      </c>
      <c r="Q19" s="5">
        <v>-0.19612538473946711</v>
      </c>
      <c r="R19" s="5">
        <v>-0.1580915451049805</v>
      </c>
      <c r="S19" s="5">
        <v>-3.1338125467300422E-2</v>
      </c>
    </row>
    <row r="20" spans="2:19" x14ac:dyDescent="0.2">
      <c r="B20" s="4">
        <v>2025</v>
      </c>
      <c r="C20" s="4">
        <v>7</v>
      </c>
      <c r="D20" s="4" t="s">
        <v>44</v>
      </c>
      <c r="E20" s="4" t="s">
        <v>49</v>
      </c>
      <c r="F20" s="3">
        <v>0.50845244587212157</v>
      </c>
      <c r="G20" s="4">
        <v>-103</v>
      </c>
      <c r="H20" s="3">
        <v>0.49154755412787843</v>
      </c>
      <c r="I20" s="4" t="s">
        <v>21</v>
      </c>
      <c r="J20" s="4" t="s">
        <v>44</v>
      </c>
      <c r="K20" s="4" t="s">
        <v>44</v>
      </c>
      <c r="L20" s="4">
        <v>1</v>
      </c>
      <c r="M20" s="9">
        <v>2.2762752910490929</v>
      </c>
      <c r="N20" s="5">
        <v>3.940850037794847E-2</v>
      </c>
      <c r="O20" s="5">
        <v>0.12123581857392279</v>
      </c>
      <c r="P20" s="5">
        <v>3.9254677295684812E-2</v>
      </c>
      <c r="Q20" s="5">
        <v>-0.12123581857392279</v>
      </c>
      <c r="R20" s="5">
        <v>-3.940850037794847E-2</v>
      </c>
      <c r="S20" s="5">
        <v>-3.9254677295684812E-2</v>
      </c>
    </row>
    <row r="21" spans="2:19" x14ac:dyDescent="0.2">
      <c r="B21" s="4">
        <v>2025</v>
      </c>
      <c r="C21" s="4">
        <v>7</v>
      </c>
      <c r="D21" s="4" t="s">
        <v>47</v>
      </c>
      <c r="E21" s="4" t="s">
        <v>43</v>
      </c>
      <c r="F21" s="3">
        <v>0.58751520990515615</v>
      </c>
      <c r="G21" s="4">
        <v>-142</v>
      </c>
      <c r="H21" s="3">
        <v>0.41248479009484379</v>
      </c>
      <c r="I21" s="4" t="s">
        <v>84</v>
      </c>
      <c r="J21" s="4" t="s">
        <v>47</v>
      </c>
      <c r="K21" s="4" t="s">
        <v>47</v>
      </c>
      <c r="L21" s="4">
        <v>1</v>
      </c>
      <c r="M21" s="9">
        <v>1.708276177187573</v>
      </c>
      <c r="N21" s="5">
        <v>-9.9057456425258095E-2</v>
      </c>
      <c r="O21" s="5">
        <v>0.35557553388070368</v>
      </c>
      <c r="P21" s="5">
        <v>-2.4791638056437179E-2</v>
      </c>
      <c r="Q21" s="5">
        <v>-0.35557553388070368</v>
      </c>
      <c r="R21" s="5">
        <v>9.9057456425258095E-2</v>
      </c>
      <c r="S21" s="5">
        <v>2.4791638056437179E-2</v>
      </c>
    </row>
    <row r="22" spans="2:19" x14ac:dyDescent="0.2">
      <c r="B22" s="4">
        <v>2025</v>
      </c>
      <c r="C22" s="4">
        <v>7</v>
      </c>
      <c r="D22" s="4" t="s">
        <v>26</v>
      </c>
      <c r="E22" s="4" t="s">
        <v>85</v>
      </c>
      <c r="F22" s="3">
        <v>0.6114152464153555</v>
      </c>
      <c r="G22" s="4">
        <v>-157</v>
      </c>
      <c r="H22" s="3">
        <v>0.3885847535846445</v>
      </c>
      <c r="I22" s="4" t="s">
        <v>86</v>
      </c>
      <c r="J22" s="4" t="s">
        <v>26</v>
      </c>
      <c r="K22" s="4" t="s">
        <v>26</v>
      </c>
      <c r="L22" s="4">
        <v>1</v>
      </c>
      <c r="M22" s="9">
        <v>3.7721629558467411</v>
      </c>
      <c r="N22" s="5">
        <v>-0.2309388319651286</v>
      </c>
      <c r="O22" s="5">
        <v>0.32778670571067109</v>
      </c>
      <c r="P22" s="5">
        <v>4.3519256512324023E-2</v>
      </c>
      <c r="Q22" s="5">
        <v>-0.32778670571067109</v>
      </c>
      <c r="R22" s="5">
        <v>0.2309388319651286</v>
      </c>
      <c r="S22" s="5">
        <v>-4.3519256512324023E-2</v>
      </c>
    </row>
    <row r="23" spans="2:19" x14ac:dyDescent="0.2">
      <c r="L23" s="2"/>
      <c r="M23" s="2"/>
    </row>
  </sheetData>
  <mergeCells count="4">
    <mergeCell ref="F6:I6"/>
    <mergeCell ref="J6:L6"/>
    <mergeCell ref="N6:P6"/>
    <mergeCell ref="Q6:S6"/>
  </mergeCells>
  <conditionalFormatting sqref="N8:N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ignoredErrors>
    <ignoredError sqref="G8:G22 I10:I22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5BD3B9E-A024-CB43-93AB-D8F4191E707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L8:L22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BAC1-D709-AC4F-951E-5F0ED06816C5}">
  <dimension ref="B2:S21"/>
  <sheetViews>
    <sheetView showGridLines="0" zoomScale="120" zoomScaleNormal="120" workbookViewId="0">
      <selection activeCell="F27" sqref="F27"/>
    </sheetView>
  </sheetViews>
  <sheetFormatPr baseColWidth="10" defaultColWidth="8.83203125" defaultRowHeight="15" x14ac:dyDescent="0.2"/>
  <cols>
    <col min="2" max="2" width="6.83203125" bestFit="1" customWidth="1"/>
    <col min="3" max="3" width="6.1640625" bestFit="1" customWidth="1"/>
    <col min="4" max="4" width="10.5" bestFit="1" customWidth="1"/>
    <col min="5" max="5" width="9.83203125" bestFit="1" customWidth="1"/>
    <col min="6" max="6" width="12.1640625" bestFit="1" customWidth="1"/>
    <col min="7" max="7" width="13.33203125" bestFit="1" customWidth="1"/>
    <col min="8" max="8" width="12.1640625" bestFit="1" customWidth="1"/>
    <col min="9" max="9" width="12.6640625" bestFit="1" customWidth="1"/>
    <col min="10" max="10" width="11" bestFit="1" customWidth="1"/>
    <col min="11" max="11" width="9.1640625" customWidth="1"/>
    <col min="12" max="13" width="10" customWidth="1"/>
    <col min="14" max="15" width="10.1640625" bestFit="1" customWidth="1"/>
    <col min="16" max="16" width="10.6640625" bestFit="1" customWidth="1"/>
    <col min="17" max="18" width="10.1640625" bestFit="1" customWidth="1"/>
    <col min="19" max="19" width="10.6640625" bestFit="1" customWidth="1"/>
  </cols>
  <sheetData>
    <row r="2" spans="2:19" x14ac:dyDescent="0.2">
      <c r="B2" s="7" t="s">
        <v>64</v>
      </c>
      <c r="C2" s="4">
        <f>SUM($L$8:$L$20)</f>
        <v>11</v>
      </c>
    </row>
    <row r="3" spans="2:19" x14ac:dyDescent="0.2">
      <c r="B3" s="7" t="s">
        <v>63</v>
      </c>
      <c r="C3" s="4">
        <f>COUNTA($L$8:$L$21)</f>
        <v>13</v>
      </c>
    </row>
    <row r="4" spans="2:19" x14ac:dyDescent="0.2">
      <c r="B4" s="7" t="s">
        <v>65</v>
      </c>
      <c r="C4" s="8">
        <f>C2/C3</f>
        <v>0.84615384615384615</v>
      </c>
    </row>
    <row r="5" spans="2:19" x14ac:dyDescent="0.2">
      <c r="C5" s="6"/>
    </row>
    <row r="6" spans="2:19" x14ac:dyDescent="0.2">
      <c r="F6" s="11" t="s">
        <v>62</v>
      </c>
      <c r="G6" s="12"/>
      <c r="H6" s="12"/>
      <c r="I6" s="13"/>
      <c r="J6" s="10" t="s">
        <v>60</v>
      </c>
      <c r="K6" s="10"/>
      <c r="L6" s="10"/>
      <c r="M6" s="7"/>
      <c r="N6" s="10" t="s">
        <v>55</v>
      </c>
      <c r="O6" s="10"/>
      <c r="P6" s="10"/>
      <c r="Q6" s="10" t="s">
        <v>56</v>
      </c>
      <c r="R6" s="10"/>
      <c r="S6" s="10"/>
    </row>
    <row r="7" spans="2:19" x14ac:dyDescent="0.2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7</v>
      </c>
      <c r="H7" s="1" t="s">
        <v>5</v>
      </c>
      <c r="I7" s="1" t="s">
        <v>8</v>
      </c>
      <c r="J7" s="1" t="s">
        <v>6</v>
      </c>
      <c r="K7" s="1" t="s">
        <v>9</v>
      </c>
      <c r="L7" s="1" t="s">
        <v>61</v>
      </c>
      <c r="M7" s="1" t="s">
        <v>87</v>
      </c>
      <c r="N7" s="1" t="s">
        <v>57</v>
      </c>
      <c r="O7" s="1" t="s">
        <v>58</v>
      </c>
      <c r="P7" s="1" t="s">
        <v>59</v>
      </c>
      <c r="Q7" s="1" t="s">
        <v>57</v>
      </c>
      <c r="R7" s="1" t="s">
        <v>58</v>
      </c>
      <c r="S7" s="1" t="s">
        <v>59</v>
      </c>
    </row>
    <row r="8" spans="2:19" x14ac:dyDescent="0.2">
      <c r="B8" s="4">
        <v>2025</v>
      </c>
      <c r="C8" s="4">
        <v>8</v>
      </c>
      <c r="D8" s="4" t="s">
        <v>29</v>
      </c>
      <c r="E8" s="4" t="s">
        <v>77</v>
      </c>
      <c r="F8" s="3">
        <v>0.53600000000000003</v>
      </c>
      <c r="G8" s="4">
        <v>-120</v>
      </c>
      <c r="H8" s="3">
        <v>0.46400000000000002</v>
      </c>
      <c r="I8" s="4" t="s">
        <v>88</v>
      </c>
      <c r="J8" s="4" t="s">
        <v>29</v>
      </c>
      <c r="K8" s="4" t="s">
        <v>29</v>
      </c>
      <c r="L8" s="4">
        <v>1</v>
      </c>
      <c r="M8" s="9">
        <v>0.3</v>
      </c>
      <c r="N8" s="5">
        <v>0.2057301584879557</v>
      </c>
      <c r="O8" s="5">
        <v>0.33306914684819239</v>
      </c>
      <c r="P8" s="5">
        <v>-1.306361189255348E-2</v>
      </c>
      <c r="Q8" s="5">
        <v>-0.33306914684819239</v>
      </c>
      <c r="R8" s="5">
        <v>-0.2057301584879557</v>
      </c>
      <c r="S8" s="5">
        <v>1.306361189255348E-2</v>
      </c>
    </row>
    <row r="9" spans="2:19" x14ac:dyDescent="0.2">
      <c r="B9" s="4">
        <v>2025</v>
      </c>
      <c r="C9" s="4">
        <v>8</v>
      </c>
      <c r="D9" s="4" t="s">
        <v>49</v>
      </c>
      <c r="E9" s="4" t="s">
        <v>28</v>
      </c>
      <c r="F9" s="3">
        <v>0.58599999999999997</v>
      </c>
      <c r="G9" s="4">
        <v>-144</v>
      </c>
      <c r="H9" s="3">
        <v>0.41399999999999998</v>
      </c>
      <c r="I9" s="4" t="s">
        <v>89</v>
      </c>
      <c r="J9" s="4" t="s">
        <v>49</v>
      </c>
      <c r="K9" s="4" t="s">
        <v>28</v>
      </c>
      <c r="L9" s="4">
        <v>0</v>
      </c>
      <c r="M9" s="9">
        <v>1.8</v>
      </c>
      <c r="N9" s="5">
        <v>-0.30089873893588198</v>
      </c>
      <c r="O9" s="5">
        <v>-0.1334456716264997</v>
      </c>
      <c r="P9" s="5">
        <v>-0.14619972229003911</v>
      </c>
      <c r="Q9" s="5">
        <v>0.1334456716264997</v>
      </c>
      <c r="R9" s="5">
        <v>0.30089873893588198</v>
      </c>
      <c r="S9" s="5">
        <v>0.14619972229003911</v>
      </c>
    </row>
    <row r="10" spans="2:19" x14ac:dyDescent="0.2">
      <c r="B10" s="4">
        <v>2025</v>
      </c>
      <c r="C10" s="4">
        <v>8</v>
      </c>
      <c r="D10" s="4" t="s">
        <v>16</v>
      </c>
      <c r="E10" s="4" t="s">
        <v>53</v>
      </c>
      <c r="F10" s="3">
        <v>0.61263915597612162</v>
      </c>
      <c r="G10" s="4">
        <v>-158</v>
      </c>
      <c r="H10" s="3">
        <v>0.38736084402387838</v>
      </c>
      <c r="I10" s="4" t="s">
        <v>90</v>
      </c>
      <c r="J10" s="4" t="s">
        <v>16</v>
      </c>
      <c r="K10" s="4" t="s">
        <v>16</v>
      </c>
      <c r="L10" s="4">
        <v>1</v>
      </c>
      <c r="M10" s="9">
        <v>4.5999999999999996</v>
      </c>
      <c r="N10" s="5">
        <v>0.207928833594689</v>
      </c>
      <c r="O10" s="5">
        <v>-1.7090889123769909E-2</v>
      </c>
      <c r="P10" s="5">
        <v>8.4218422571818038E-2</v>
      </c>
      <c r="Q10" s="5">
        <v>1.7090889123769909E-2</v>
      </c>
      <c r="R10" s="5">
        <v>-0.207928833594689</v>
      </c>
      <c r="S10" s="5">
        <v>-8.4218422571818038E-2</v>
      </c>
    </row>
    <row r="11" spans="2:19" x14ac:dyDescent="0.2">
      <c r="B11" s="4">
        <v>2025</v>
      </c>
      <c r="C11" s="4">
        <v>8</v>
      </c>
      <c r="D11" s="4" t="s">
        <v>19</v>
      </c>
      <c r="E11" s="4" t="s">
        <v>50</v>
      </c>
      <c r="F11" s="3">
        <v>0.34699999999999998</v>
      </c>
      <c r="G11" s="4" t="s">
        <v>91</v>
      </c>
      <c r="H11" s="3">
        <v>0.65300000000000002</v>
      </c>
      <c r="I11" s="4">
        <v>-204</v>
      </c>
      <c r="J11" s="4" t="s">
        <v>50</v>
      </c>
      <c r="K11" s="4" t="s">
        <v>50</v>
      </c>
      <c r="L11" s="4">
        <v>1</v>
      </c>
      <c r="M11" s="9">
        <v>-8.9</v>
      </c>
      <c r="N11" s="5">
        <v>-0.31306085430207797</v>
      </c>
      <c r="O11" s="5">
        <v>-0.32291098374586841</v>
      </c>
      <c r="P11" s="5">
        <v>4.84122633934021E-2</v>
      </c>
      <c r="Q11" s="5">
        <v>0.32291098374586841</v>
      </c>
      <c r="R11" s="5">
        <v>0.31306085430207797</v>
      </c>
      <c r="S11" s="5">
        <v>-4.84122633934021E-2</v>
      </c>
    </row>
    <row r="12" spans="2:19" x14ac:dyDescent="0.2">
      <c r="B12" s="4">
        <v>2025</v>
      </c>
      <c r="C12" s="4">
        <v>8</v>
      </c>
      <c r="D12" s="4" t="s">
        <v>41</v>
      </c>
      <c r="E12" s="4" t="s">
        <v>13</v>
      </c>
      <c r="F12" s="3">
        <v>0.60399999999999998</v>
      </c>
      <c r="G12" s="4">
        <v>-148</v>
      </c>
      <c r="H12" s="3">
        <v>0.39600000000000002</v>
      </c>
      <c r="I12" s="4" t="s">
        <v>92</v>
      </c>
      <c r="J12" s="4" t="s">
        <v>41</v>
      </c>
      <c r="K12" s="4" t="s">
        <v>13</v>
      </c>
      <c r="L12" s="4">
        <v>0</v>
      </c>
      <c r="M12" s="9">
        <v>2.4368333092892551</v>
      </c>
      <c r="N12" s="5">
        <v>0.2565590540568034</v>
      </c>
      <c r="O12" s="5">
        <v>-0.31294928656684029</v>
      </c>
      <c r="P12" s="5">
        <v>6.210208733876546E-2</v>
      </c>
      <c r="Q12" s="5">
        <v>0.31294928656684029</v>
      </c>
      <c r="R12" s="5">
        <v>-0.2565590540568034</v>
      </c>
      <c r="S12" s="5">
        <v>-6.210208733876546E-2</v>
      </c>
    </row>
    <row r="13" spans="2:19" x14ac:dyDescent="0.2">
      <c r="B13" s="4">
        <v>2025</v>
      </c>
      <c r="C13" s="4">
        <v>8</v>
      </c>
      <c r="D13" s="4" t="s">
        <v>85</v>
      </c>
      <c r="E13" s="4" t="s">
        <v>44</v>
      </c>
      <c r="F13" s="3">
        <v>0.53600000000000003</v>
      </c>
      <c r="G13" s="4">
        <v>-116</v>
      </c>
      <c r="H13" s="3">
        <v>0.46400000000000002</v>
      </c>
      <c r="I13" s="4" t="s">
        <v>18</v>
      </c>
      <c r="J13" s="4" t="s">
        <v>85</v>
      </c>
      <c r="K13" s="4" t="s">
        <v>85</v>
      </c>
      <c r="L13" s="4">
        <v>1</v>
      </c>
      <c r="M13" s="9">
        <v>4</v>
      </c>
      <c r="N13" s="5">
        <v>0.21049607105744189</v>
      </c>
      <c r="O13" s="5">
        <v>3.6765984126499722E-2</v>
      </c>
      <c r="P13" s="5">
        <v>-0.118862638870875</v>
      </c>
      <c r="Q13" s="5">
        <v>-3.6765984126499722E-2</v>
      </c>
      <c r="R13" s="5">
        <v>-0.21049607105744189</v>
      </c>
      <c r="S13" s="5">
        <v>0.118862638870875</v>
      </c>
    </row>
    <row r="14" spans="2:19" x14ac:dyDescent="0.2">
      <c r="B14" s="4">
        <v>2025</v>
      </c>
      <c r="C14" s="4">
        <v>8</v>
      </c>
      <c r="D14" s="4" t="s">
        <v>32</v>
      </c>
      <c r="E14" s="4" t="s">
        <v>35</v>
      </c>
      <c r="F14" s="3">
        <v>0.79861869943742581</v>
      </c>
      <c r="G14" s="4">
        <v>-396</v>
      </c>
      <c r="H14" s="3">
        <v>0.20138130056257419</v>
      </c>
      <c r="I14" s="4" t="s">
        <v>93</v>
      </c>
      <c r="J14" s="4" t="s">
        <v>32</v>
      </c>
      <c r="K14" s="4" t="s">
        <v>32</v>
      </c>
      <c r="L14" s="4">
        <v>1</v>
      </c>
      <c r="M14" s="9">
        <v>9.4</v>
      </c>
      <c r="N14" s="5">
        <v>7.3067423123032299E-2</v>
      </c>
      <c r="O14" s="5">
        <v>0.31074229153719818</v>
      </c>
      <c r="P14" s="5">
        <v>9.6539397239685062E-2</v>
      </c>
      <c r="Q14" s="5">
        <v>-0.31074229153719818</v>
      </c>
      <c r="R14" s="5">
        <v>-7.3067423123032299E-2</v>
      </c>
      <c r="S14" s="5">
        <v>-9.6539397239685062E-2</v>
      </c>
    </row>
    <row r="15" spans="2:19" x14ac:dyDescent="0.2">
      <c r="B15" s="4">
        <v>2025</v>
      </c>
      <c r="C15" s="4">
        <v>8</v>
      </c>
      <c r="D15" s="4" t="s">
        <v>11</v>
      </c>
      <c r="E15" s="4" t="s">
        <v>10</v>
      </c>
      <c r="F15" s="3">
        <v>0.69799999999999995</v>
      </c>
      <c r="G15" s="4">
        <v>-227</v>
      </c>
      <c r="H15" s="3">
        <v>0.30199999999999999</v>
      </c>
      <c r="I15" s="4" t="s">
        <v>94</v>
      </c>
      <c r="J15" s="4" t="s">
        <v>11</v>
      </c>
      <c r="K15" s="4" t="s">
        <v>11</v>
      </c>
      <c r="L15" s="4">
        <v>1</v>
      </c>
      <c r="M15" s="9">
        <v>8.2929670319251017</v>
      </c>
      <c r="N15" s="5">
        <v>0.38337591138936711</v>
      </c>
      <c r="O15" s="5">
        <v>-4.1866832309299037E-2</v>
      </c>
      <c r="P15" s="5">
        <v>-2.1435081958770748E-2</v>
      </c>
      <c r="Q15" s="5">
        <v>4.1866832309299037E-2</v>
      </c>
      <c r="R15" s="5">
        <v>-0.38337591138936711</v>
      </c>
      <c r="S15" s="5">
        <v>2.1435081958770748E-2</v>
      </c>
    </row>
    <row r="16" spans="2:19" x14ac:dyDescent="0.2">
      <c r="B16" s="4">
        <v>2025</v>
      </c>
      <c r="C16" s="4">
        <v>8</v>
      </c>
      <c r="D16" s="4" t="s">
        <v>31</v>
      </c>
      <c r="E16" s="4" t="s">
        <v>43</v>
      </c>
      <c r="F16" s="3">
        <v>0.28199999999999997</v>
      </c>
      <c r="G16" s="4" t="s">
        <v>95</v>
      </c>
      <c r="H16" s="3">
        <v>0.71799999999999997</v>
      </c>
      <c r="I16" s="4">
        <v>-260</v>
      </c>
      <c r="J16" s="4" t="s">
        <v>43</v>
      </c>
      <c r="K16" s="4" t="s">
        <v>43</v>
      </c>
      <c r="L16" s="4">
        <v>1</v>
      </c>
      <c r="M16" s="9">
        <v>-7.4</v>
      </c>
      <c r="N16" s="5">
        <v>-0.46523212742161107</v>
      </c>
      <c r="O16" s="5">
        <v>0.16694886567162689</v>
      </c>
      <c r="P16" s="5">
        <v>-0.19439544081687929</v>
      </c>
      <c r="Q16" s="5">
        <v>-0.16694886567162689</v>
      </c>
      <c r="R16" s="5">
        <v>0.46523212742161107</v>
      </c>
      <c r="S16" s="5">
        <v>0.19439544081687929</v>
      </c>
    </row>
    <row r="17" spans="2:19" x14ac:dyDescent="0.2">
      <c r="B17" s="4">
        <v>2025</v>
      </c>
      <c r="C17" s="4">
        <v>8</v>
      </c>
      <c r="D17" s="4" t="s">
        <v>14</v>
      </c>
      <c r="E17" s="4" t="s">
        <v>20</v>
      </c>
      <c r="F17" s="3">
        <v>0.57799999999999996</v>
      </c>
      <c r="G17" s="4">
        <v>-139</v>
      </c>
      <c r="H17" s="3">
        <v>0.42199999999999999</v>
      </c>
      <c r="I17" s="4" t="s">
        <v>24</v>
      </c>
      <c r="J17" s="4" t="s">
        <v>14</v>
      </c>
      <c r="K17" s="4" t="s">
        <v>14</v>
      </c>
      <c r="L17" s="4">
        <v>1</v>
      </c>
      <c r="M17" s="9">
        <v>6.3</v>
      </c>
      <c r="N17" s="5">
        <v>0.37087668142011088</v>
      </c>
      <c r="O17" s="5">
        <v>-4.4475715411336797E-2</v>
      </c>
      <c r="P17" s="5">
        <v>1.7721645037333169E-2</v>
      </c>
      <c r="Q17" s="5">
        <v>4.4475715411336797E-2</v>
      </c>
      <c r="R17" s="5">
        <v>-0.37087668142011088</v>
      </c>
      <c r="S17" s="5">
        <v>-1.7721645037333169E-2</v>
      </c>
    </row>
    <row r="18" spans="2:19" x14ac:dyDescent="0.2">
      <c r="B18" s="4">
        <v>2025</v>
      </c>
      <c r="C18" s="4">
        <v>8</v>
      </c>
      <c r="D18" s="4" t="s">
        <v>22</v>
      </c>
      <c r="E18" s="4" t="s">
        <v>38</v>
      </c>
      <c r="F18" s="3">
        <v>0.86399999999999999</v>
      </c>
      <c r="G18" s="4">
        <v>-646</v>
      </c>
      <c r="H18" s="3">
        <v>0.13600000000000001</v>
      </c>
      <c r="I18" s="4" t="s">
        <v>96</v>
      </c>
      <c r="J18" s="4" t="s">
        <v>22</v>
      </c>
      <c r="K18" s="4" t="s">
        <v>22</v>
      </c>
      <c r="L18" s="4">
        <v>1</v>
      </c>
      <c r="M18" s="9">
        <v>13</v>
      </c>
      <c r="N18" s="5">
        <v>0.34562467179208428</v>
      </c>
      <c r="O18" s="5">
        <v>3.6582742912181908E-2</v>
      </c>
      <c r="P18" s="5">
        <v>0.2630864807537624</v>
      </c>
      <c r="Q18" s="5">
        <v>-3.6582742912181908E-2</v>
      </c>
      <c r="R18" s="5">
        <v>-0.34562467179208428</v>
      </c>
      <c r="S18" s="5">
        <v>-0.2630864807537624</v>
      </c>
    </row>
    <row r="19" spans="2:19" x14ac:dyDescent="0.2">
      <c r="B19" s="4">
        <v>2025</v>
      </c>
      <c r="C19" s="4">
        <v>8</v>
      </c>
      <c r="D19" s="4" t="s">
        <v>34</v>
      </c>
      <c r="E19" s="4" t="s">
        <v>40</v>
      </c>
      <c r="F19" s="3">
        <v>0.41299999999999998</v>
      </c>
      <c r="G19" s="4" t="s">
        <v>97</v>
      </c>
      <c r="H19" s="3">
        <v>0.58699999999999997</v>
      </c>
      <c r="I19" s="4">
        <v>-138</v>
      </c>
      <c r="J19" s="4" t="s">
        <v>40</v>
      </c>
      <c r="K19" s="4" t="s">
        <v>40</v>
      </c>
      <c r="L19" s="4">
        <v>1</v>
      </c>
      <c r="M19" s="9">
        <v>-3.5</v>
      </c>
      <c r="N19" s="5">
        <v>-0.12485238164663311</v>
      </c>
      <c r="O19" s="5">
        <v>-0.32949493044898631</v>
      </c>
      <c r="P19" s="5">
        <v>0.42716217041015619</v>
      </c>
      <c r="Q19" s="5">
        <v>0.32949493044898631</v>
      </c>
      <c r="R19" s="5">
        <v>0.12485238164663311</v>
      </c>
      <c r="S19" s="5">
        <v>-0.42716217041015619</v>
      </c>
    </row>
    <row r="20" spans="2:19" x14ac:dyDescent="0.2">
      <c r="B20" s="4">
        <v>2025</v>
      </c>
      <c r="C20" s="4">
        <v>8</v>
      </c>
      <c r="D20" s="4" t="s">
        <v>46</v>
      </c>
      <c r="E20" s="4" t="s">
        <v>52</v>
      </c>
      <c r="F20" s="3">
        <v>0.61699999999999999</v>
      </c>
      <c r="G20" s="4">
        <v>-160</v>
      </c>
      <c r="H20" s="3">
        <v>0.38300000000000001</v>
      </c>
      <c r="I20" s="4" t="s">
        <v>98</v>
      </c>
      <c r="J20" s="4" t="s">
        <v>46</v>
      </c>
      <c r="K20" s="4" t="s">
        <v>46</v>
      </c>
      <c r="L20" s="4">
        <v>1</v>
      </c>
      <c r="M20" s="9">
        <v>4.5</v>
      </c>
      <c r="N20" s="5">
        <v>0.26601785688257928</v>
      </c>
      <c r="O20" s="5">
        <v>0.16544209586249459</v>
      </c>
      <c r="P20" s="5">
        <v>-0.18689228594303131</v>
      </c>
      <c r="Q20" s="5">
        <v>-0.16544209586249459</v>
      </c>
      <c r="R20" s="5">
        <v>-0.26601785688257928</v>
      </c>
      <c r="S20" s="5">
        <v>0.18689228594303131</v>
      </c>
    </row>
    <row r="21" spans="2:19" x14ac:dyDescent="0.2">
      <c r="L21" s="2"/>
      <c r="M21" s="2"/>
    </row>
  </sheetData>
  <mergeCells count="4">
    <mergeCell ref="F6:I6"/>
    <mergeCell ref="J6:L6"/>
    <mergeCell ref="N6:P6"/>
    <mergeCell ref="Q6:S6"/>
  </mergeCells>
  <conditionalFormatting sqref="N8:N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2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2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2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ignoredErrors>
    <ignoredError sqref="G11:G20 I8:I20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910A72D-AAC8-0C48-B114-65D7CFCA790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L8:L20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Week 6</vt:lpstr>
      <vt:lpstr>Week 7</vt:lpstr>
      <vt:lpstr>Week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Miller</cp:lastModifiedBy>
  <dcterms:created xsi:type="dcterms:W3CDTF">2025-10-15T19:29:51Z</dcterms:created>
  <dcterms:modified xsi:type="dcterms:W3CDTF">2025-10-29T20:29:26Z</dcterms:modified>
</cp:coreProperties>
</file>