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xf-uo\fl-ss\NAF_RH\VALE TRANSPORTE\VALE TRANSPORTE - 2023\01. JANEIRO 2024\"/>
    </mc:Choice>
  </mc:AlternateContent>
  <bookViews>
    <workbookView xWindow="120" yWindow="45" windowWidth="14250" windowHeight="7995" tabRatio="722"/>
  </bookViews>
  <sheets>
    <sheet name="VT COLABORADORES" sheetId="1" r:id="rId1"/>
    <sheet name="VT PROFESSORES" sheetId="5" r:id="rId2"/>
    <sheet name="VT ESTAGIÁRIOS" sheetId="4" r:id="rId3"/>
    <sheet name="SIM - MUNICIPAL" sheetId="7" r:id="rId4"/>
    <sheet name="BIGUAÇÚ" sheetId="6" r:id="rId5"/>
    <sheet name="JOTUR" sheetId="8" r:id="rId6"/>
    <sheet name="ESTRELA" sheetId="9" r:id="rId7"/>
    <sheet name="STATUS CARTÕES" sheetId="10" r:id="rId8"/>
  </sheets>
  <definedNames>
    <definedName name="_xlnm._FilterDatabase" localSheetId="4" hidden="1">BIGUAÇÚ!$A$1:$F$1</definedName>
    <definedName name="_xlnm._FilterDatabase" localSheetId="6" hidden="1">ESTRELA!$A$1:$F$1</definedName>
    <definedName name="_xlnm._FilterDatabase" localSheetId="5" hidden="1">JOTUR!$A$1:$F$1</definedName>
    <definedName name="_xlnm._FilterDatabase" localSheetId="3" hidden="1">'SIM - MUNICIPAL'!$A$1:$F$67</definedName>
    <definedName name="_xlnm._FilterDatabase" localSheetId="7" hidden="1">'STATUS CARTÕES'!$A$1:$G$144</definedName>
    <definedName name="_xlnm._FilterDatabase" localSheetId="0" hidden="1">'VT COLABORADORES'!$B$7:$I$45</definedName>
    <definedName name="_xlnm._FilterDatabase" localSheetId="2" hidden="1">'VT ESTAGIÁRIOS'!$A$5:$H$14</definedName>
    <definedName name="_xlnm._FilterDatabase" localSheetId="1" hidden="1">'VT PROFESSORES'!$B$4:$I$34</definedName>
  </definedNames>
  <calcPr calcId="162913"/>
</workbook>
</file>

<file path=xl/calcChain.xml><?xml version="1.0" encoding="utf-8"?>
<calcChain xmlns="http://schemas.openxmlformats.org/spreadsheetml/2006/main">
  <c r="F28" i="1" l="1"/>
  <c r="F53" i="5" l="1"/>
  <c r="F59" i="5"/>
  <c r="E75" i="5"/>
  <c r="E74" i="5"/>
  <c r="E72" i="5"/>
  <c r="E67" i="5"/>
  <c r="F10" i="1" l="1"/>
  <c r="F10" i="5" l="1"/>
  <c r="F75" i="5" l="1"/>
  <c r="F62" i="5"/>
  <c r="E62" i="5"/>
  <c r="F54" i="5"/>
  <c r="E54" i="5"/>
  <c r="F16" i="5"/>
  <c r="F25" i="1" l="1"/>
  <c r="F32" i="1" l="1"/>
  <c r="F15" i="1"/>
  <c r="F30" i="1"/>
  <c r="F27" i="1"/>
  <c r="F19" i="5" l="1"/>
  <c r="F17" i="1" l="1"/>
  <c r="E43" i="1" l="1"/>
  <c r="F29" i="5"/>
  <c r="E32" i="5"/>
  <c r="F9" i="5" l="1"/>
  <c r="F14" i="5" l="1"/>
  <c r="F40" i="1" l="1"/>
  <c r="F29" i="1"/>
  <c r="F60" i="1" l="1"/>
  <c r="F38" i="5" l="1"/>
  <c r="F37" i="5" l="1"/>
  <c r="F39" i="5"/>
  <c r="F15" i="5"/>
  <c r="F68" i="1" l="1"/>
  <c r="F31" i="1" l="1"/>
  <c r="F16" i="1" l="1"/>
  <c r="F11" i="5" l="1"/>
  <c r="F11" i="1" l="1"/>
  <c r="F65" i="1" l="1"/>
  <c r="F21" i="1" l="1"/>
  <c r="F13" i="1" l="1"/>
  <c r="F34" i="1"/>
  <c r="F39" i="1"/>
  <c r="F38" i="1"/>
  <c r="F35" i="1"/>
  <c r="F66" i="1"/>
  <c r="F67" i="1"/>
  <c r="F36" i="1"/>
  <c r="F37" i="1"/>
  <c r="F41" i="1"/>
  <c r="F42" i="1"/>
  <c r="F33" i="1"/>
  <c r="F9" i="1"/>
  <c r="F8" i="1" l="1"/>
  <c r="F19" i="1" l="1"/>
  <c r="F64" i="1" l="1"/>
  <c r="F8" i="5" l="1"/>
  <c r="F63" i="1" l="1"/>
  <c r="E72" i="7" l="1"/>
  <c r="D72" i="7"/>
  <c r="E7" i="4" l="1"/>
  <c r="D16" i="6" l="1"/>
  <c r="F26" i="1" l="1"/>
  <c r="F61" i="1"/>
  <c r="F17" i="5"/>
  <c r="F18" i="1" l="1"/>
  <c r="F20" i="1" l="1"/>
  <c r="F26" i="5" l="1"/>
  <c r="F25" i="5"/>
  <c r="F22" i="5"/>
  <c r="F22" i="1" l="1"/>
  <c r="F20" i="5" l="1"/>
  <c r="F21" i="5" l="1"/>
  <c r="F18" i="5" l="1"/>
  <c r="F23" i="1" l="1"/>
  <c r="F14" i="1" l="1"/>
  <c r="F12" i="1" l="1"/>
  <c r="F36" i="5" l="1"/>
  <c r="F13" i="5" l="1"/>
  <c r="F23" i="5"/>
  <c r="F24" i="5"/>
  <c r="F27" i="5"/>
  <c r="F28" i="5"/>
  <c r="F30" i="5"/>
  <c r="F31" i="5"/>
  <c r="F40" i="5"/>
  <c r="F62" i="1" l="1"/>
  <c r="F24" i="1"/>
  <c r="F43" i="1" l="1"/>
  <c r="E8" i="4"/>
  <c r="E9" i="4" s="1"/>
  <c r="F12" i="5" l="1"/>
  <c r="F32" i="5" s="1"/>
</calcChain>
</file>

<file path=xl/sharedStrings.xml><?xml version="1.0" encoding="utf-8"?>
<sst xmlns="http://schemas.openxmlformats.org/spreadsheetml/2006/main" count="974" uniqueCount="375">
  <si>
    <t>Divisão de Administração de Pessoal</t>
  </si>
  <si>
    <t>NOMES</t>
  </si>
  <si>
    <t>QTDADE PASSES</t>
  </si>
  <si>
    <t>VALOR</t>
  </si>
  <si>
    <t>QTIDADE</t>
  </si>
  <si>
    <t>EMPRESA DE</t>
  </si>
  <si>
    <t>PATAMAR</t>
  </si>
  <si>
    <t>POR TRAJETO</t>
  </si>
  <si>
    <t>UNITÁRIO</t>
  </si>
  <si>
    <t>PASSES</t>
  </si>
  <si>
    <t>TOTAL</t>
  </si>
  <si>
    <t>ORIENTADOR</t>
  </si>
  <si>
    <t>ÔNIBUS</t>
  </si>
  <si>
    <t>ESTRELA</t>
  </si>
  <si>
    <t>TRANSOL</t>
  </si>
  <si>
    <t>BIGUAÇU</t>
  </si>
  <si>
    <r>
      <t>Observação</t>
    </r>
    <r>
      <rPr>
        <sz val="10"/>
        <color indexed="10"/>
        <rFont val="Arial"/>
        <family val="2"/>
      </rPr>
      <t>: a quantidade de passes por trajeto deverá ser</t>
    </r>
  </si>
  <si>
    <t>sempre PAR (ida e volta) e a quantidade de passes por mês</t>
  </si>
  <si>
    <t>não deverá ultrapassar o limite de dias uteis mês x quantidade de passes</t>
  </si>
  <si>
    <t>por trajeto.</t>
  </si>
  <si>
    <t>As sobras de passes deverão ser guardadas no cofre.</t>
  </si>
  <si>
    <t>RELAÇÃO DE COLABORADORES QUE UTILIZAM  O VALE TRANSPORTE</t>
  </si>
  <si>
    <t>ESTAGIÁRIO</t>
  </si>
  <si>
    <t>RELAÇÃO DE ESTAGIÁRIOS QUE UTILIZAM  O VALE TRANSPORTE</t>
  </si>
  <si>
    <t>RELAÇÃO DE ORIENTADORES QUE UTILIZAM  O VALE TRANSPORTE</t>
  </si>
  <si>
    <t>JOTUR</t>
  </si>
  <si>
    <t>Valdirene Negri Toigo</t>
  </si>
  <si>
    <t>Sebastiana Katia Peres Lopes</t>
  </si>
  <si>
    <t>não deverá ultrapassar o limite de dias uteis mês x quantidade de passes por trajeto. As sobras de passes deverão ser guardadas no cofre.</t>
  </si>
  <si>
    <r>
      <t>Observação</t>
    </r>
    <r>
      <rPr>
        <sz val="8"/>
        <color indexed="10"/>
        <rFont val="Arial"/>
        <family val="2"/>
      </rPr>
      <t>: A quantidade de passes por trajeto deverá ser sempre par (ida e volta) e a quantidade de passes por mês</t>
    </r>
  </si>
  <si>
    <t>Regina Lucia Coelho</t>
  </si>
  <si>
    <t>Marly Augusto</t>
  </si>
  <si>
    <t>Andrea Simone Zunino Fornerolli</t>
  </si>
  <si>
    <t>PROFESSOR</t>
  </si>
  <si>
    <t>RAQUEL DOSSIN</t>
  </si>
  <si>
    <t>CRISTIANE LAPA DOS SANTOS</t>
  </si>
  <si>
    <t>MAURICIO DUARTE CARDOSO</t>
  </si>
  <si>
    <t>PROFESSORA</t>
  </si>
  <si>
    <t>WELLINGTON RODRIGUES LIMA</t>
  </si>
  <si>
    <t>KETLYN KARINI NUNES PINHO</t>
  </si>
  <si>
    <t>ALINE STEIMBACH</t>
  </si>
  <si>
    <t xml:space="preserve"> IMPERATRIZ</t>
  </si>
  <si>
    <t>ELIANA DE MARTINO</t>
  </si>
  <si>
    <t>SABRINA GOMES DIAS</t>
  </si>
  <si>
    <t>NAIARA RECH</t>
  </si>
  <si>
    <t>HILLARY AMANDA PEREIRA</t>
  </si>
  <si>
    <t>SIMONE EUFRASIO WANDERLIND</t>
  </si>
  <si>
    <t>FRANCIELE VASSELAI</t>
  </si>
  <si>
    <t xml:space="preserve">ESTRELA </t>
  </si>
  <si>
    <t>IV</t>
  </si>
  <si>
    <t>SILVIA CRISTINA SILVEIRA DOS SANTOS</t>
  </si>
  <si>
    <t>ROSILDA MARIA PEREIRA</t>
  </si>
  <si>
    <t>YANE ERITIELLY SAMPAIO FEITOSA</t>
  </si>
  <si>
    <t>ELISA CAMILLO</t>
  </si>
  <si>
    <t>Yane Eritielly Sampaio Feitosa</t>
  </si>
  <si>
    <t>ESTAGIÁRIA</t>
  </si>
  <si>
    <t>HEBER SILVEIRA COIMBRA</t>
  </si>
  <si>
    <t>Elaine Maritsa Franzon</t>
  </si>
  <si>
    <t>SIMONE APARECIDA BRANCO DOS SANTOS</t>
  </si>
  <si>
    <t>ROBSON JOVENCIO MEDEIROS</t>
  </si>
  <si>
    <t>DENISE DOS SANTOS DUARTE</t>
  </si>
  <si>
    <t>Denise dos Santos Duarte</t>
  </si>
  <si>
    <t>Rachel Ferreira Silva Santos</t>
  </si>
  <si>
    <t>RACHEL FERREIRA SILVA SANTOS</t>
  </si>
  <si>
    <t>Victoria Premoli</t>
  </si>
  <si>
    <t>VICTORIA PREMOLI</t>
  </si>
  <si>
    <t>Márcia Gonçalves</t>
  </si>
  <si>
    <t>Raquel Gesser</t>
  </si>
  <si>
    <t>Antonio Carlos da Silva</t>
  </si>
  <si>
    <t>V</t>
  </si>
  <si>
    <t>DAVID ROUSSENQ MARIA</t>
  </si>
  <si>
    <t>VANESSA TORAL</t>
  </si>
  <si>
    <t>ADRIANA DE SOUZA</t>
  </si>
  <si>
    <t xml:space="preserve"> </t>
  </si>
  <si>
    <t>Robson Jonatã Kaufmann</t>
  </si>
  <si>
    <t>Rosemar Barcello Thies</t>
  </si>
  <si>
    <t>Pedro Nunes de Castilhos</t>
  </si>
  <si>
    <t>Fabiana Albuquerque</t>
  </si>
  <si>
    <t>Nome</t>
  </si>
  <si>
    <t>Número</t>
  </si>
  <si>
    <t>Matrícula</t>
  </si>
  <si>
    <t>Saldo</t>
  </si>
  <si>
    <t>Data</t>
  </si>
  <si>
    <t>ALEXANDRE DA SILVA NASCIMENTO</t>
  </si>
  <si>
    <t>ALEXANDRE RIBEIRO</t>
  </si>
  <si>
    <t>ALICE ALVES MACIEL</t>
  </si>
  <si>
    <t>ALINENDEL CORONA LOSSO</t>
  </si>
  <si>
    <t>ANA PAULA DA LUZ COSTA LANG</t>
  </si>
  <si>
    <t>ANDREA SIMONE TORQUATO</t>
  </si>
  <si>
    <t>ANDREA SIMONE ZUNINO FORNEROLLI</t>
  </si>
  <si>
    <t>ANDRESA LOCKS CAMARGO</t>
  </si>
  <si>
    <t>ANDRESSA LOCKS CAMARGO</t>
  </si>
  <si>
    <t>ANDREZA CORREA</t>
  </si>
  <si>
    <t>AUGUSTO ILDEFONSO SQUARCA JUNIOR</t>
  </si>
  <si>
    <t>CARINA KREWER</t>
  </si>
  <si>
    <t>CARLOS ALBERTO DA SILVA (VT)</t>
  </si>
  <si>
    <t>DAGOBERTO DARIO CORDEIRO</t>
  </si>
  <si>
    <t>DANIELE PRIMO DA SILVA</t>
  </si>
  <si>
    <t>DOMINGOS FERREIRA DA SILVA JUNIOR</t>
  </si>
  <si>
    <t>EDNA CLAUDETE DE SOUZA</t>
  </si>
  <si>
    <t>ELAINE MARITSA FRANZON</t>
  </si>
  <si>
    <t>ELISANGELA FRAGA</t>
  </si>
  <si>
    <t>ELIZON JOSE DE SOUZA</t>
  </si>
  <si>
    <t>ELSON RODRIGUES DOS DOS SANTOS FILHO</t>
  </si>
  <si>
    <t>ESTEBAM FRANCISCO CAMPANELA MINOZ</t>
  </si>
  <si>
    <t>FABIANA ALBUQUERQUE</t>
  </si>
  <si>
    <t>FABIELA FATIMA ANDRIGHI</t>
  </si>
  <si>
    <t>FELIPE CARPES STAHELIN</t>
  </si>
  <si>
    <t>FRANCIELE CORREA FIGUEREDO</t>
  </si>
  <si>
    <t>FRANCINE DOS SANTOS CORREA (VT)</t>
  </si>
  <si>
    <t>GIOVANNI RODRIGUES GONCALVES</t>
  </si>
  <si>
    <t>GISELE MARTINS DA SILVA</t>
  </si>
  <si>
    <t>JESSICA DA SILVA</t>
  </si>
  <si>
    <t>JONAS BETTEGA</t>
  </si>
  <si>
    <t>JORGE MOISES KROLL DO PRADO</t>
  </si>
  <si>
    <t>JULIANA SANTOS DE ABREU</t>
  </si>
  <si>
    <t>KAROLINE KANTOVICK</t>
  </si>
  <si>
    <t>LENOIR DA SILVA JUNIOR</t>
  </si>
  <si>
    <t>LEONARDO JACINTO BARCELOS</t>
  </si>
  <si>
    <t>LUANA DE ABREU</t>
  </si>
  <si>
    <t>LUCIANA CRIVELARI LACHMANN</t>
  </si>
  <si>
    <t>LUCIANO JOSE KOGUT</t>
  </si>
  <si>
    <t>LUIZ ARTHUR CARDOSO RANGEL</t>
  </si>
  <si>
    <t>LUIZ CARLOS CARDOZO FARIAS</t>
  </si>
  <si>
    <t>MAIRA CARDOSO SILVA MERLIN</t>
  </si>
  <si>
    <t>MARCELO MANOEL FERREIRA</t>
  </si>
  <si>
    <t>MARCIA ELISA DA ROSA ANTONIO</t>
  </si>
  <si>
    <t>MARCIA REGINA LEITE FLORES</t>
  </si>
  <si>
    <t>MARCIA REGINA MACHADO RECH</t>
  </si>
  <si>
    <t>MARIA LIDIANE SOARES OLIVEIRA</t>
  </si>
  <si>
    <t>MARIA SILVIA FIGUEROA PERES</t>
  </si>
  <si>
    <t>MARIANA BATISTI DE ABREU</t>
  </si>
  <si>
    <t>MARICELIA DE MORAIS</t>
  </si>
  <si>
    <t>MARINA PINHO TAVARES DE ABREU</t>
  </si>
  <si>
    <t>MARIZETE VENTURA DE SOUZA</t>
  </si>
  <si>
    <t>MARLY AUGUSTO</t>
  </si>
  <si>
    <t>MAYARA TSUCHIDA ZANFRA</t>
  </si>
  <si>
    <t>MICHEL MARIANO</t>
  </si>
  <si>
    <t>PATRICIA FRANCA ALBORGUHETTI</t>
  </si>
  <si>
    <t>RAFAEL VIEIRA DA SILVA</t>
  </si>
  <si>
    <t>RAQUEL DEFREYN COSTA</t>
  </si>
  <si>
    <t>REGINA LUCIA COELHO (VT)</t>
  </si>
  <si>
    <t>RENATA ZANDOMENICO PERITO</t>
  </si>
  <si>
    <t>RODRIGO AURELIO LISBOA</t>
  </si>
  <si>
    <t>ROSANGELA TERESINHA CARDOSO PAIVA</t>
  </si>
  <si>
    <t>ROSEMAR BARCELLOS THIES</t>
  </si>
  <si>
    <t>ROSIANE MARIA</t>
  </si>
  <si>
    <t>SEBASTANA KATIA PERES LOPES</t>
  </si>
  <si>
    <t>SILVANA DALLAGNOL</t>
  </si>
  <si>
    <t>THAILA MARTINS COSTA GIACOBBO</t>
  </si>
  <si>
    <t>TULIO HENRIQUE MANDOLESI SA (VT)</t>
  </si>
  <si>
    <t>VALDIRENE NEGRI TOIGO</t>
  </si>
  <si>
    <t>VALMIR VALMOR DA SILVA</t>
  </si>
  <si>
    <t>WALLACE EDUARDO MOTA</t>
  </si>
  <si>
    <t>ZOLEIDE CORREA</t>
  </si>
  <si>
    <t>Observação</t>
  </si>
  <si>
    <t>ALINE CARVALHO DA SILVA</t>
  </si>
  <si>
    <t>ANA CAROLINA IGNACIO</t>
  </si>
  <si>
    <t>ANDREIA AMORIM SILVA DE SOUZA</t>
  </si>
  <si>
    <t>AUGUSTO ILDEFONSO SSQUARCA JUNIOR</t>
  </si>
  <si>
    <t>BRUNA ELOISE MENDES</t>
  </si>
  <si>
    <t>GIOVANNI RODRIGUES GONALVES</t>
  </si>
  <si>
    <t>KIANNY DE FARIAS</t>
  </si>
  <si>
    <t>LAURA MARIA VIEIRA</t>
  </si>
  <si>
    <t>LUCAS BECKER DA SILVA</t>
  </si>
  <si>
    <t>LUNARA PACHECO</t>
  </si>
  <si>
    <t>MARCIA GONCALVES</t>
  </si>
  <si>
    <t>MARIA LIDIANE</t>
  </si>
  <si>
    <t>MARILIA LUISA BATALHA PICCOLI</t>
  </si>
  <si>
    <t>MARIZETE ANTUNES DE LIMA</t>
  </si>
  <si>
    <t>ROGERIO MAURO VIEIRA</t>
  </si>
  <si>
    <t>FILIPE ROSA</t>
  </si>
  <si>
    <t>NELSON MURILO PADILHA</t>
  </si>
  <si>
    <t>PEDRO NUNES DE CASTILHOS</t>
  </si>
  <si>
    <t>RAQUEL GESSER</t>
  </si>
  <si>
    <t>SEBASTIANA KATIA LOPES</t>
  </si>
  <si>
    <t>SUELEN ALVES FARCHI</t>
  </si>
  <si>
    <t>TEREZINHA ISABEL POSSIDONIO</t>
  </si>
  <si>
    <t>JOICE LINHARES</t>
  </si>
  <si>
    <t>OLAVIO COSTA</t>
  </si>
  <si>
    <t>ROBSON JONATA KAUFMANN</t>
  </si>
  <si>
    <t>SABRINA AMORIM DE OLIVEIRA</t>
  </si>
  <si>
    <t>VALERIA REGINA DOS REIS</t>
  </si>
  <si>
    <t>Limite cartão R$ 650,00</t>
  </si>
  <si>
    <t>CAMILA FERNANDA ELY RIEG</t>
  </si>
  <si>
    <t>FRANCINE PERES VIEIRA</t>
  </si>
  <si>
    <t>MUNICIPAL</t>
  </si>
  <si>
    <t>ATIVO</t>
  </si>
  <si>
    <t>VERIFICAÇÃO</t>
  </si>
  <si>
    <t>Status</t>
  </si>
  <si>
    <t>RH - ATIVO</t>
  </si>
  <si>
    <t>BLOQUEAR</t>
  </si>
  <si>
    <t>AGUARDAR</t>
  </si>
  <si>
    <t>Linha</t>
  </si>
  <si>
    <t>BLOQUEADO</t>
  </si>
  <si>
    <t xml:space="preserve">C/ RH </t>
  </si>
  <si>
    <t>?</t>
  </si>
  <si>
    <t>João Luis Carvalho Meneses</t>
  </si>
  <si>
    <t>e-mail</t>
  </si>
  <si>
    <t>DIENIFER SOARES MEDEIROS</t>
  </si>
  <si>
    <t>Régis Michels Nazi</t>
  </si>
  <si>
    <t>BIGUAÇÚ</t>
  </si>
  <si>
    <t xml:space="preserve">fabiana.albuquerque@sc.senac.br </t>
  </si>
  <si>
    <t>Bruno Rafael da Costa Santos</t>
  </si>
  <si>
    <t>Andreza Jeane Duarte Matt</t>
  </si>
  <si>
    <t>Simone Eufrásio Lopes</t>
  </si>
  <si>
    <t>vai usar os créditos - desligada</t>
  </si>
  <si>
    <t>ANDREZA JEANE DUARTE MATT</t>
  </si>
  <si>
    <t>solicitar 2ª via cartão</t>
  </si>
  <si>
    <t>ISABELLE LOLA MARTHA IVANKI</t>
  </si>
  <si>
    <t>JOÃO LUIS CARVALHO MENESES</t>
  </si>
  <si>
    <t>LITUANE SOUZA DUARTE</t>
  </si>
  <si>
    <t>REGIZ MICHELS NAZI</t>
  </si>
  <si>
    <t>SUZANA RODRIGUES MACEDO</t>
  </si>
  <si>
    <t>AUDREY SOARES REMBOWSKI</t>
  </si>
  <si>
    <t>AUGUSTO ILDEFONSO SQUARÇA JUNIOR</t>
  </si>
  <si>
    <t>MARCELLI VEIGA BORGES</t>
  </si>
  <si>
    <t>CONFIRMAR UNIDADE</t>
  </si>
  <si>
    <t>MARCIA GONÇALVES</t>
  </si>
  <si>
    <t>Tamiles dos Santos Ferreira Silva</t>
  </si>
  <si>
    <t>Com Katia</t>
  </si>
  <si>
    <t>Tatiani Schmitt</t>
  </si>
  <si>
    <t>Karina Jaques Gonçalves</t>
  </si>
  <si>
    <t>DEISE RODRIGUES BARCELOS</t>
  </si>
  <si>
    <t>INÍCIO 13/10/2020</t>
  </si>
  <si>
    <t>Gabriela Vergottini Padilha</t>
  </si>
  <si>
    <t>PRISCILLA POMPONET ZIMMER</t>
  </si>
  <si>
    <t>entregue 21/10/2020</t>
  </si>
  <si>
    <t>Cristina Serratine da Costa</t>
  </si>
  <si>
    <t>CONFIRMAR CRÉDITO</t>
  </si>
  <si>
    <t>LOREDANA PIAZZA ALMEIDA</t>
  </si>
  <si>
    <t>ANTONIO CARLOS DA SILVA</t>
  </si>
  <si>
    <t>Maria Eduarda Rafael</t>
  </si>
  <si>
    <t>MARIA EDUARDA RAFAEL</t>
  </si>
  <si>
    <t>devolveu cartão em 05/02/2021</t>
  </si>
  <si>
    <t>CARTÃO NOVO - Início 12/01/2021</t>
  </si>
  <si>
    <t>VANESSA SCHWARZ</t>
  </si>
  <si>
    <t>CARTÃO NOVO ENTREGUE 08/02/2021</t>
  </si>
  <si>
    <t>TAIS GLICIA SILVA MARTINS</t>
  </si>
  <si>
    <t>Devolvido C/RH. Repassado para Tais Glicia em 03/03/2021</t>
  </si>
  <si>
    <t>Luciano de Carvalho Oschelski</t>
  </si>
  <si>
    <t>Rafaela Gomes Ferrarini</t>
  </si>
  <si>
    <t>entregue para Rafaela Gomes Ferrarini 05/03/2021</t>
  </si>
  <si>
    <t>RAFAELA GOMES FERRARINI</t>
  </si>
  <si>
    <t>Ficou com cartão da Eliana de Martino 05/03/2021</t>
  </si>
  <si>
    <t>KARINA JAQUES GONÇALVES</t>
  </si>
  <si>
    <t xml:space="preserve">cartão novo </t>
  </si>
  <si>
    <t>repassado para Luciano de Carvalho Oschelski</t>
  </si>
  <si>
    <t>LUCIANO DE CARVALHO OSCHELSKI</t>
  </si>
  <si>
    <t>557 00</t>
  </si>
  <si>
    <t>0099 01</t>
  </si>
  <si>
    <t>135 e 137</t>
  </si>
  <si>
    <t>035 5</t>
  </si>
  <si>
    <t>763 1</t>
  </si>
  <si>
    <t>024 4</t>
  </si>
  <si>
    <t>289 e 221</t>
  </si>
  <si>
    <t>565 e 410</t>
  </si>
  <si>
    <t xml:space="preserve">205 0 </t>
  </si>
  <si>
    <t>205 0</t>
  </si>
  <si>
    <t>474 e 410</t>
  </si>
  <si>
    <t>CRISTINA SERRATINE DA COSTA</t>
  </si>
  <si>
    <t>solicitado 2ª via 3040167462</t>
  </si>
  <si>
    <t xml:space="preserve">entregue 06/04/2021 - </t>
  </si>
  <si>
    <t>CARTÃO COM 130,00 EM 06/04/2021</t>
  </si>
  <si>
    <t>Transol</t>
  </si>
  <si>
    <t>UNIDADE: Faculdade Senac Florianópolis</t>
  </si>
  <si>
    <t>UNIDADE: Faculdade Senac - Florianópolis</t>
  </si>
  <si>
    <t>Autorizada a compra da linha 039 R$ 6,75 (alterar assim que normalizar o horário)</t>
  </si>
  <si>
    <t>Lisandra da Costa</t>
  </si>
  <si>
    <t>CRISTIANE DA SILVA</t>
  </si>
  <si>
    <t>entregue em 26/05/2021</t>
  </si>
  <si>
    <t>GABRIELA VERGOTTINI PADILHA</t>
  </si>
  <si>
    <t>Flávia Aparecida Galatte Pereira</t>
  </si>
  <si>
    <t>João Alfredo Tosin Misturini</t>
  </si>
  <si>
    <t>I</t>
  </si>
  <si>
    <t>JOÃO ALFREDO TOSIN MISTURINI</t>
  </si>
  <si>
    <t>INÍCIO 21/06/2021</t>
  </si>
  <si>
    <t>FLÁVIA APARECIDA GALATTE PEREIRA</t>
  </si>
  <si>
    <t>início em 10/06/2021 - uso cartão em 01/07/2021</t>
  </si>
  <si>
    <t>FLAVIA APARECIDA GALATTE PEREIRA</t>
  </si>
  <si>
    <t>06850000011660-5</t>
  </si>
  <si>
    <t>Devolveu cartão em 06/08/2021</t>
  </si>
  <si>
    <t>Maria do Nascimento Garcia</t>
  </si>
  <si>
    <t>MARCELLA GONZALEZ ROSATI</t>
  </si>
  <si>
    <t>repassado para Marcella Gonzalez Rosati em 19/08/2021</t>
  </si>
  <si>
    <t>Caroline da Silva Cavazzoto</t>
  </si>
  <si>
    <t>Wellington Teixeira Alves</t>
  </si>
  <si>
    <t xml:space="preserve">Karina francine Marcelino </t>
  </si>
  <si>
    <t xml:space="preserve">Mudou o endereço e onibus para a Transsol </t>
  </si>
  <si>
    <t>devolveu cartão em 12/02/2020 | Alterei erroneamente para o Nome da colaboradora Loredanna Piazza Almeida</t>
  </si>
  <si>
    <t>WELLINGTON TEIXEIRA ALVES CONSTANTINO</t>
  </si>
  <si>
    <t>JÉSSICA DA SILVA</t>
  </si>
  <si>
    <t>wellington</t>
  </si>
  <si>
    <t>Jessica</t>
  </si>
  <si>
    <t>LUCAS RODRIGUES PINTO</t>
  </si>
  <si>
    <t xml:space="preserve">Entregue em 01/02/21 irá creditar 268,80 para fevereiro - Era da Loredana </t>
  </si>
  <si>
    <t>C/ RH - repassado para Loredana em 06/01/2021  | Repassado para Jéssica da Silva 01/02/2022</t>
  </si>
  <si>
    <r>
      <rPr>
        <sz val="11"/>
        <color rgb="FFFF0000"/>
        <rFont val="Calibri"/>
        <family val="2"/>
        <scheme val="minor"/>
      </rPr>
      <t>Precisa carregar a diferença do mês de fevereiro</t>
    </r>
    <r>
      <rPr>
        <sz val="11"/>
        <color theme="1"/>
        <rFont val="Calibri"/>
        <family val="2"/>
        <scheme val="minor"/>
      </rPr>
      <t xml:space="preserve"> - Era da Loredana entregue em 10/12/21</t>
    </r>
  </si>
  <si>
    <t>Repassado para a Jessica da Silva em 01/02/22|ficou com cartão da Cristiane Lapa</t>
  </si>
  <si>
    <t>CAROLINE DA SILVA CAVAZZOTO</t>
  </si>
  <si>
    <t>KARINA FRANCINE MARCELINO</t>
  </si>
  <si>
    <t>CARTÃO NOVO - Início 01/01/2021</t>
  </si>
  <si>
    <t>CARTÃO NOVO - Início 10/01/2021</t>
  </si>
  <si>
    <t xml:space="preserve">entregue cartão em 19/08/2021 R$ 180,00 | Repassado para a WELLINGTON CONSTATINO - BIBLIOTECA </t>
  </si>
  <si>
    <t>MARIA DO NASCIMENTO GARCIA</t>
  </si>
  <si>
    <t>devolveu cartão em 06/08/2021 | Entregue para a Maria do Nascimento Garcia</t>
  </si>
  <si>
    <t xml:space="preserve">Total </t>
  </si>
  <si>
    <t>U</t>
  </si>
  <si>
    <t>2 SIM</t>
  </si>
  <si>
    <t>Ficou com o cartão da MARCELLA G. ROSATI - Saldo de 317,56- 245,28 (245,28 = 52,56 janeiro + 192,72 fevereiro = 72,28 ( carregar somente a diferença deste valor em março)</t>
  </si>
  <si>
    <t>Pago com o saldo da bolsa</t>
  </si>
  <si>
    <t>Entregou cartão da Estrela e passou a usar somente o do FENIX em janeiro 2022</t>
  </si>
  <si>
    <t>Ivana Lisboa dos Santos</t>
  </si>
  <si>
    <t>Maycon Vinicius da Silva</t>
  </si>
  <si>
    <t xml:space="preserve">JAN/22 - Ficou com o cartão da MARCELLA G. ROSATI - Saldo de 317,56- 245,28 (245,28 = 52,56 jan/22 + 192,72 fev/22 = 72,28 ( carregar somente a diferença deste valor em março) &gt; R$ 210,24-72,28 =  32x4,38 = 140,16 ( carga em fevereiro) = mas será lançado na folha o valor de 210,24 ( 48 passes - comuniquei o colaborador da situação, ao efetuar a recarga - Tamiles). </t>
  </si>
  <si>
    <t>Vanessa Carneiro Hoffmann</t>
  </si>
  <si>
    <t>Cartão entregue na rescisão em 02/2022</t>
  </si>
  <si>
    <t>Angele Maine Rhoden</t>
  </si>
  <si>
    <t>Ricardo Lucas Tieppo Martins</t>
  </si>
  <si>
    <t>Cartão do Professor Geison, sem saldo</t>
  </si>
  <si>
    <t>Rozania Aparecida Copatti</t>
  </si>
  <si>
    <t>Samara Batista Dayoub</t>
  </si>
  <si>
    <t>Devolveu na rescisão</t>
  </si>
  <si>
    <t>Ana Claudia Silva - 952.124.779-72</t>
  </si>
  <si>
    <t xml:space="preserve">Pago com o saldo da bolsa em 28/06/2022 para o mês de julho| Em junho usou cartão emprestado. </t>
  </si>
  <si>
    <t>Profe solicitou neste mês o VT atrasado e somente da TRANSOL</t>
  </si>
  <si>
    <t>Comprado 1º 30 x 4,38 = 131,40 + 2º 14 X 4,38 = 61,32 = 192,72</t>
  </si>
  <si>
    <t>Comprado 1º - 10 x 4,38 = 43,80 + 2º - 16X 4,38 = 70,08 = 113,88</t>
  </si>
  <si>
    <t>Diego Marques do Carmo</t>
  </si>
  <si>
    <t>43402 - Dona Wanda</t>
  </si>
  <si>
    <t>9900 - DONA DELIA</t>
  </si>
  <si>
    <t>44800 - Três Riachos</t>
  </si>
  <si>
    <t>44301 - Praia João Rosa</t>
  </si>
  <si>
    <t>Théssia Regina da Silva</t>
  </si>
  <si>
    <t>1 SIM</t>
  </si>
  <si>
    <t>NÃO</t>
  </si>
  <si>
    <t>Entregou cartão no dia da solicitação de rescisão 25/08/22</t>
  </si>
  <si>
    <t>Cartão novo solicitado ao SETUF - compra extra no mês</t>
  </si>
  <si>
    <t>hy7j</t>
  </si>
  <si>
    <t>Jéssica Rocha de Souza Pereira</t>
  </si>
  <si>
    <t>Cartão do Professora Vanessa Hoffmam, sem saldo</t>
  </si>
  <si>
    <t>Cartão da colaboradora Cristiane da Silva, sem saldo</t>
  </si>
  <si>
    <t>Cartão da colaboradora Ana Paula Antunes com o saldo de R$ 178,21</t>
  </si>
  <si>
    <t>Robson Sotoriva Piccini</t>
  </si>
  <si>
    <t>08.2022 Ficou com o cartão da Michele Raasch que possuia o saldo de R$ 43,80 | Será feita a recarga de 26,28 referente a difernça do valor de R$70,08</t>
  </si>
  <si>
    <t>Cartão devolvido na rescisão com saldo de R$ 3,00 | Cartão novo sem nenhum saldo</t>
  </si>
  <si>
    <t>ID</t>
  </si>
  <si>
    <t>Ana Claudia Silva</t>
  </si>
  <si>
    <t>Eduardo Rabello</t>
  </si>
  <si>
    <t>1ª Compra feita apenas para 10 dias = 20 passes = R$156,00 e 2ª Compra feita para 12 dias = 24 passes = R$187,20 |SOLICITOU ESSA LINHA PARA AGOSTO POR TER MAIS HORÁRIOS.</t>
  </si>
  <si>
    <t>Geison Alan de Paula</t>
  </si>
  <si>
    <t xml:space="preserve">Entregue cartão com o valor de R$ 55,52, feita e regarda de diferença dia 13/03 com o valor de R$ 93,88. </t>
  </si>
  <si>
    <t xml:space="preserve">Cartão Nº 2912506919 Caroline Cavazoto - devolvido em R$ 28/04/2023, sem saldo. </t>
  </si>
  <si>
    <t>Michelle Cilene da Silveira</t>
  </si>
  <si>
    <t>Victória Muniz de Castro</t>
  </si>
  <si>
    <t>Jessica da Silva - Devolveu em 21.06.22 -|FEV/22 - Soma R$100,36 +R$61,32=R$161,68 | Entregue com saldo de R$ 100,36 - feito apenas a carga de R$ R$ 61,32 diferença do valor retirado do saldo da Bolsa</t>
  </si>
  <si>
    <t>Keiko Yon Hi La Bertelli Maeda</t>
  </si>
  <si>
    <t>Jéssica Vieira Araujo</t>
  </si>
  <si>
    <t>Bruno Girello Pinto</t>
  </si>
  <si>
    <t>xx</t>
  </si>
  <si>
    <t>OBSERVAÇÃO</t>
  </si>
  <si>
    <t xml:space="preserve"> 10 passes junho R$ 49,80 + 16 passes julho R$ 79,68 = 26 passes descontados em 07/23 . Compra extra (saldo de bolsa) de 10 passes/5 dias  retroativos, pois o professor disse que assumiu as aulas, muito em cima do tempo. </t>
  </si>
  <si>
    <t xml:space="preserve">8  passes junho R$ 39,84 + 26 passes julho R$ 129,48  = 34 passes descontados em 07/23 . Compra extra (saldo de bolsa) de 8 passes/4 dias = 39,84, pois a professora assumiu as aulasadicionais da aprendizagem. </t>
  </si>
  <si>
    <t xml:space="preserve">Erika Marihá Da Silva Flôres </t>
  </si>
  <si>
    <t xml:space="preserve">44 passes </t>
  </si>
  <si>
    <t>Márcia Raquel De Vargas Rebelo</t>
  </si>
  <si>
    <t xml:space="preserve">Transol </t>
  </si>
  <si>
    <t>Estrela</t>
  </si>
  <si>
    <t>Julia de Almeida Weiss Pistarini</t>
  </si>
  <si>
    <t xml:space="preserve">Metropolitano / Jotu /Biguaçu </t>
  </si>
  <si>
    <t>Daiana Blini Martins</t>
  </si>
  <si>
    <t xml:space="preserve">Analice Junia Gomes </t>
  </si>
  <si>
    <t>Não</t>
  </si>
  <si>
    <t>Mateus Pilger Soares</t>
  </si>
  <si>
    <t xml:space="preserve">2 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</si>
</sst>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mmmm\-yy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Arial"/>
      <family val="2"/>
    </font>
    <font>
      <strike/>
      <sz val="11"/>
      <color theme="0" tint="-0.14999847407452621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trike/>
      <sz val="11"/>
      <color theme="0" tint="-0.499984740745262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trike/>
      <sz val="11"/>
      <color theme="3" tint="-0.249977111117893"/>
      <name val="Arial"/>
      <family val="2"/>
    </font>
    <font>
      <sz val="1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trike/>
      <sz val="11"/>
      <color theme="0" tint="-0.34998626667073579"/>
      <name val="Arial"/>
      <family val="2"/>
    </font>
    <font>
      <b/>
      <sz val="10"/>
      <color theme="0" tint="-0.499984740745262"/>
      <name val="Arial"/>
      <family val="2"/>
    </font>
    <font>
      <u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22">
    <xf numFmtId="0" fontId="0" fillId="0" borderId="0" xfId="0"/>
    <xf numFmtId="0" fontId="1" fillId="0" borderId="0" xfId="1"/>
    <xf numFmtId="0" fontId="1" fillId="2" borderId="0" xfId="1" applyFill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0" borderId="0" xfId="1" applyFont="1"/>
    <xf numFmtId="0" fontId="5" fillId="2" borderId="0" xfId="1" applyFont="1" applyFill="1" applyAlignment="1">
      <alignment horizontal="left"/>
    </xf>
    <xf numFmtId="0" fontId="3" fillId="2" borderId="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1" fillId="2" borderId="0" xfId="1" applyFill="1" applyAlignment="1">
      <alignment horizontal="left"/>
    </xf>
    <xf numFmtId="0" fontId="10" fillId="2" borderId="0" xfId="1" applyFont="1" applyFill="1" applyAlignment="1">
      <alignment horizontal="left"/>
    </xf>
    <xf numFmtId="0" fontId="12" fillId="2" borderId="0" xfId="1" applyFont="1" applyFill="1" applyBorder="1" applyAlignment="1">
      <alignment horizontal="left"/>
    </xf>
    <xf numFmtId="0" fontId="13" fillId="2" borderId="0" xfId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15" fillId="0" borderId="0" xfId="0" applyFont="1"/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/>
    <xf numFmtId="0" fontId="16" fillId="0" borderId="0" xfId="1" applyFont="1" applyAlignment="1">
      <alignment horizontal="center"/>
    </xf>
    <xf numFmtId="0" fontId="0" fillId="3" borderId="0" xfId="0" applyFill="1"/>
    <xf numFmtId="0" fontId="1" fillId="3" borderId="0" xfId="1" applyFont="1" applyFill="1" applyBorder="1" applyAlignment="1">
      <alignment horizontal="left" vertical="center"/>
    </xf>
    <xf numFmtId="0" fontId="0" fillId="0" borderId="0" xfId="0" applyBorder="1"/>
    <xf numFmtId="0" fontId="18" fillId="4" borderId="1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  <xf numFmtId="0" fontId="0" fillId="0" borderId="1" xfId="0" applyBorder="1"/>
    <xf numFmtId="165" fontId="2" fillId="5" borderId="1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44" fontId="18" fillId="3" borderId="2" xfId="3" applyFont="1" applyFill="1" applyBorder="1" applyAlignment="1">
      <alignment horizontal="center"/>
    </xf>
    <xf numFmtId="0" fontId="0" fillId="0" borderId="0" xfId="0" applyAlignment="1"/>
    <xf numFmtId="0" fontId="1" fillId="2" borderId="0" xfId="1" applyFont="1" applyFill="1" applyAlignment="1">
      <alignment horizontal="center"/>
    </xf>
    <xf numFmtId="164" fontId="1" fillId="0" borderId="1" xfId="2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21" fillId="0" borderId="0" xfId="0" applyFont="1" applyFill="1"/>
    <xf numFmtId="0" fontId="0" fillId="0" borderId="0" xfId="0" applyFill="1"/>
    <xf numFmtId="0" fontId="18" fillId="0" borderId="1" xfId="1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1" xfId="1" applyFont="1" applyFill="1" applyBorder="1" applyAlignment="1">
      <alignment horizontal="left"/>
    </xf>
    <xf numFmtId="164" fontId="1" fillId="0" borderId="1" xfId="2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44" fontId="8" fillId="2" borderId="0" xfId="1" applyNumberFormat="1" applyFont="1" applyFill="1" applyAlignment="1">
      <alignment horizontal="center"/>
    </xf>
    <xf numFmtId="0" fontId="22" fillId="3" borderId="0" xfId="0" applyFont="1" applyFill="1"/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6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vertical="center" wrapText="1"/>
    </xf>
    <xf numFmtId="2" fontId="8" fillId="2" borderId="0" xfId="1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7" borderId="12" xfId="0" applyFont="1" applyFill="1" applyBorder="1" applyAlignment="1">
      <alignment vertical="center"/>
    </xf>
    <xf numFmtId="14" fontId="26" fillId="7" borderId="12" xfId="0" applyNumberFormat="1" applyFont="1" applyFill="1" applyBorder="1" applyAlignment="1">
      <alignment horizontal="justify" vertical="center"/>
    </xf>
    <xf numFmtId="0" fontId="0" fillId="7" borderId="12" xfId="0" applyFill="1" applyBorder="1"/>
    <xf numFmtId="0" fontId="26" fillId="8" borderId="12" xfId="0" applyFont="1" applyFill="1" applyBorder="1" applyAlignment="1">
      <alignment vertical="center"/>
    </xf>
    <xf numFmtId="14" fontId="26" fillId="8" borderId="12" xfId="0" applyNumberFormat="1" applyFont="1" applyFill="1" applyBorder="1" applyAlignment="1">
      <alignment horizontal="justify" vertical="center"/>
    </xf>
    <xf numFmtId="0" fontId="0" fillId="8" borderId="12" xfId="0" applyFill="1" applyBorder="1"/>
    <xf numFmtId="0" fontId="26" fillId="0" borderId="12" xfId="0" applyFont="1" applyBorder="1" applyAlignment="1">
      <alignment vertical="center"/>
    </xf>
    <xf numFmtId="14" fontId="26" fillId="0" borderId="12" xfId="0" applyNumberFormat="1" applyFont="1" applyBorder="1" applyAlignment="1">
      <alignment horizontal="justify" vertical="center"/>
    </xf>
    <xf numFmtId="0" fontId="0" fillId="0" borderId="12" xfId="0" applyBorder="1"/>
    <xf numFmtId="0" fontId="26" fillId="6" borderId="12" xfId="0" applyFont="1" applyFill="1" applyBorder="1" applyAlignment="1">
      <alignment vertical="center"/>
    </xf>
    <xf numFmtId="14" fontId="26" fillId="6" borderId="12" xfId="0" applyNumberFormat="1" applyFont="1" applyFill="1" applyBorder="1" applyAlignment="1">
      <alignment horizontal="justify" vertical="center"/>
    </xf>
    <xf numFmtId="0" fontId="0" fillId="6" borderId="12" xfId="0" applyFill="1" applyBorder="1"/>
    <xf numFmtId="0" fontId="24" fillId="7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14" fontId="26" fillId="0" borderId="12" xfId="0" applyNumberFormat="1" applyFont="1" applyFill="1" applyBorder="1" applyAlignment="1">
      <alignment horizontal="justify" vertical="center"/>
    </xf>
    <xf numFmtId="0" fontId="0" fillId="0" borderId="12" xfId="0" applyFill="1" applyBorder="1"/>
    <xf numFmtId="0" fontId="26" fillId="8" borderId="12" xfId="0" applyFont="1" applyFill="1" applyBorder="1" applyAlignment="1">
      <alignment vertical="center" wrapText="1"/>
    </xf>
    <xf numFmtId="14" fontId="26" fillId="8" borderId="12" xfId="0" applyNumberFormat="1" applyFont="1" applyFill="1" applyBorder="1" applyAlignment="1">
      <alignment horizontal="justify" vertical="center" wrapText="1"/>
    </xf>
    <xf numFmtId="0" fontId="26" fillId="7" borderId="12" xfId="0" applyFont="1" applyFill="1" applyBorder="1" applyAlignment="1">
      <alignment vertical="center" wrapText="1"/>
    </xf>
    <xf numFmtId="14" fontId="26" fillId="7" borderId="12" xfId="0" applyNumberFormat="1" applyFont="1" applyFill="1" applyBorder="1" applyAlignment="1">
      <alignment horizontal="justify" vertical="center" wrapText="1"/>
    </xf>
    <xf numFmtId="0" fontId="26" fillId="6" borderId="12" xfId="0" applyFont="1" applyFill="1" applyBorder="1" applyAlignment="1">
      <alignment vertical="center" wrapText="1"/>
    </xf>
    <xf numFmtId="14" fontId="26" fillId="6" borderId="12" xfId="0" applyNumberFormat="1" applyFont="1" applyFill="1" applyBorder="1" applyAlignment="1">
      <alignment horizontal="justify" vertical="center" wrapText="1"/>
    </xf>
    <xf numFmtId="0" fontId="24" fillId="8" borderId="12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14" fontId="26" fillId="0" borderId="12" xfId="0" applyNumberFormat="1" applyFont="1" applyFill="1" applyBorder="1" applyAlignment="1">
      <alignment horizontal="justify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justify" vertical="center" wrapText="1"/>
    </xf>
    <xf numFmtId="0" fontId="26" fillId="9" borderId="12" xfId="0" applyFont="1" applyFill="1" applyBorder="1" applyAlignment="1">
      <alignment vertical="center"/>
    </xf>
    <xf numFmtId="14" fontId="26" fillId="9" borderId="12" xfId="0" applyNumberFormat="1" applyFont="1" applyFill="1" applyBorder="1" applyAlignment="1">
      <alignment horizontal="justify" vertical="center"/>
    </xf>
    <xf numFmtId="0" fontId="0" fillId="9" borderId="12" xfId="0" applyFill="1" applyBorder="1"/>
    <xf numFmtId="0" fontId="26" fillId="9" borderId="12" xfId="0" applyFont="1" applyFill="1" applyBorder="1" applyAlignment="1">
      <alignment vertical="center" wrapText="1"/>
    </xf>
    <xf numFmtId="14" fontId="26" fillId="9" borderId="12" xfId="0" applyNumberFormat="1" applyFont="1" applyFill="1" applyBorder="1" applyAlignment="1">
      <alignment horizontal="justify" vertical="center" wrapText="1"/>
    </xf>
    <xf numFmtId="0" fontId="26" fillId="10" borderId="1" xfId="0" applyFont="1" applyFill="1" applyBorder="1" applyAlignment="1">
      <alignment vertical="center" wrapText="1"/>
    </xf>
    <xf numFmtId="14" fontId="26" fillId="10" borderId="1" xfId="0" applyNumberFormat="1" applyFont="1" applyFill="1" applyBorder="1" applyAlignment="1">
      <alignment horizontal="justify" vertical="center" wrapText="1"/>
    </xf>
    <xf numFmtId="0" fontId="0" fillId="10" borderId="1" xfId="0" applyFill="1" applyBorder="1"/>
    <xf numFmtId="0" fontId="28" fillId="10" borderId="1" xfId="0" applyFont="1" applyFill="1" applyBorder="1" applyAlignment="1">
      <alignment vertical="center" wrapText="1"/>
    </xf>
    <xf numFmtId="14" fontId="28" fillId="10" borderId="1" xfId="0" applyNumberFormat="1" applyFont="1" applyFill="1" applyBorder="1" applyAlignment="1">
      <alignment horizontal="justify" vertical="center" wrapText="1"/>
    </xf>
    <xf numFmtId="0" fontId="29" fillId="10" borderId="1" xfId="0" applyFont="1" applyFill="1" applyBorder="1"/>
    <xf numFmtId="0" fontId="26" fillId="11" borderId="1" xfId="0" applyFont="1" applyFill="1" applyBorder="1" applyAlignment="1">
      <alignment vertical="center" wrapText="1"/>
    </xf>
    <xf numFmtId="14" fontId="26" fillId="11" borderId="1" xfId="0" applyNumberFormat="1" applyFont="1" applyFill="1" applyBorder="1" applyAlignment="1">
      <alignment horizontal="justify" vertical="center" wrapText="1"/>
    </xf>
    <xf numFmtId="0" fontId="0" fillId="11" borderId="1" xfId="0" applyFill="1" applyBorder="1"/>
    <xf numFmtId="0" fontId="26" fillId="5" borderId="1" xfId="0" applyFont="1" applyFill="1" applyBorder="1" applyAlignment="1">
      <alignment vertical="center" wrapText="1"/>
    </xf>
    <xf numFmtId="14" fontId="26" fillId="5" borderId="1" xfId="0" applyNumberFormat="1" applyFont="1" applyFill="1" applyBorder="1" applyAlignment="1">
      <alignment horizontal="justify" vertical="center" wrapText="1"/>
    </xf>
    <xf numFmtId="0" fontId="0" fillId="5" borderId="1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0" fontId="22" fillId="3" borderId="1" xfId="0" applyFont="1" applyFill="1" applyBorder="1"/>
    <xf numFmtId="0" fontId="22" fillId="0" borderId="0" xfId="0" applyFont="1"/>
    <xf numFmtId="0" fontId="26" fillId="0" borderId="1" xfId="0" applyFont="1" applyFill="1" applyBorder="1" applyAlignment="1">
      <alignment vertical="center" wrapText="1"/>
    </xf>
    <xf numFmtId="0" fontId="14" fillId="2" borderId="0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horizontal="center" vertical="center"/>
    </xf>
    <xf numFmtId="164" fontId="2" fillId="0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3" fillId="0" borderId="1" xfId="1" applyFont="1" applyFill="1" applyBorder="1" applyAlignment="1">
      <alignment horizontal="center" vertical="center"/>
    </xf>
    <xf numFmtId="164" fontId="33" fillId="0" borderId="1" xfId="2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4" fillId="0" borderId="0" xfId="0" applyFont="1" applyFill="1" applyAlignment="1">
      <alignment vertical="center"/>
    </xf>
    <xf numFmtId="0" fontId="33" fillId="0" borderId="1" xfId="1" applyFont="1" applyFill="1" applyBorder="1" applyAlignment="1">
      <alignment horizontal="left" vertical="center"/>
    </xf>
    <xf numFmtId="164" fontId="33" fillId="0" borderId="1" xfId="2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 vertical="center"/>
    </xf>
    <xf numFmtId="0" fontId="35" fillId="0" borderId="0" xfId="4" applyFont="1" applyFill="1" applyAlignment="1">
      <alignment vertical="center"/>
    </xf>
    <xf numFmtId="0" fontId="36" fillId="0" borderId="0" xfId="0" applyFont="1" applyFill="1" applyAlignment="1">
      <alignment vertical="center"/>
    </xf>
    <xf numFmtId="44" fontId="0" fillId="0" borderId="0" xfId="3" applyFont="1"/>
    <xf numFmtId="44" fontId="25" fillId="0" borderId="10" xfId="3" applyFont="1" applyBorder="1" applyAlignment="1">
      <alignment vertical="center" wrapText="1"/>
    </xf>
    <xf numFmtId="44" fontId="26" fillId="5" borderId="1" xfId="3" applyFont="1" applyFill="1" applyBorder="1" applyAlignment="1">
      <alignment vertical="center" wrapText="1"/>
    </xf>
    <xf numFmtId="44" fontId="26" fillId="0" borderId="1" xfId="3" applyFont="1" applyBorder="1" applyAlignment="1">
      <alignment vertical="center" wrapText="1"/>
    </xf>
    <xf numFmtId="44" fontId="28" fillId="10" borderId="1" xfId="3" applyFont="1" applyFill="1" applyBorder="1" applyAlignment="1">
      <alignment vertical="center" wrapText="1"/>
    </xf>
    <xf numFmtId="44" fontId="1" fillId="3" borderId="1" xfId="3" applyFont="1" applyFill="1" applyBorder="1" applyAlignment="1">
      <alignment vertical="center" wrapText="1"/>
    </xf>
    <xf numFmtId="44" fontId="26" fillId="11" borderId="1" xfId="3" applyFont="1" applyFill="1" applyBorder="1" applyAlignment="1">
      <alignment vertical="center" wrapText="1"/>
    </xf>
    <xf numFmtId="44" fontId="0" fillId="0" borderId="0" xfId="3" applyFont="1" applyAlignment="1"/>
    <xf numFmtId="0" fontId="37" fillId="0" borderId="1" xfId="0" applyFont="1" applyBorder="1" applyAlignment="1">
      <alignment vertical="center" wrapText="1"/>
    </xf>
    <xf numFmtId="44" fontId="37" fillId="0" borderId="1" xfId="3" applyFont="1" applyBorder="1" applyAlignment="1">
      <alignment vertical="center" wrapText="1"/>
    </xf>
    <xf numFmtId="14" fontId="37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/>
    <xf numFmtId="0" fontId="17" fillId="0" borderId="0" xfId="0" applyFont="1"/>
    <xf numFmtId="0" fontId="2" fillId="3" borderId="1" xfId="0" applyFont="1" applyFill="1" applyBorder="1" applyAlignment="1">
      <alignment vertical="center" wrapText="1"/>
    </xf>
    <xf numFmtId="44" fontId="2" fillId="3" borderId="1" xfId="3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38" fillId="3" borderId="1" xfId="0" applyFont="1" applyFill="1" applyBorder="1"/>
    <xf numFmtId="0" fontId="33" fillId="0" borderId="1" xfId="0" applyFont="1" applyBorder="1" applyAlignment="1">
      <alignment vertical="center" wrapText="1"/>
    </xf>
    <xf numFmtId="44" fontId="33" fillId="0" borderId="1" xfId="3" applyFont="1" applyBorder="1" applyAlignment="1">
      <alignment vertical="center" wrapText="1"/>
    </xf>
    <xf numFmtId="14" fontId="33" fillId="0" borderId="1" xfId="0" applyNumberFormat="1" applyFont="1" applyBorder="1" applyAlignment="1">
      <alignment horizontal="justify" vertical="center" wrapText="1"/>
    </xf>
    <xf numFmtId="0" fontId="35" fillId="0" borderId="1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44" fontId="25" fillId="0" borderId="1" xfId="3" applyFont="1" applyBorder="1" applyAlignment="1">
      <alignment vertical="center" wrapText="1"/>
    </xf>
    <xf numFmtId="44" fontId="0" fillId="0" borderId="1" xfId="3" applyFont="1" applyBorder="1"/>
    <xf numFmtId="0" fontId="33" fillId="3" borderId="1" xfId="0" applyFont="1" applyFill="1" applyBorder="1" applyAlignment="1">
      <alignment vertical="center" wrapText="1"/>
    </xf>
    <xf numFmtId="44" fontId="33" fillId="3" borderId="1" xfId="3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horizontal="justify" vertical="center" wrapText="1"/>
    </xf>
    <xf numFmtId="0" fontId="35" fillId="3" borderId="1" xfId="0" applyFont="1" applyFill="1" applyBorder="1"/>
    <xf numFmtId="0" fontId="28" fillId="10" borderId="1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44" fontId="14" fillId="2" borderId="4" xfId="3" applyFont="1" applyFill="1" applyBorder="1" applyAlignment="1">
      <alignment horizontal="center"/>
    </xf>
    <xf numFmtId="44" fontId="2" fillId="2" borderId="1" xfId="3" applyFont="1" applyFill="1" applyBorder="1" applyAlignment="1">
      <alignment horizontal="center"/>
    </xf>
    <xf numFmtId="44" fontId="1" fillId="2" borderId="1" xfId="3" applyFont="1" applyFill="1" applyBorder="1" applyAlignment="1">
      <alignment horizontal="center"/>
    </xf>
    <xf numFmtId="44" fontId="18" fillId="4" borderId="1" xfId="3" applyFont="1" applyFill="1" applyBorder="1" applyAlignment="1">
      <alignment horizontal="center" vertical="center"/>
    </xf>
    <xf numFmtId="44" fontId="1" fillId="2" borderId="0" xfId="3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" xfId="2" applyNumberFormat="1" applyFont="1" applyFill="1" applyBorder="1" applyAlignment="1">
      <alignment horizontal="center"/>
    </xf>
    <xf numFmtId="0" fontId="40" fillId="0" borderId="0" xfId="1" applyFont="1" applyFill="1" applyBorder="1" applyAlignment="1">
      <alignment horizontal="center"/>
    </xf>
    <xf numFmtId="0" fontId="41" fillId="0" borderId="0" xfId="0" applyFont="1" applyFill="1"/>
    <xf numFmtId="0" fontId="42" fillId="0" borderId="0" xfId="0" applyFont="1" applyFill="1"/>
    <xf numFmtId="44" fontId="43" fillId="0" borderId="1" xfId="3" applyFont="1" applyFill="1" applyBorder="1" applyAlignment="1">
      <alignment horizontal="center"/>
    </xf>
    <xf numFmtId="164" fontId="43" fillId="0" borderId="1" xfId="2" applyFont="1" applyFill="1" applyBorder="1" applyAlignment="1">
      <alignment horizontal="center"/>
    </xf>
    <xf numFmtId="0" fontId="43" fillId="0" borderId="1" xfId="2" applyNumberFormat="1" applyFont="1" applyFill="1" applyBorder="1" applyAlignment="1">
      <alignment horizontal="center"/>
    </xf>
    <xf numFmtId="0" fontId="43" fillId="0" borderId="1" xfId="1" applyFont="1" applyFill="1" applyBorder="1" applyAlignment="1">
      <alignment horizontal="left"/>
    </xf>
    <xf numFmtId="0" fontId="43" fillId="0" borderId="1" xfId="1" applyFont="1" applyFill="1" applyBorder="1" applyAlignment="1">
      <alignment horizontal="center"/>
    </xf>
    <xf numFmtId="0" fontId="0" fillId="0" borderId="0" xfId="0" applyFont="1" applyFill="1"/>
    <xf numFmtId="0" fontId="43" fillId="0" borderId="0" xfId="1" applyFont="1" applyFill="1" applyBorder="1" applyAlignment="1">
      <alignment horizontal="center"/>
    </xf>
    <xf numFmtId="0" fontId="23" fillId="0" borderId="0" xfId="4" applyFont="1" applyFill="1"/>
    <xf numFmtId="0" fontId="43" fillId="0" borderId="1" xfId="1" applyFont="1" applyFill="1" applyBorder="1" applyAlignment="1">
      <alignment horizontal="center" vertical="center"/>
    </xf>
    <xf numFmtId="0" fontId="15" fillId="0" borderId="0" xfId="0" applyFont="1" applyFill="1" applyBorder="1"/>
    <xf numFmtId="0" fontId="31" fillId="0" borderId="0" xfId="0" applyFont="1" applyFill="1" applyAlignment="1">
      <alignment vertical="center"/>
    </xf>
    <xf numFmtId="0" fontId="1" fillId="0" borderId="0" xfId="1" applyFont="1" applyFill="1" applyBorder="1" applyAlignment="1">
      <alignment horizontal="left"/>
    </xf>
    <xf numFmtId="44" fontId="1" fillId="0" borderId="1" xfId="3" applyFont="1" applyFill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44" fontId="1" fillId="0" borderId="1" xfId="3" applyFont="1" applyFill="1" applyBorder="1" applyAlignment="1">
      <alignment horizontal="center" vertical="center"/>
    </xf>
    <xf numFmtId="44" fontId="33" fillId="0" borderId="1" xfId="3" applyFont="1" applyFill="1" applyBorder="1" applyAlignment="1">
      <alignment horizontal="center"/>
    </xf>
    <xf numFmtId="0" fontId="43" fillId="0" borderId="0" xfId="1" applyFont="1" applyFill="1" applyBorder="1" applyAlignment="1">
      <alignment horizontal="left"/>
    </xf>
    <xf numFmtId="0" fontId="44" fillId="0" borderId="0" xfId="0" applyFont="1" applyFill="1" applyAlignment="1">
      <alignment vertical="center"/>
    </xf>
    <xf numFmtId="0" fontId="44" fillId="0" borderId="0" xfId="0" applyFont="1" applyFill="1"/>
    <xf numFmtId="0" fontId="45" fillId="0" borderId="1" xfId="2" applyNumberFormat="1" applyFont="1" applyFill="1" applyBorder="1" applyAlignment="1">
      <alignment horizontal="center"/>
    </xf>
    <xf numFmtId="0" fontId="45" fillId="0" borderId="1" xfId="1" applyFont="1" applyFill="1" applyBorder="1" applyAlignment="1">
      <alignment horizontal="left" vertical="center"/>
    </xf>
    <xf numFmtId="0" fontId="45" fillId="0" borderId="1" xfId="1" applyFont="1" applyFill="1" applyBorder="1" applyAlignment="1">
      <alignment horizontal="center" vertical="center"/>
    </xf>
    <xf numFmtId="164" fontId="45" fillId="0" borderId="1" xfId="2" applyFont="1" applyFill="1" applyBorder="1" applyAlignment="1">
      <alignment horizontal="center" vertical="center"/>
    </xf>
    <xf numFmtId="44" fontId="45" fillId="0" borderId="1" xfId="3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6" fillId="0" borderId="0" xfId="4" applyFont="1" applyFill="1" applyAlignment="1">
      <alignment vertical="center"/>
    </xf>
    <xf numFmtId="0" fontId="47" fillId="0" borderId="0" xfId="0" applyFont="1" applyFill="1" applyAlignment="1">
      <alignment vertical="center"/>
    </xf>
    <xf numFmtId="0" fontId="45" fillId="0" borderId="1" xfId="1" applyFont="1" applyFill="1" applyBorder="1" applyAlignment="1">
      <alignment horizontal="left"/>
    </xf>
    <xf numFmtId="164" fontId="45" fillId="0" borderId="1" xfId="2" applyFont="1" applyFill="1" applyBorder="1" applyAlignment="1">
      <alignment horizontal="center"/>
    </xf>
    <xf numFmtId="44" fontId="45" fillId="0" borderId="1" xfId="3" applyFont="1" applyFill="1" applyBorder="1" applyAlignment="1">
      <alignment horizontal="center"/>
    </xf>
    <xf numFmtId="0" fontId="45" fillId="0" borderId="1" xfId="1" applyFont="1" applyFill="1" applyBorder="1" applyAlignment="1">
      <alignment horizontal="center"/>
    </xf>
    <xf numFmtId="0" fontId="45" fillId="0" borderId="0" xfId="1" applyFont="1" applyFill="1" applyBorder="1" applyAlignment="1">
      <alignment horizontal="center"/>
    </xf>
    <xf numFmtId="0" fontId="45" fillId="0" borderId="0" xfId="1" applyFont="1" applyFill="1" applyBorder="1" applyAlignment="1">
      <alignment horizontal="left" vertical="center"/>
    </xf>
    <xf numFmtId="0" fontId="47" fillId="0" borderId="0" xfId="0" applyFont="1" applyFill="1"/>
    <xf numFmtId="0" fontId="43" fillId="0" borderId="0" xfId="0" applyFont="1"/>
    <xf numFmtId="0" fontId="43" fillId="0" borderId="1" xfId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" fillId="0" borderId="1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4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" fillId="11" borderId="1" xfId="1" applyFont="1" applyFill="1" applyBorder="1" applyAlignment="1">
      <alignment horizontal="center"/>
    </xf>
    <xf numFmtId="44" fontId="1" fillId="11" borderId="1" xfId="3" applyFont="1" applyFill="1" applyBorder="1" applyAlignment="1">
      <alignment horizontal="center"/>
    </xf>
    <xf numFmtId="0" fontId="1" fillId="11" borderId="1" xfId="2" applyNumberFormat="1" applyFont="1" applyFill="1" applyBorder="1" applyAlignment="1">
      <alignment horizontal="center"/>
    </xf>
    <xf numFmtId="164" fontId="1" fillId="11" borderId="1" xfId="2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left"/>
    </xf>
    <xf numFmtId="0" fontId="11" fillId="2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22" fillId="11" borderId="0" xfId="0" applyFont="1" applyFill="1" applyAlignment="1">
      <alignment horizontal="center"/>
    </xf>
    <xf numFmtId="0" fontId="1" fillId="11" borderId="1" xfId="1" applyFont="1" applyFill="1" applyBorder="1" applyAlignment="1">
      <alignment horizontal="left"/>
    </xf>
    <xf numFmtId="164" fontId="43" fillId="11" borderId="1" xfId="2" applyFont="1" applyFill="1" applyBorder="1" applyAlignment="1">
      <alignment horizontal="center"/>
    </xf>
    <xf numFmtId="0" fontId="1" fillId="11" borderId="0" xfId="1" applyFont="1" applyFill="1" applyBorder="1" applyAlignment="1">
      <alignment horizontal="left"/>
    </xf>
    <xf numFmtId="0" fontId="22" fillId="11" borderId="0" xfId="0" applyFont="1" applyFill="1"/>
    <xf numFmtId="0" fontId="0" fillId="11" borderId="0" xfId="0" applyFont="1" applyFill="1" applyAlignment="1">
      <alignment horizontal="center"/>
    </xf>
    <xf numFmtId="0" fontId="43" fillId="11" borderId="1" xfId="1" applyFont="1" applyFill="1" applyBorder="1" applyAlignment="1">
      <alignment horizontal="left"/>
    </xf>
    <xf numFmtId="0" fontId="43" fillId="11" borderId="1" xfId="1" applyFont="1" applyFill="1" applyBorder="1" applyAlignment="1">
      <alignment horizontal="center"/>
    </xf>
    <xf numFmtId="0" fontId="43" fillId="11" borderId="1" xfId="2" applyNumberFormat="1" applyFont="1" applyFill="1" applyBorder="1" applyAlignment="1">
      <alignment horizontal="center"/>
    </xf>
    <xf numFmtId="44" fontId="43" fillId="11" borderId="1" xfId="3" applyFont="1" applyFill="1" applyBorder="1" applyAlignment="1">
      <alignment horizontal="center"/>
    </xf>
    <xf numFmtId="0" fontId="43" fillId="11" borderId="0" xfId="1" applyFont="1" applyFill="1" applyBorder="1" applyAlignment="1">
      <alignment horizontal="center"/>
    </xf>
    <xf numFmtId="0" fontId="0" fillId="11" borderId="0" xfId="0" applyFont="1" applyFill="1"/>
    <xf numFmtId="0" fontId="33" fillId="0" borderId="1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1" xfId="1" applyFont="1" applyFill="1" applyBorder="1" applyAlignment="1">
      <alignment horizontal="left"/>
    </xf>
    <xf numFmtId="0" fontId="35" fillId="0" borderId="0" xfId="0" applyFont="1" applyFill="1"/>
    <xf numFmtId="0" fontId="2" fillId="0" borderId="1" xfId="1" applyFont="1" applyBorder="1" applyAlignment="1"/>
    <xf numFmtId="44" fontId="2" fillId="3" borderId="1" xfId="3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164" fontId="1" fillId="0" borderId="1" xfId="2" applyFont="1" applyFill="1" applyBorder="1" applyAlignment="1">
      <alignment horizontal="left"/>
    </xf>
    <xf numFmtId="164" fontId="33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44" fontId="17" fillId="11" borderId="0" xfId="3" applyFont="1" applyFill="1"/>
    <xf numFmtId="0" fontId="17" fillId="11" borderId="0" xfId="0" applyFont="1" applyFill="1"/>
    <xf numFmtId="0" fontId="1" fillId="0" borderId="1" xfId="1" applyFont="1" applyBorder="1" applyAlignment="1">
      <alignment horizontal="right"/>
    </xf>
    <xf numFmtId="0" fontId="33" fillId="0" borderId="1" xfId="0" applyFont="1" applyFill="1" applyBorder="1" applyAlignment="1">
      <alignment horizontal="center"/>
    </xf>
    <xf numFmtId="44" fontId="33" fillId="0" borderId="1" xfId="3" applyFont="1" applyFill="1" applyBorder="1" applyAlignment="1">
      <alignment horizontal="center" vertical="center"/>
    </xf>
    <xf numFmtId="0" fontId="34" fillId="0" borderId="0" xfId="0" applyFont="1" applyFill="1"/>
    <xf numFmtId="0" fontId="36" fillId="0" borderId="0" xfId="0" applyFont="1" applyFill="1"/>
    <xf numFmtId="0" fontId="48" fillId="0" borderId="0" xfId="1" applyFont="1" applyFill="1" applyBorder="1" applyAlignment="1">
      <alignment horizontal="left" vertical="center"/>
    </xf>
    <xf numFmtId="0" fontId="33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left"/>
    </xf>
    <xf numFmtId="0" fontId="49" fillId="0" borderId="0" xfId="4" applyFont="1" applyFill="1"/>
    <xf numFmtId="0" fontId="33" fillId="0" borderId="0" xfId="0" applyFont="1" applyFill="1"/>
    <xf numFmtId="0" fontId="50" fillId="0" borderId="1" xfId="1" applyFont="1" applyFill="1" applyBorder="1" applyAlignment="1">
      <alignment horizontal="center"/>
    </xf>
    <xf numFmtId="0" fontId="51" fillId="0" borderId="0" xfId="0" applyFont="1" applyFill="1"/>
    <xf numFmtId="0" fontId="52" fillId="0" borderId="1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/>
    </xf>
    <xf numFmtId="0" fontId="14" fillId="2" borderId="4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18" fillId="4" borderId="6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18" fillId="4" borderId="8" xfId="1" applyFont="1" applyFill="1" applyBorder="1" applyAlignment="1">
      <alignment horizontal="center" vertical="center"/>
    </xf>
  </cellXfs>
  <cellStyles count="5">
    <cellStyle name="Hiperlink" xfId="4" builtinId="8"/>
    <cellStyle name="Moeda" xfId="3" builtinId="4"/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49</xdr:row>
      <xdr:rowOff>69850</xdr:rowOff>
    </xdr:from>
    <xdr:to>
      <xdr:col>7</xdr:col>
      <xdr:colOff>666854</xdr:colOff>
      <xdr:row>56</xdr:row>
      <xdr:rowOff>12549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16" y="4790017"/>
          <a:ext cx="7641271" cy="12021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531285</xdr:colOff>
      <xdr:row>46</xdr:row>
      <xdr:rowOff>166158</xdr:rowOff>
    </xdr:from>
    <xdr:to>
      <xdr:col>13</xdr:col>
      <xdr:colOff>264585</xdr:colOff>
      <xdr:row>62</xdr:row>
      <xdr:rowOff>49732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3035" y="4346575"/>
          <a:ext cx="9067800" cy="28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a.albuquerque@sc.senac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68"/>
  <sheetViews>
    <sheetView tabSelected="1" zoomScaleNormal="100" workbookViewId="0">
      <selection activeCell="E7" sqref="E7"/>
    </sheetView>
  </sheetViews>
  <sheetFormatPr defaultRowHeight="14.25" x14ac:dyDescent="0.2"/>
  <cols>
    <col min="1" max="1" width="6.28515625" style="280" bestFit="1" customWidth="1"/>
    <col min="2" max="2" width="33.42578125" style="39" customWidth="1"/>
    <col min="3" max="3" width="15.85546875" style="39" customWidth="1"/>
    <col min="4" max="4" width="9.85546875" style="39" bestFit="1" customWidth="1"/>
    <col min="5" max="5" width="12.28515625" style="39" customWidth="1"/>
    <col min="6" max="6" width="13.42578125" style="39" customWidth="1"/>
    <col min="7" max="7" width="19.85546875" style="280" customWidth="1"/>
    <col min="8" max="8" width="22.7109375" style="39" bestFit="1" customWidth="1"/>
    <col min="9" max="9" width="11.5703125" style="39" customWidth="1"/>
    <col min="10" max="10" width="100.85546875" style="39" bestFit="1" customWidth="1"/>
    <col min="11" max="16384" width="9.140625" style="39"/>
  </cols>
  <sheetData>
    <row r="1" spans="1:15" ht="15" x14ac:dyDescent="0.25">
      <c r="B1" s="315" t="s">
        <v>21</v>
      </c>
      <c r="C1" s="316"/>
      <c r="D1" s="316"/>
      <c r="E1" s="316"/>
      <c r="F1" s="316"/>
      <c r="G1" s="316"/>
      <c r="H1" s="317"/>
      <c r="I1" s="130"/>
    </row>
    <row r="2" spans="1:15" ht="15" x14ac:dyDescent="0.25">
      <c r="B2" s="315" t="s">
        <v>0</v>
      </c>
      <c r="C2" s="316"/>
      <c r="D2" s="316"/>
      <c r="E2" s="316"/>
      <c r="F2" s="316"/>
      <c r="G2" s="316"/>
      <c r="H2" s="317"/>
      <c r="I2" s="130"/>
    </row>
    <row r="3" spans="1:15" x14ac:dyDescent="0.2">
      <c r="B3" s="38" t="s">
        <v>266</v>
      </c>
      <c r="C3" s="14"/>
      <c r="D3" s="14"/>
      <c r="E3" s="14"/>
      <c r="F3" s="14"/>
      <c r="G3" s="23"/>
      <c r="H3" s="23"/>
      <c r="I3" s="131"/>
    </row>
    <row r="4" spans="1:15" x14ac:dyDescent="0.2">
      <c r="B4" s="53">
        <v>45200</v>
      </c>
      <c r="C4" s="15"/>
      <c r="D4" s="15"/>
      <c r="E4" s="143" t="s">
        <v>364</v>
      </c>
      <c r="F4" s="22"/>
      <c r="G4" s="23"/>
      <c r="H4" s="23"/>
      <c r="I4" s="131"/>
    </row>
    <row r="5" spans="1:15" x14ac:dyDescent="0.2">
      <c r="B5" s="17"/>
      <c r="C5" s="15"/>
      <c r="D5" s="15"/>
      <c r="E5" s="22"/>
      <c r="F5" s="22"/>
      <c r="G5" s="23"/>
      <c r="H5" s="23"/>
      <c r="I5" s="131"/>
    </row>
    <row r="6" spans="1:15" ht="14.25" customHeight="1" x14ac:dyDescent="0.2">
      <c r="A6" s="47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3</v>
      </c>
      <c r="G6" s="47" t="s">
        <v>5</v>
      </c>
      <c r="H6" s="47" t="s">
        <v>6</v>
      </c>
      <c r="I6" s="132" t="s">
        <v>193</v>
      </c>
      <c r="J6" s="39" t="s">
        <v>155</v>
      </c>
    </row>
    <row r="7" spans="1:15" s="64" customFormat="1" x14ac:dyDescent="0.2">
      <c r="A7" s="281"/>
      <c r="B7" s="63"/>
      <c r="C7" s="63" t="s">
        <v>7</v>
      </c>
      <c r="D7" s="63" t="s">
        <v>8</v>
      </c>
      <c r="E7" s="63" t="s">
        <v>9</v>
      </c>
      <c r="F7" s="63" t="s">
        <v>10</v>
      </c>
      <c r="G7" s="63" t="s">
        <v>12</v>
      </c>
      <c r="H7" s="63"/>
      <c r="I7" s="133"/>
    </row>
    <row r="8" spans="1:15" s="68" customFormat="1" x14ac:dyDescent="0.2">
      <c r="A8" s="282">
        <v>3979</v>
      </c>
      <c r="B8" s="65" t="s">
        <v>347</v>
      </c>
      <c r="C8" s="218" t="s">
        <v>308</v>
      </c>
      <c r="D8" s="58">
        <v>7.7</v>
      </c>
      <c r="E8" s="206">
        <v>48</v>
      </c>
      <c r="F8" s="222">
        <f>E8*D8</f>
        <v>369.6</v>
      </c>
      <c r="G8" s="59" t="s">
        <v>15</v>
      </c>
      <c r="H8" s="65" t="s">
        <v>329</v>
      </c>
      <c r="J8" s="299" t="s">
        <v>324</v>
      </c>
    </row>
    <row r="9" spans="1:15" s="68" customFormat="1" ht="14.25" customHeight="1" x14ac:dyDescent="0.2">
      <c r="A9" s="282">
        <v>3979</v>
      </c>
      <c r="B9" s="65" t="s">
        <v>323</v>
      </c>
      <c r="C9" s="218" t="s">
        <v>334</v>
      </c>
      <c r="D9" s="66">
        <v>4.9800000000000004</v>
      </c>
      <c r="E9" s="206">
        <v>22</v>
      </c>
      <c r="F9" s="224">
        <f>E9*D9</f>
        <v>109.56</v>
      </c>
      <c r="G9" s="59" t="s">
        <v>14</v>
      </c>
      <c r="H9" s="144"/>
      <c r="J9" s="299"/>
    </row>
    <row r="10" spans="1:15" s="68" customFormat="1" ht="14.25" customHeight="1" x14ac:dyDescent="0.2">
      <c r="A10" s="282">
        <v>4401</v>
      </c>
      <c r="B10" s="65" t="s">
        <v>371</v>
      </c>
      <c r="C10" s="218" t="s">
        <v>308</v>
      </c>
      <c r="D10" s="66">
        <v>4.9800000000000004</v>
      </c>
      <c r="E10" s="212">
        <v>48</v>
      </c>
      <c r="F10" s="222">
        <f t="shared" ref="F10" si="0">E10*D10</f>
        <v>239.04000000000002</v>
      </c>
      <c r="G10" s="59" t="s">
        <v>14</v>
      </c>
      <c r="H10" s="144"/>
      <c r="J10" s="299"/>
    </row>
    <row r="11" spans="1:15" s="150" customFormat="1" ht="14.25" hidden="1" customHeight="1" x14ac:dyDescent="0.2">
      <c r="A11" s="284">
        <v>1473</v>
      </c>
      <c r="B11" s="290" t="s">
        <v>32</v>
      </c>
      <c r="C11" s="146" t="s">
        <v>372</v>
      </c>
      <c r="D11" s="147">
        <v>4.9800000000000004</v>
      </c>
      <c r="E11" s="278">
        <v>0</v>
      </c>
      <c r="F11" s="225">
        <f>(D11*E11)</f>
        <v>0</v>
      </c>
      <c r="G11" s="148" t="s">
        <v>14</v>
      </c>
      <c r="H11" s="148"/>
      <c r="I11" s="149">
        <v>630</v>
      </c>
      <c r="K11" s="305"/>
      <c r="L11" s="305"/>
      <c r="M11" s="305"/>
      <c r="N11" s="305"/>
      <c r="O11" s="305"/>
    </row>
    <row r="12" spans="1:15" s="150" customFormat="1" hidden="1" x14ac:dyDescent="0.2">
      <c r="A12" s="284">
        <v>3538</v>
      </c>
      <c r="B12" s="151" t="s">
        <v>204</v>
      </c>
      <c r="C12" s="146">
        <v>0</v>
      </c>
      <c r="D12" s="147">
        <v>6.75</v>
      </c>
      <c r="E12" s="278">
        <v>0</v>
      </c>
      <c r="F12" s="225">
        <f t="shared" ref="F12:F15" si="1">(D12*E12)</f>
        <v>0</v>
      </c>
      <c r="G12" s="148" t="s">
        <v>15</v>
      </c>
      <c r="H12" s="148" t="s">
        <v>49</v>
      </c>
      <c r="I12" s="308" t="s">
        <v>249</v>
      </c>
      <c r="K12" s="305"/>
      <c r="L12" s="305"/>
      <c r="M12" s="305"/>
      <c r="N12" s="305"/>
      <c r="O12" s="305"/>
    </row>
    <row r="13" spans="1:15" s="150" customFormat="1" ht="15.75" hidden="1" customHeight="1" x14ac:dyDescent="0.2">
      <c r="A13" s="284">
        <v>3538</v>
      </c>
      <c r="B13" s="151" t="s">
        <v>204</v>
      </c>
      <c r="C13" s="146">
        <v>0</v>
      </c>
      <c r="D13" s="152">
        <v>4.9800000000000004</v>
      </c>
      <c r="E13" s="278">
        <v>0</v>
      </c>
      <c r="F13" s="225">
        <f t="shared" si="1"/>
        <v>0</v>
      </c>
      <c r="G13" s="148" t="s">
        <v>14</v>
      </c>
      <c r="H13" s="148"/>
      <c r="I13" s="149">
        <v>630</v>
      </c>
      <c r="K13" s="305"/>
      <c r="L13" s="305"/>
      <c r="M13" s="305"/>
      <c r="N13" s="305"/>
      <c r="O13" s="305"/>
    </row>
    <row r="14" spans="1:15" s="67" customFormat="1" ht="14.25" customHeight="1" x14ac:dyDescent="0.2">
      <c r="A14" s="283">
        <v>3105</v>
      </c>
      <c r="B14" s="144" t="s">
        <v>68</v>
      </c>
      <c r="C14" s="60" t="s">
        <v>308</v>
      </c>
      <c r="D14" s="66">
        <v>4.9800000000000004</v>
      </c>
      <c r="E14" s="206">
        <v>48</v>
      </c>
      <c r="F14" s="222">
        <f t="shared" si="1"/>
        <v>239.04000000000002</v>
      </c>
      <c r="G14" s="59" t="s">
        <v>14</v>
      </c>
      <c r="H14" s="60" t="s">
        <v>69</v>
      </c>
      <c r="I14" s="134">
        <v>183</v>
      </c>
    </row>
    <row r="15" spans="1:15" s="150" customFormat="1" ht="15.75" hidden="1" customHeight="1" x14ac:dyDescent="0.2">
      <c r="A15" s="284">
        <v>863</v>
      </c>
      <c r="B15" s="151" t="s">
        <v>228</v>
      </c>
      <c r="C15" s="146">
        <v>0</v>
      </c>
      <c r="D15" s="152">
        <v>4.9800000000000004</v>
      </c>
      <c r="E15" s="278">
        <v>0</v>
      </c>
      <c r="F15" s="225">
        <f t="shared" si="1"/>
        <v>0</v>
      </c>
      <c r="G15" s="148" t="s">
        <v>14</v>
      </c>
      <c r="H15" s="146"/>
      <c r="I15" s="153">
        <v>630</v>
      </c>
      <c r="J15" s="154"/>
      <c r="K15" s="155"/>
      <c r="M15" s="155"/>
      <c r="O15" s="155"/>
    </row>
    <row r="16" spans="1:15" s="64" customFormat="1" x14ac:dyDescent="0.2">
      <c r="A16" s="285">
        <v>3994</v>
      </c>
      <c r="B16" s="245" t="s">
        <v>348</v>
      </c>
      <c r="C16" s="218" t="s">
        <v>308</v>
      </c>
      <c r="D16" s="211">
        <v>7.7</v>
      </c>
      <c r="E16" s="212">
        <v>48</v>
      </c>
      <c r="F16" s="210">
        <f t="shared" ref="F16:F19" si="2">E16*D16</f>
        <v>369.6</v>
      </c>
      <c r="G16" s="214" t="s">
        <v>15</v>
      </c>
      <c r="H16" s="245"/>
      <c r="I16" s="216"/>
      <c r="J16" s="246"/>
    </row>
    <row r="17" spans="1:15" s="305" customFormat="1" ht="14.25" hidden="1" customHeight="1" x14ac:dyDescent="0.2">
      <c r="A17" s="303">
        <v>4311</v>
      </c>
      <c r="B17" s="151" t="s">
        <v>363</v>
      </c>
      <c r="C17" s="146" t="s">
        <v>372</v>
      </c>
      <c r="D17" s="152">
        <v>4.9800000000000004</v>
      </c>
      <c r="E17" s="278">
        <v>0</v>
      </c>
      <c r="F17" s="225">
        <f t="shared" si="2"/>
        <v>0</v>
      </c>
      <c r="G17" s="148" t="s">
        <v>14</v>
      </c>
      <c r="H17" s="146" t="s">
        <v>69</v>
      </c>
      <c r="I17" s="149"/>
      <c r="J17" s="150"/>
    </row>
    <row r="18" spans="1:15" s="150" customFormat="1" ht="15" hidden="1" x14ac:dyDescent="0.2">
      <c r="A18" s="284">
        <v>3730</v>
      </c>
      <c r="B18" s="151" t="s">
        <v>272</v>
      </c>
      <c r="C18" s="146">
        <v>0</v>
      </c>
      <c r="D18" s="152">
        <v>4.5</v>
      </c>
      <c r="E18" s="278">
        <v>0</v>
      </c>
      <c r="F18" s="304">
        <f t="shared" si="2"/>
        <v>0</v>
      </c>
      <c r="G18" s="148" t="s">
        <v>15</v>
      </c>
      <c r="H18" s="146" t="s">
        <v>274</v>
      </c>
      <c r="I18" s="153"/>
      <c r="J18" s="154"/>
      <c r="K18" s="155"/>
      <c r="M18" s="155"/>
      <c r="O18" s="155"/>
    </row>
    <row r="19" spans="1:15" s="150" customFormat="1" ht="15" hidden="1" x14ac:dyDescent="0.2">
      <c r="A19" s="284">
        <v>2616</v>
      </c>
      <c r="B19" s="151" t="s">
        <v>225</v>
      </c>
      <c r="C19" s="146" t="s">
        <v>372</v>
      </c>
      <c r="D19" s="152">
        <v>5.55</v>
      </c>
      <c r="E19" s="278">
        <v>0</v>
      </c>
      <c r="F19" s="304">
        <f t="shared" si="2"/>
        <v>0</v>
      </c>
      <c r="G19" s="148" t="s">
        <v>15</v>
      </c>
      <c r="H19" s="146" t="s">
        <v>330</v>
      </c>
      <c r="I19" s="153" t="s">
        <v>250</v>
      </c>
      <c r="J19" s="154"/>
      <c r="K19" s="155"/>
      <c r="M19" s="155"/>
      <c r="O19" s="155"/>
    </row>
    <row r="20" spans="1:15" s="67" customFormat="1" x14ac:dyDescent="0.2">
      <c r="A20" s="283">
        <v>4159</v>
      </c>
      <c r="B20" s="65" t="s">
        <v>339</v>
      </c>
      <c r="C20" s="218" t="s">
        <v>308</v>
      </c>
      <c r="D20" s="66">
        <v>5.55</v>
      </c>
      <c r="E20" s="212">
        <v>48</v>
      </c>
      <c r="F20" s="222">
        <f>(D20*E20)</f>
        <v>266.39999999999998</v>
      </c>
      <c r="G20" s="214" t="s">
        <v>15</v>
      </c>
      <c r="H20" s="144"/>
      <c r="I20" s="134"/>
      <c r="J20" s="67" t="s">
        <v>341</v>
      </c>
    </row>
    <row r="21" spans="1:15" s="67" customFormat="1" ht="14.25" customHeight="1" x14ac:dyDescent="0.2">
      <c r="A21" s="283">
        <v>4159</v>
      </c>
      <c r="B21" s="65" t="s">
        <v>339</v>
      </c>
      <c r="C21" s="218" t="s">
        <v>334</v>
      </c>
      <c r="D21" s="66">
        <v>4.9800000000000004</v>
      </c>
      <c r="E21" s="212">
        <v>22</v>
      </c>
      <c r="F21" s="222">
        <f>(D21*E21)</f>
        <v>109.56</v>
      </c>
      <c r="G21" s="214" t="s">
        <v>14</v>
      </c>
      <c r="H21" s="144"/>
      <c r="I21" s="134"/>
      <c r="J21" s="67" t="s">
        <v>340</v>
      </c>
    </row>
    <row r="22" spans="1:15" s="67" customFormat="1" ht="14.25" customHeight="1" x14ac:dyDescent="0.2">
      <c r="A22" s="283">
        <v>3734</v>
      </c>
      <c r="B22" s="144" t="s">
        <v>273</v>
      </c>
      <c r="C22" s="218" t="s">
        <v>308</v>
      </c>
      <c r="D22" s="66">
        <v>4.9800000000000004</v>
      </c>
      <c r="E22" s="212">
        <v>48</v>
      </c>
      <c r="F22" s="222">
        <f t="shared" ref="F22:F42" si="3">E22*D22</f>
        <v>239.04000000000002</v>
      </c>
      <c r="G22" s="59" t="s">
        <v>14</v>
      </c>
      <c r="H22" s="144"/>
      <c r="I22" s="134"/>
      <c r="J22" s="252"/>
      <c r="K22" s="253"/>
      <c r="M22" s="253"/>
      <c r="O22" s="253"/>
    </row>
    <row r="23" spans="1:15" s="67" customFormat="1" ht="14.25" customHeight="1" x14ac:dyDescent="0.2">
      <c r="A23" s="283">
        <v>3640</v>
      </c>
      <c r="B23" s="144" t="s">
        <v>232</v>
      </c>
      <c r="C23" s="218" t="s">
        <v>308</v>
      </c>
      <c r="D23" s="66">
        <v>5.55</v>
      </c>
      <c r="E23" s="212">
        <v>48</v>
      </c>
      <c r="F23" s="222">
        <f t="shared" si="3"/>
        <v>266.39999999999998</v>
      </c>
      <c r="G23" s="59" t="s">
        <v>48</v>
      </c>
      <c r="H23" s="144"/>
      <c r="I23" s="134">
        <v>117</v>
      </c>
      <c r="J23" s="252"/>
      <c r="K23" s="253"/>
      <c r="M23" s="253"/>
      <c r="O23" s="253"/>
    </row>
    <row r="24" spans="1:15" s="68" customFormat="1" x14ac:dyDescent="0.2">
      <c r="A24" s="282">
        <v>3087</v>
      </c>
      <c r="B24" s="65" t="s">
        <v>66</v>
      </c>
      <c r="C24" s="60" t="s">
        <v>308</v>
      </c>
      <c r="D24" s="58">
        <v>9.8000000000000007</v>
      </c>
      <c r="E24" s="206">
        <v>48</v>
      </c>
      <c r="F24" s="222">
        <f t="shared" si="3"/>
        <v>470.40000000000003</v>
      </c>
      <c r="G24" s="59" t="s">
        <v>15</v>
      </c>
      <c r="H24" s="65" t="s">
        <v>331</v>
      </c>
      <c r="I24" s="135">
        <v>448</v>
      </c>
      <c r="J24" s="67" t="s">
        <v>310</v>
      </c>
      <c r="K24" s="61"/>
      <c r="L24" s="61"/>
      <c r="M24" s="61"/>
      <c r="N24" s="61"/>
      <c r="O24" s="61"/>
    </row>
    <row r="25" spans="1:15" s="68" customFormat="1" ht="15" x14ac:dyDescent="0.2">
      <c r="A25" s="282">
        <v>3901</v>
      </c>
      <c r="B25" s="298" t="s">
        <v>365</v>
      </c>
      <c r="C25" s="218" t="s">
        <v>308</v>
      </c>
      <c r="D25" s="211">
        <v>7.7</v>
      </c>
      <c r="E25" s="212">
        <v>48</v>
      </c>
      <c r="F25" s="222">
        <f t="shared" ref="F25" si="4">E25*D25</f>
        <v>369.6</v>
      </c>
      <c r="G25" s="214" t="s">
        <v>15</v>
      </c>
      <c r="H25" s="65"/>
      <c r="I25" s="135"/>
      <c r="J25" s="67"/>
      <c r="K25" s="61"/>
      <c r="L25" s="61"/>
      <c r="M25" s="61"/>
      <c r="N25" s="61"/>
      <c r="O25" s="61"/>
    </row>
    <row r="26" spans="1:15" s="61" customFormat="1" ht="14.25" customHeight="1" x14ac:dyDescent="0.2">
      <c r="A26" s="282">
        <v>2155</v>
      </c>
      <c r="B26" s="65" t="s">
        <v>31</v>
      </c>
      <c r="C26" s="218" t="s">
        <v>308</v>
      </c>
      <c r="D26" s="58">
        <v>7.7</v>
      </c>
      <c r="E26" s="212">
        <v>48</v>
      </c>
      <c r="F26" s="222">
        <f>E26*D26</f>
        <v>369.6</v>
      </c>
      <c r="G26" s="59" t="s">
        <v>48</v>
      </c>
      <c r="H26" s="144"/>
      <c r="I26" s="135">
        <v>117</v>
      </c>
      <c r="J26" s="68" t="s">
        <v>267</v>
      </c>
      <c r="K26" s="68"/>
      <c r="L26" s="68"/>
      <c r="M26" s="68"/>
      <c r="N26" s="68"/>
      <c r="O26" s="68"/>
    </row>
    <row r="27" spans="1:15" s="220" customFormat="1" ht="14.25" customHeight="1" x14ac:dyDescent="0.2">
      <c r="A27" s="282">
        <v>2155</v>
      </c>
      <c r="B27" s="144" t="s">
        <v>31</v>
      </c>
      <c r="C27" s="218" t="s">
        <v>308</v>
      </c>
      <c r="D27" s="211">
        <v>4.9800000000000004</v>
      </c>
      <c r="E27" s="212">
        <v>48</v>
      </c>
      <c r="F27" s="222">
        <f t="shared" si="3"/>
        <v>239.04000000000002</v>
      </c>
      <c r="G27" s="214" t="s">
        <v>14</v>
      </c>
      <c r="H27" s="65"/>
      <c r="I27" s="135">
        <v>331</v>
      </c>
      <c r="J27" s="123"/>
      <c r="K27" s="124"/>
      <c r="L27" s="124"/>
      <c r="M27" s="124"/>
      <c r="N27" s="124"/>
      <c r="O27" s="124"/>
    </row>
    <row r="28" spans="1:15" s="220" customFormat="1" ht="14.25" customHeight="1" x14ac:dyDescent="0.2">
      <c r="A28" s="282">
        <v>3965</v>
      </c>
      <c r="B28" s="144" t="s">
        <v>373</v>
      </c>
      <c r="C28" s="218" t="s">
        <v>374</v>
      </c>
      <c r="D28" s="211">
        <v>4.9800000000000004</v>
      </c>
      <c r="E28" s="212">
        <v>48</v>
      </c>
      <c r="F28" s="222">
        <f t="shared" ref="F28" si="5">E28*D28</f>
        <v>239.04000000000002</v>
      </c>
      <c r="G28" s="214" t="s">
        <v>14</v>
      </c>
      <c r="H28" s="65"/>
      <c r="I28" s="135"/>
      <c r="J28" s="123"/>
      <c r="K28" s="124"/>
      <c r="L28" s="124"/>
      <c r="M28" s="124"/>
      <c r="N28" s="124"/>
      <c r="O28" s="124"/>
    </row>
    <row r="29" spans="1:15" s="155" customFormat="1" ht="14.25" hidden="1" customHeight="1" x14ac:dyDescent="0.2">
      <c r="A29" s="303">
        <v>3790</v>
      </c>
      <c r="B29" s="151" t="s">
        <v>353</v>
      </c>
      <c r="C29" s="146" t="s">
        <v>372</v>
      </c>
      <c r="D29" s="147">
        <v>4.9800000000000004</v>
      </c>
      <c r="E29" s="278">
        <v>0</v>
      </c>
      <c r="F29" s="225">
        <f t="shared" si="3"/>
        <v>0</v>
      </c>
      <c r="G29" s="148" t="s">
        <v>14</v>
      </c>
      <c r="H29" s="290"/>
      <c r="I29" s="149"/>
      <c r="J29" s="150"/>
      <c r="K29" s="305"/>
      <c r="L29" s="305"/>
      <c r="M29" s="305"/>
      <c r="N29" s="305"/>
      <c r="O29" s="305"/>
    </row>
    <row r="30" spans="1:15" s="305" customFormat="1" ht="14.25" hidden="1" customHeight="1" x14ac:dyDescent="0.2">
      <c r="A30" s="303">
        <v>2941</v>
      </c>
      <c r="B30" s="290" t="s">
        <v>62</v>
      </c>
      <c r="C30" s="146" t="s">
        <v>372</v>
      </c>
      <c r="D30" s="147">
        <v>4.9800000000000004</v>
      </c>
      <c r="E30" s="278">
        <v>0</v>
      </c>
      <c r="F30" s="225">
        <f t="shared" si="3"/>
        <v>0</v>
      </c>
      <c r="G30" s="148" t="s">
        <v>14</v>
      </c>
      <c r="H30" s="290"/>
      <c r="I30" s="149">
        <v>630</v>
      </c>
      <c r="J30" s="150"/>
    </row>
    <row r="31" spans="1:15" s="68" customFormat="1" ht="14.25" customHeight="1" x14ac:dyDescent="0.2">
      <c r="A31" s="282">
        <v>3670</v>
      </c>
      <c r="B31" s="65" t="s">
        <v>241</v>
      </c>
      <c r="C31" s="218" t="s">
        <v>308</v>
      </c>
      <c r="D31" s="58">
        <v>4.9800000000000004</v>
      </c>
      <c r="E31" s="206">
        <v>48</v>
      </c>
      <c r="F31" s="222">
        <f t="shared" si="3"/>
        <v>239.04000000000002</v>
      </c>
      <c r="G31" s="59" t="s">
        <v>14</v>
      </c>
      <c r="H31" s="65"/>
      <c r="I31" s="135">
        <v>179</v>
      </c>
      <c r="J31" s="67"/>
    </row>
    <row r="32" spans="1:15" s="155" customFormat="1" ht="14.25" hidden="1" customHeight="1" x14ac:dyDescent="0.2">
      <c r="A32" s="303">
        <v>149</v>
      </c>
      <c r="B32" s="151" t="s">
        <v>30</v>
      </c>
      <c r="C32" s="146" t="s">
        <v>372</v>
      </c>
      <c r="D32" s="147">
        <v>4.9800000000000004</v>
      </c>
      <c r="E32" s="278">
        <v>0</v>
      </c>
      <c r="F32" s="225">
        <f>E32*D32</f>
        <v>0</v>
      </c>
      <c r="G32" s="148" t="s">
        <v>14</v>
      </c>
      <c r="H32" s="290"/>
      <c r="I32" s="149" t="s">
        <v>251</v>
      </c>
      <c r="J32" s="150"/>
      <c r="K32" s="305"/>
      <c r="L32" s="305"/>
      <c r="M32" s="305"/>
      <c r="N32" s="305"/>
      <c r="O32" s="305"/>
    </row>
    <row r="33" spans="1:15" s="209" customFormat="1" x14ac:dyDescent="0.2">
      <c r="A33" s="282">
        <v>3927</v>
      </c>
      <c r="B33" s="65" t="s">
        <v>318</v>
      </c>
      <c r="C33" s="218" t="s">
        <v>308</v>
      </c>
      <c r="D33" s="211">
        <v>7.7</v>
      </c>
      <c r="E33" s="206">
        <v>48</v>
      </c>
      <c r="F33" s="222">
        <f t="shared" si="3"/>
        <v>369.6</v>
      </c>
      <c r="G33" s="214" t="s">
        <v>15</v>
      </c>
      <c r="H33" s="65" t="s">
        <v>332</v>
      </c>
      <c r="I33" s="207"/>
      <c r="J33" s="208" t="s">
        <v>319</v>
      </c>
      <c r="K33" s="208"/>
      <c r="L33" s="208"/>
      <c r="M33" s="208"/>
      <c r="N33" s="208"/>
      <c r="O33" s="208"/>
    </row>
    <row r="34" spans="1:15" s="67" customFormat="1" ht="14.25" customHeight="1" x14ac:dyDescent="0.2">
      <c r="A34" s="283">
        <v>3927</v>
      </c>
      <c r="B34" s="144" t="s">
        <v>318</v>
      </c>
      <c r="C34" s="314" t="s">
        <v>334</v>
      </c>
      <c r="D34" s="66">
        <v>4.9800000000000004</v>
      </c>
      <c r="E34" s="212">
        <v>22</v>
      </c>
      <c r="F34" s="222">
        <f t="shared" si="3"/>
        <v>109.56</v>
      </c>
      <c r="G34" s="214" t="s">
        <v>14</v>
      </c>
      <c r="H34" s="144"/>
      <c r="I34" s="204"/>
    </row>
    <row r="35" spans="1:15" s="67" customFormat="1" ht="14.25" customHeight="1" thickBot="1" x14ac:dyDescent="0.25">
      <c r="A35" s="283">
        <v>3702</v>
      </c>
      <c r="B35" s="144" t="s">
        <v>320</v>
      </c>
      <c r="C35" s="60" t="s">
        <v>308</v>
      </c>
      <c r="D35" s="66">
        <v>4.9800000000000004</v>
      </c>
      <c r="E35" s="206">
        <v>48</v>
      </c>
      <c r="F35" s="222">
        <f t="shared" si="3"/>
        <v>239.04000000000002</v>
      </c>
      <c r="G35" s="59" t="s">
        <v>14</v>
      </c>
      <c r="H35" s="60"/>
      <c r="I35" s="134"/>
    </row>
    <row r="36" spans="1:15" s="305" customFormat="1" ht="14.25" hidden="1" customHeight="1" x14ac:dyDescent="0.25">
      <c r="A36" s="303">
        <v>2186</v>
      </c>
      <c r="B36" s="290" t="s">
        <v>205</v>
      </c>
      <c r="C36" s="146" t="s">
        <v>372</v>
      </c>
      <c r="D36" s="147">
        <v>9.8000000000000007</v>
      </c>
      <c r="E36" s="278">
        <v>0</v>
      </c>
      <c r="F36" s="225">
        <f t="shared" si="3"/>
        <v>0</v>
      </c>
      <c r="G36" s="148" t="s">
        <v>15</v>
      </c>
      <c r="H36" s="290" t="s">
        <v>331</v>
      </c>
      <c r="I36" s="149">
        <v>448</v>
      </c>
      <c r="J36" s="150" t="s">
        <v>310</v>
      </c>
    </row>
    <row r="37" spans="1:15" s="305" customFormat="1" ht="14.25" hidden="1" customHeight="1" x14ac:dyDescent="0.25">
      <c r="A37" s="303">
        <v>3360</v>
      </c>
      <c r="B37" s="290" t="s">
        <v>219</v>
      </c>
      <c r="C37" s="146">
        <v>0</v>
      </c>
      <c r="D37" s="147">
        <v>5.0999999999999996</v>
      </c>
      <c r="E37" s="278">
        <v>0</v>
      </c>
      <c r="F37" s="225">
        <f t="shared" si="3"/>
        <v>0</v>
      </c>
      <c r="G37" s="148" t="s">
        <v>48</v>
      </c>
      <c r="H37" s="148"/>
      <c r="I37" s="149">
        <v>317</v>
      </c>
      <c r="J37" s="150"/>
    </row>
    <row r="38" spans="1:15" s="305" customFormat="1" ht="15" hidden="1" thickBot="1" x14ac:dyDescent="0.25">
      <c r="A38" s="303">
        <v>3960</v>
      </c>
      <c r="B38" s="290" t="s">
        <v>333</v>
      </c>
      <c r="C38" s="146" t="s">
        <v>372</v>
      </c>
      <c r="D38" s="147">
        <v>7.7</v>
      </c>
      <c r="E38" s="278">
        <v>0</v>
      </c>
      <c r="F38" s="225">
        <f t="shared" si="3"/>
        <v>0</v>
      </c>
      <c r="G38" s="148" t="s">
        <v>25</v>
      </c>
      <c r="H38" s="148"/>
      <c r="I38" s="149"/>
      <c r="J38" s="150"/>
    </row>
    <row r="39" spans="1:15" s="305" customFormat="1" ht="14.25" hidden="1" customHeight="1" x14ac:dyDescent="0.25">
      <c r="A39" s="303">
        <v>3960</v>
      </c>
      <c r="B39" s="151" t="s">
        <v>333</v>
      </c>
      <c r="C39" s="146" t="s">
        <v>372</v>
      </c>
      <c r="D39" s="152">
        <v>4.9800000000000004</v>
      </c>
      <c r="E39" s="278">
        <v>0</v>
      </c>
      <c r="F39" s="304">
        <f t="shared" si="3"/>
        <v>0</v>
      </c>
      <c r="G39" s="148" t="s">
        <v>14</v>
      </c>
      <c r="H39" s="146"/>
      <c r="J39" s="307"/>
    </row>
    <row r="40" spans="1:15" s="305" customFormat="1" ht="14.25" hidden="1" customHeight="1" x14ac:dyDescent="0.25">
      <c r="A40" s="303">
        <v>4293</v>
      </c>
      <c r="B40" s="151" t="s">
        <v>354</v>
      </c>
      <c r="C40" s="146">
        <v>0</v>
      </c>
      <c r="D40" s="152">
        <v>4.9800000000000004</v>
      </c>
      <c r="E40" s="278">
        <v>0</v>
      </c>
      <c r="F40" s="304">
        <f t="shared" si="3"/>
        <v>0</v>
      </c>
      <c r="G40" s="148" t="s">
        <v>14</v>
      </c>
      <c r="H40" s="146"/>
      <c r="I40" s="305" t="s">
        <v>355</v>
      </c>
      <c r="J40" s="307"/>
    </row>
    <row r="41" spans="1:15" s="306" customFormat="1" ht="15.75" hidden="1" customHeight="1" x14ac:dyDescent="0.25">
      <c r="A41" s="303">
        <v>3842</v>
      </c>
      <c r="B41" s="290" t="s">
        <v>286</v>
      </c>
      <c r="C41" s="146">
        <v>0</v>
      </c>
      <c r="D41" s="147">
        <v>4.9800000000000004</v>
      </c>
      <c r="E41" s="278">
        <v>0</v>
      </c>
      <c r="F41" s="225">
        <f t="shared" si="3"/>
        <v>0</v>
      </c>
      <c r="G41" s="148" t="s">
        <v>14</v>
      </c>
      <c r="H41" s="148"/>
      <c r="I41" s="150" t="s">
        <v>314</v>
      </c>
    </row>
    <row r="42" spans="1:15" s="306" customFormat="1" ht="15" hidden="1" thickBot="1" x14ac:dyDescent="0.25">
      <c r="A42" s="303">
        <v>3326</v>
      </c>
      <c r="B42" s="290" t="s">
        <v>54</v>
      </c>
      <c r="C42" s="146" t="s">
        <v>372</v>
      </c>
      <c r="D42" s="147">
        <v>7.7</v>
      </c>
      <c r="E42" s="278">
        <v>0</v>
      </c>
      <c r="F42" s="225">
        <f t="shared" si="3"/>
        <v>0</v>
      </c>
      <c r="G42" s="148" t="s">
        <v>25</v>
      </c>
      <c r="H42" s="148" t="s">
        <v>49</v>
      </c>
      <c r="I42" s="149" t="s">
        <v>254</v>
      </c>
      <c r="J42" s="150"/>
    </row>
    <row r="43" spans="1:15" ht="15" thickBot="1" x14ac:dyDescent="0.25">
      <c r="A43" s="286"/>
      <c r="B43" s="24"/>
      <c r="C43" s="43"/>
      <c r="D43" s="294" t="s">
        <v>10</v>
      </c>
      <c r="E43" s="248">
        <f>SUM(E8:E42)</f>
        <v>786</v>
      </c>
      <c r="F43" s="55">
        <f>SUM(F8:F42)</f>
        <v>4853.1600000000008</v>
      </c>
      <c r="G43" s="248" t="s">
        <v>10</v>
      </c>
      <c r="H43" s="247" t="s">
        <v>10</v>
      </c>
      <c r="I43" s="258"/>
    </row>
    <row r="44" spans="1:15" x14ac:dyDescent="0.2">
      <c r="A44" s="244"/>
      <c r="B44" s="259" t="s">
        <v>29</v>
      </c>
      <c r="C44" s="32"/>
      <c r="D44" s="261"/>
      <c r="E44" s="262"/>
      <c r="F44" s="264"/>
      <c r="G44" s="131"/>
      <c r="H44" s="265"/>
      <c r="I44" s="26"/>
    </row>
    <row r="45" spans="1:15" x14ac:dyDescent="0.2">
      <c r="A45" s="244"/>
      <c r="B45" s="260" t="s">
        <v>28</v>
      </c>
      <c r="C45" s="260"/>
      <c r="D45" s="261"/>
      <c r="E45" s="263"/>
      <c r="F45" s="263"/>
      <c r="G45" s="131"/>
      <c r="H45" s="265"/>
      <c r="I45" s="26"/>
      <c r="J45" s="67" t="s">
        <v>183</v>
      </c>
    </row>
    <row r="46" spans="1:15" x14ac:dyDescent="0.2">
      <c r="B46" s="27"/>
      <c r="C46" s="28"/>
      <c r="D46" s="24"/>
      <c r="E46" s="19"/>
      <c r="F46" s="203"/>
      <c r="G46" s="25"/>
      <c r="H46" s="26"/>
      <c r="I46" s="26"/>
    </row>
    <row r="47" spans="1:15" x14ac:dyDescent="0.2">
      <c r="B47" s="29"/>
      <c r="C47" s="41"/>
      <c r="D47" s="40"/>
      <c r="E47" s="24"/>
      <c r="F47" s="69"/>
      <c r="G47" s="25"/>
      <c r="H47" s="26"/>
      <c r="I47" s="26"/>
      <c r="L47" s="39" t="s">
        <v>338</v>
      </c>
    </row>
    <row r="48" spans="1:15" x14ac:dyDescent="0.2">
      <c r="B48" s="29"/>
      <c r="C48" s="29"/>
      <c r="D48" s="24"/>
      <c r="E48" s="24"/>
      <c r="F48" s="24"/>
      <c r="G48" s="25"/>
      <c r="H48" s="26"/>
      <c r="I48" s="26"/>
    </row>
    <row r="49" spans="1:15" x14ac:dyDescent="0.2">
      <c r="B49" s="29"/>
      <c r="C49" s="29"/>
      <c r="D49" s="24"/>
      <c r="E49" s="24"/>
      <c r="F49" s="24"/>
      <c r="G49" s="25"/>
      <c r="H49" s="42"/>
      <c r="I49" s="42"/>
    </row>
    <row r="50" spans="1:15" x14ac:dyDescent="0.2">
      <c r="B50" s="29"/>
      <c r="C50" s="29"/>
      <c r="D50" s="24"/>
      <c r="E50" s="24"/>
      <c r="F50" s="77"/>
      <c r="G50" s="25"/>
      <c r="H50" s="42"/>
      <c r="I50" s="42"/>
    </row>
    <row r="57" spans="1:15" x14ac:dyDescent="0.2">
      <c r="E57" s="219"/>
      <c r="F57" s="219"/>
    </row>
    <row r="60" spans="1:15" s="227" customFormat="1" ht="15.75" customHeight="1" x14ac:dyDescent="0.2">
      <c r="A60" s="287">
        <v>3836</v>
      </c>
      <c r="B60" s="230" t="s">
        <v>285</v>
      </c>
      <c r="C60" s="231" t="s">
        <v>335</v>
      </c>
      <c r="D60" s="232">
        <v>4.9800000000000004</v>
      </c>
      <c r="E60" s="229">
        <v>0</v>
      </c>
      <c r="F60" s="239">
        <f>(D60*E60)</f>
        <v>0</v>
      </c>
      <c r="G60" s="240" t="s">
        <v>14</v>
      </c>
      <c r="H60" s="240"/>
      <c r="I60" s="241"/>
      <c r="J60" s="227" t="s">
        <v>352</v>
      </c>
      <c r="K60" s="228"/>
      <c r="L60" s="228"/>
      <c r="M60" s="228"/>
      <c r="N60" s="228"/>
      <c r="O60" s="228"/>
    </row>
    <row r="61" spans="1:15" s="228" customFormat="1" x14ac:dyDescent="0.2">
      <c r="A61" s="288"/>
      <c r="B61" s="237" t="s">
        <v>61</v>
      </c>
      <c r="C61" s="231" t="s">
        <v>335</v>
      </c>
      <c r="D61" s="238">
        <v>5.55</v>
      </c>
      <c r="E61" s="229">
        <v>0</v>
      </c>
      <c r="F61" s="239">
        <f t="shared" ref="F61:F68" si="6">E61*D61</f>
        <v>0</v>
      </c>
      <c r="G61" s="231" t="s">
        <v>48</v>
      </c>
      <c r="H61" s="240"/>
      <c r="I61" s="241" t="s">
        <v>253</v>
      </c>
      <c r="J61" s="227" t="s">
        <v>336</v>
      </c>
    </row>
    <row r="62" spans="1:15" s="227" customFormat="1" ht="15.75" customHeight="1" x14ac:dyDescent="0.2">
      <c r="A62" s="287"/>
      <c r="B62" s="230" t="s">
        <v>77</v>
      </c>
      <c r="C62" s="231" t="s">
        <v>335</v>
      </c>
      <c r="D62" s="232">
        <v>4.9800000000000004</v>
      </c>
      <c r="E62" s="229">
        <v>0</v>
      </c>
      <c r="F62" s="233">
        <f t="shared" si="6"/>
        <v>0</v>
      </c>
      <c r="G62" s="231" t="s">
        <v>14</v>
      </c>
      <c r="H62" s="231"/>
      <c r="I62" s="234">
        <v>630</v>
      </c>
      <c r="J62" s="235" t="s">
        <v>202</v>
      </c>
      <c r="K62" s="236"/>
      <c r="M62" s="236"/>
      <c r="O62" s="236"/>
    </row>
    <row r="63" spans="1:15" s="227" customFormat="1" ht="15.75" customHeight="1" x14ac:dyDescent="0.2">
      <c r="A63" s="287"/>
      <c r="B63" s="230" t="s">
        <v>312</v>
      </c>
      <c r="C63" s="231" t="s">
        <v>335</v>
      </c>
      <c r="D63" s="232">
        <v>4.9800000000000004</v>
      </c>
      <c r="E63" s="229">
        <v>0</v>
      </c>
      <c r="F63" s="233">
        <f t="shared" si="6"/>
        <v>0</v>
      </c>
      <c r="G63" s="231" t="s">
        <v>14</v>
      </c>
      <c r="H63" s="231"/>
      <c r="I63" s="242" t="s">
        <v>322</v>
      </c>
      <c r="J63" s="235"/>
      <c r="K63" s="236"/>
      <c r="M63" s="236"/>
      <c r="O63" s="236"/>
    </row>
    <row r="64" spans="1:15" s="243" customFormat="1" x14ac:dyDescent="0.2">
      <c r="A64" s="288">
        <v>3913</v>
      </c>
      <c r="B64" s="237" t="s">
        <v>313</v>
      </c>
      <c r="C64" s="231" t="s">
        <v>335</v>
      </c>
      <c r="D64" s="238">
        <v>4.9800000000000004</v>
      </c>
      <c r="E64" s="229">
        <v>0</v>
      </c>
      <c r="F64" s="239">
        <f t="shared" si="6"/>
        <v>0</v>
      </c>
      <c r="G64" s="240" t="s">
        <v>14</v>
      </c>
      <c r="H64" s="240"/>
      <c r="I64" s="241"/>
      <c r="J64" s="228"/>
      <c r="K64" s="228"/>
      <c r="L64" s="228"/>
      <c r="M64" s="228"/>
      <c r="N64" s="228"/>
      <c r="O64" s="228"/>
    </row>
    <row r="65" spans="1:10" s="228" customFormat="1" x14ac:dyDescent="0.2">
      <c r="A65" s="288">
        <v>4160</v>
      </c>
      <c r="B65" s="237" t="s">
        <v>343</v>
      </c>
      <c r="C65" s="231" t="s">
        <v>335</v>
      </c>
      <c r="D65" s="238">
        <v>4.9800000000000004</v>
      </c>
      <c r="E65" s="229">
        <v>0</v>
      </c>
      <c r="F65" s="239">
        <f t="shared" si="6"/>
        <v>0</v>
      </c>
      <c r="G65" s="231" t="s">
        <v>14</v>
      </c>
      <c r="H65" s="240"/>
      <c r="I65" s="241"/>
      <c r="J65" s="227" t="s">
        <v>342</v>
      </c>
    </row>
    <row r="66" spans="1:10" s="227" customFormat="1" x14ac:dyDescent="0.2">
      <c r="A66" s="287"/>
      <c r="B66" s="230" t="s">
        <v>321</v>
      </c>
      <c r="C66" s="231" t="s">
        <v>335</v>
      </c>
      <c r="D66" s="232">
        <v>4.9800000000000004</v>
      </c>
      <c r="E66" s="229">
        <v>0</v>
      </c>
      <c r="F66" s="239">
        <f t="shared" si="6"/>
        <v>0</v>
      </c>
      <c r="G66" s="231" t="s">
        <v>14</v>
      </c>
      <c r="H66" s="231"/>
      <c r="I66" s="242"/>
      <c r="J66" s="227" t="s">
        <v>345</v>
      </c>
    </row>
    <row r="67" spans="1:10" s="228" customFormat="1" x14ac:dyDescent="0.2">
      <c r="A67" s="288">
        <v>2012</v>
      </c>
      <c r="B67" s="237" t="s">
        <v>27</v>
      </c>
      <c r="C67" s="231" t="s">
        <v>335</v>
      </c>
      <c r="D67" s="238">
        <v>6.75</v>
      </c>
      <c r="E67" s="229">
        <v>0</v>
      </c>
      <c r="F67" s="239">
        <f t="shared" si="6"/>
        <v>0</v>
      </c>
      <c r="G67" s="231" t="s">
        <v>41</v>
      </c>
      <c r="H67" s="240">
        <v>5</v>
      </c>
      <c r="I67" s="241">
        <v>624</v>
      </c>
      <c r="J67" s="227"/>
    </row>
    <row r="68" spans="1:10" s="227" customFormat="1" x14ac:dyDescent="0.2">
      <c r="A68" s="287">
        <v>2012</v>
      </c>
      <c r="B68" s="230" t="s">
        <v>27</v>
      </c>
      <c r="C68" s="231" t="s">
        <v>308</v>
      </c>
      <c r="D68" s="232">
        <v>7.8</v>
      </c>
      <c r="E68" s="229">
        <v>0</v>
      </c>
      <c r="F68" s="239">
        <f t="shared" si="6"/>
        <v>0</v>
      </c>
      <c r="G68" s="231" t="s">
        <v>25</v>
      </c>
      <c r="H68" s="230"/>
      <c r="I68" s="242" t="s">
        <v>252</v>
      </c>
      <c r="J68" s="227" t="s">
        <v>349</v>
      </c>
    </row>
  </sheetData>
  <autoFilter ref="B7:I45">
    <filterColumn colId="3">
      <filters blank="1">
        <filter val="22"/>
        <filter val="48"/>
        <filter val="786"/>
      </filters>
    </filterColumn>
  </autoFilter>
  <sortState ref="A7:J53">
    <sortCondition ref="B8"/>
  </sortState>
  <mergeCells count="2">
    <mergeCell ref="B1:H1"/>
    <mergeCell ref="B2:H2"/>
  </mergeCells>
  <hyperlinks>
    <hyperlink ref="J62" r:id="rId1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75"/>
  <sheetViews>
    <sheetView zoomScaleNormal="100" workbookViewId="0">
      <selection activeCell="B50" sqref="B50"/>
    </sheetView>
  </sheetViews>
  <sheetFormatPr defaultRowHeight="15" x14ac:dyDescent="0.25"/>
  <cols>
    <col min="1" max="1" width="9.140625" style="249"/>
    <col min="2" max="2" width="36" customWidth="1"/>
    <col min="3" max="3" width="16.85546875" bestFit="1" customWidth="1"/>
    <col min="4" max="4" width="10.7109375" customWidth="1"/>
    <col min="5" max="5" width="9.28515625" bestFit="1" customWidth="1"/>
    <col min="6" max="6" width="12.140625" style="156" bestFit="1" customWidth="1"/>
    <col min="7" max="7" width="17.85546875" customWidth="1"/>
    <col min="8" max="8" width="18.42578125" customWidth="1"/>
    <col min="9" max="9" width="12.7109375" customWidth="1"/>
    <col min="10" max="10" width="26.28515625" customWidth="1"/>
  </cols>
  <sheetData>
    <row r="1" spans="1:11" x14ac:dyDescent="0.25">
      <c r="B1" s="315" t="s">
        <v>24</v>
      </c>
      <c r="C1" s="316"/>
      <c r="D1" s="316"/>
      <c r="E1" s="316"/>
      <c r="F1" s="316"/>
      <c r="G1" s="316"/>
      <c r="H1" s="316"/>
      <c r="I1" s="317"/>
      <c r="J1" s="130"/>
    </row>
    <row r="2" spans="1:11" x14ac:dyDescent="0.25">
      <c r="B2" s="315" t="s">
        <v>0</v>
      </c>
      <c r="C2" s="316"/>
      <c r="D2" s="316"/>
      <c r="E2" s="316"/>
      <c r="F2" s="316"/>
      <c r="G2" s="316"/>
      <c r="H2" s="316"/>
      <c r="I2" s="317"/>
      <c r="J2" s="130"/>
    </row>
    <row r="3" spans="1:11" x14ac:dyDescent="0.25">
      <c r="B3" s="35"/>
      <c r="C3" s="36"/>
      <c r="D3" s="36"/>
      <c r="E3" s="36"/>
      <c r="F3" s="198"/>
      <c r="G3" s="36"/>
      <c r="H3" s="36"/>
      <c r="I3" s="37"/>
      <c r="J3" s="130"/>
    </row>
    <row r="4" spans="1:11" x14ac:dyDescent="0.25">
      <c r="B4" s="38" t="s">
        <v>265</v>
      </c>
      <c r="C4" s="14"/>
      <c r="D4" s="14"/>
      <c r="E4" s="14"/>
      <c r="F4" s="199"/>
      <c r="G4" s="14"/>
      <c r="H4" s="21"/>
      <c r="I4" s="21"/>
      <c r="J4" s="136"/>
    </row>
    <row r="5" spans="1:11" x14ac:dyDescent="0.25">
      <c r="B5" s="53">
        <v>45047</v>
      </c>
      <c r="C5" s="15"/>
      <c r="D5" s="15"/>
      <c r="E5" s="16"/>
      <c r="F5" s="200"/>
      <c r="G5" s="16"/>
      <c r="H5" s="21"/>
      <c r="I5" s="21"/>
      <c r="J5" s="136"/>
    </row>
    <row r="6" spans="1:11" x14ac:dyDescent="0.25">
      <c r="A6" s="249" t="s">
        <v>346</v>
      </c>
      <c r="B6" s="47" t="s">
        <v>1</v>
      </c>
      <c r="C6" s="47" t="s">
        <v>2</v>
      </c>
      <c r="D6" s="47" t="s">
        <v>3</v>
      </c>
      <c r="E6" s="47" t="s">
        <v>4</v>
      </c>
      <c r="F6" s="201" t="s">
        <v>3</v>
      </c>
      <c r="G6" s="47" t="s">
        <v>11</v>
      </c>
      <c r="H6" s="47" t="s">
        <v>5</v>
      </c>
      <c r="I6" s="47" t="s">
        <v>6</v>
      </c>
      <c r="J6" s="132" t="s">
        <v>360</v>
      </c>
    </row>
    <row r="7" spans="1:11" ht="16.5" customHeight="1" x14ac:dyDescent="0.25">
      <c r="B7" s="47"/>
      <c r="C7" s="47" t="s">
        <v>7</v>
      </c>
      <c r="D7" s="47" t="s">
        <v>8</v>
      </c>
      <c r="E7" s="47" t="s">
        <v>9</v>
      </c>
      <c r="F7" s="201" t="s">
        <v>10</v>
      </c>
      <c r="G7" s="47"/>
      <c r="H7" s="47" t="s">
        <v>12</v>
      </c>
      <c r="I7" s="47"/>
      <c r="J7" s="132"/>
    </row>
    <row r="8" spans="1:11" s="291" customFormat="1" hidden="1" x14ac:dyDescent="0.25">
      <c r="A8" s="289">
        <v>23270</v>
      </c>
      <c r="B8" s="290" t="s">
        <v>317</v>
      </c>
      <c r="C8" s="148">
        <v>0</v>
      </c>
      <c r="D8" s="147">
        <v>4.9800000000000004</v>
      </c>
      <c r="E8" s="278">
        <v>0</v>
      </c>
      <c r="F8" s="225">
        <f>E8*D8</f>
        <v>0</v>
      </c>
      <c r="G8" s="296" t="s">
        <v>37</v>
      </c>
      <c r="H8" s="290" t="s">
        <v>14</v>
      </c>
      <c r="I8" s="148"/>
      <c r="J8" s="309"/>
    </row>
    <row r="9" spans="1:11" s="291" customFormat="1" hidden="1" x14ac:dyDescent="0.25">
      <c r="A9" s="289">
        <v>23283</v>
      </c>
      <c r="B9" s="290" t="s">
        <v>358</v>
      </c>
      <c r="C9" s="148">
        <v>0</v>
      </c>
      <c r="D9" s="147">
        <v>4.9800000000000004</v>
      </c>
      <c r="E9" s="278">
        <v>0</v>
      </c>
      <c r="F9" s="225">
        <f t="shared" ref="F9:F10" si="0">E9*D9</f>
        <v>0</v>
      </c>
      <c r="G9" s="296" t="s">
        <v>37</v>
      </c>
      <c r="H9" s="290" t="s">
        <v>14</v>
      </c>
      <c r="I9" s="148"/>
      <c r="J9" s="309" t="s">
        <v>361</v>
      </c>
    </row>
    <row r="10" spans="1:11" s="205" customFormat="1" ht="15" hidden="1" customHeight="1" x14ac:dyDescent="0.25">
      <c r="A10" s="251">
        <v>18248</v>
      </c>
      <c r="B10" s="65" t="s">
        <v>370</v>
      </c>
      <c r="C10" s="59">
        <v>2</v>
      </c>
      <c r="D10" s="211">
        <v>4.9800000000000004</v>
      </c>
      <c r="E10" s="206">
        <v>0</v>
      </c>
      <c r="F10" s="210">
        <f t="shared" si="0"/>
        <v>0</v>
      </c>
      <c r="G10" s="295" t="s">
        <v>37</v>
      </c>
      <c r="H10" s="65" t="s">
        <v>14</v>
      </c>
      <c r="I10" s="59"/>
      <c r="J10" s="135"/>
    </row>
    <row r="11" spans="1:11" s="291" customFormat="1" hidden="1" x14ac:dyDescent="0.25">
      <c r="A11" s="289">
        <v>23275</v>
      </c>
      <c r="B11" s="151" t="s">
        <v>328</v>
      </c>
      <c r="C11" s="148">
        <v>0</v>
      </c>
      <c r="D11" s="147">
        <v>4.9800000000000004</v>
      </c>
      <c r="E11" s="278">
        <v>0</v>
      </c>
      <c r="F11" s="225">
        <f t="shared" ref="F11" si="1">E11*D11</f>
        <v>0</v>
      </c>
      <c r="G11" s="296" t="s">
        <v>37</v>
      </c>
      <c r="H11" s="290" t="s">
        <v>14</v>
      </c>
      <c r="I11" s="148"/>
      <c r="J11" s="309" t="s">
        <v>344</v>
      </c>
      <c r="K11" s="310"/>
    </row>
    <row r="12" spans="1:11" s="291" customFormat="1" hidden="1" x14ac:dyDescent="0.25">
      <c r="A12" s="289">
        <v>23041</v>
      </c>
      <c r="B12" s="290" t="s">
        <v>57</v>
      </c>
      <c r="C12" s="148">
        <v>0</v>
      </c>
      <c r="D12" s="147">
        <v>4.9800000000000004</v>
      </c>
      <c r="E12" s="278">
        <v>0</v>
      </c>
      <c r="F12" s="225">
        <f t="shared" ref="F12:F31" si="2">E12*D12</f>
        <v>0</v>
      </c>
      <c r="G12" s="296" t="s">
        <v>37</v>
      </c>
      <c r="H12" s="290" t="s">
        <v>14</v>
      </c>
      <c r="I12" s="148"/>
      <c r="J12" s="149">
        <v>630</v>
      </c>
    </row>
    <row r="13" spans="1:11" s="291" customFormat="1" ht="15.75" hidden="1" x14ac:dyDescent="0.25">
      <c r="A13" s="289">
        <v>23261</v>
      </c>
      <c r="B13" s="290" t="s">
        <v>350</v>
      </c>
      <c r="C13" s="148">
        <v>0</v>
      </c>
      <c r="D13" s="147">
        <v>5.55</v>
      </c>
      <c r="E13" s="278">
        <v>0</v>
      </c>
      <c r="F13" s="225">
        <f>E13*D13</f>
        <v>0</v>
      </c>
      <c r="G13" s="296" t="s">
        <v>33</v>
      </c>
      <c r="H13" s="290" t="s">
        <v>201</v>
      </c>
      <c r="I13" s="312" t="s">
        <v>307</v>
      </c>
      <c r="J13" s="149" t="s">
        <v>253</v>
      </c>
      <c r="K13" s="313" t="s">
        <v>311</v>
      </c>
    </row>
    <row r="14" spans="1:11" s="291" customFormat="1" ht="15" hidden="1" customHeight="1" x14ac:dyDescent="0.25">
      <c r="A14" s="289">
        <v>23222</v>
      </c>
      <c r="B14" s="290" t="s">
        <v>357</v>
      </c>
      <c r="C14" s="148">
        <v>0</v>
      </c>
      <c r="D14" s="147">
        <v>4.9800000000000004</v>
      </c>
      <c r="E14" s="278">
        <v>0</v>
      </c>
      <c r="F14" s="225">
        <f>E14*D14</f>
        <v>0</v>
      </c>
      <c r="G14" s="296" t="s">
        <v>37</v>
      </c>
      <c r="H14" s="290" t="s">
        <v>14</v>
      </c>
      <c r="I14" s="148"/>
      <c r="J14" s="149"/>
    </row>
    <row r="15" spans="1:11" s="291" customFormat="1" hidden="1" x14ac:dyDescent="0.25">
      <c r="A15" s="289">
        <v>23224</v>
      </c>
      <c r="B15" s="290" t="s">
        <v>197</v>
      </c>
      <c r="C15" s="148">
        <v>0</v>
      </c>
      <c r="D15" s="147">
        <v>4.9800000000000004</v>
      </c>
      <c r="E15" s="278">
        <v>0</v>
      </c>
      <c r="F15" s="225">
        <f t="shared" si="2"/>
        <v>0</v>
      </c>
      <c r="G15" s="296" t="s">
        <v>37</v>
      </c>
      <c r="H15" s="290" t="s">
        <v>14</v>
      </c>
      <c r="I15" s="148"/>
      <c r="J15" s="149">
        <v>164</v>
      </c>
    </row>
    <row r="16" spans="1:11" s="205" customFormat="1" x14ac:dyDescent="0.25">
      <c r="A16" s="251">
        <v>18251</v>
      </c>
      <c r="B16" s="65" t="s">
        <v>368</v>
      </c>
      <c r="C16" s="59">
        <v>2</v>
      </c>
      <c r="D16" s="211">
        <v>5.55</v>
      </c>
      <c r="E16" s="206">
        <v>4</v>
      </c>
      <c r="F16" s="210">
        <f t="shared" si="2"/>
        <v>22.2</v>
      </c>
      <c r="G16" s="295" t="s">
        <v>33</v>
      </c>
      <c r="H16" s="65" t="s">
        <v>13</v>
      </c>
      <c r="I16" s="59"/>
      <c r="J16" s="135"/>
    </row>
    <row r="17" spans="1:11" s="291" customFormat="1" hidden="1" x14ac:dyDescent="0.25">
      <c r="A17" s="289">
        <v>23266</v>
      </c>
      <c r="B17" s="290" t="s">
        <v>287</v>
      </c>
      <c r="C17" s="148">
        <v>0</v>
      </c>
      <c r="D17" s="147">
        <v>4.9800000000000004</v>
      </c>
      <c r="E17" s="278">
        <v>0</v>
      </c>
      <c r="F17" s="225">
        <f>E17*D17</f>
        <v>0</v>
      </c>
      <c r="G17" s="296" t="s">
        <v>37</v>
      </c>
      <c r="H17" s="290" t="s">
        <v>14</v>
      </c>
      <c r="I17" s="148"/>
      <c r="J17" s="149"/>
    </row>
    <row r="18" spans="1:11" s="291" customFormat="1" hidden="1" x14ac:dyDescent="0.25">
      <c r="A18" s="289">
        <v>23249</v>
      </c>
      <c r="B18" s="290" t="s">
        <v>222</v>
      </c>
      <c r="C18" s="148">
        <v>0</v>
      </c>
      <c r="D18" s="147">
        <v>4.9000000000000004</v>
      </c>
      <c r="E18" s="278">
        <v>0</v>
      </c>
      <c r="F18" s="225">
        <f t="shared" si="2"/>
        <v>0</v>
      </c>
      <c r="G18" s="296" t="s">
        <v>37</v>
      </c>
      <c r="H18" s="290" t="s">
        <v>13</v>
      </c>
      <c r="I18" s="148"/>
      <c r="J18" s="149">
        <v>117</v>
      </c>
    </row>
    <row r="19" spans="1:11" s="205" customFormat="1" x14ac:dyDescent="0.25">
      <c r="A19" s="251">
        <v>23285</v>
      </c>
      <c r="B19" s="65" t="s">
        <v>356</v>
      </c>
      <c r="C19" s="59">
        <v>2</v>
      </c>
      <c r="D19" s="58">
        <v>4.9800000000000004</v>
      </c>
      <c r="E19" s="206">
        <v>8</v>
      </c>
      <c r="F19" s="210">
        <f>E19*D19</f>
        <v>39.840000000000003</v>
      </c>
      <c r="G19" s="295" t="s">
        <v>37</v>
      </c>
      <c r="H19" s="65" t="s">
        <v>14</v>
      </c>
      <c r="I19" s="59"/>
      <c r="J19" s="221" t="s">
        <v>362</v>
      </c>
    </row>
    <row r="20" spans="1:11" s="291" customFormat="1" hidden="1" x14ac:dyDescent="0.25">
      <c r="A20" s="289">
        <v>23228</v>
      </c>
      <c r="B20" s="290" t="s">
        <v>268</v>
      </c>
      <c r="C20" s="148">
        <v>0</v>
      </c>
      <c r="D20" s="147">
        <v>4.9800000000000004</v>
      </c>
      <c r="E20" s="278">
        <v>0</v>
      </c>
      <c r="F20" s="225">
        <f t="shared" si="2"/>
        <v>0</v>
      </c>
      <c r="G20" s="296" t="s">
        <v>37</v>
      </c>
      <c r="H20" s="290" t="s">
        <v>14</v>
      </c>
      <c r="I20" s="148"/>
      <c r="J20" s="149"/>
    </row>
    <row r="21" spans="1:11" s="291" customFormat="1" hidden="1" x14ac:dyDescent="0.25">
      <c r="A21" s="289">
        <v>23183</v>
      </c>
      <c r="B21" s="290" t="s">
        <v>240</v>
      </c>
      <c r="C21" s="148">
        <v>0</v>
      </c>
      <c r="D21" s="147">
        <v>4.9800000000000004</v>
      </c>
      <c r="E21" s="278">
        <v>0</v>
      </c>
      <c r="F21" s="225">
        <f t="shared" si="2"/>
        <v>0</v>
      </c>
      <c r="G21" s="296" t="s">
        <v>33</v>
      </c>
      <c r="H21" s="290" t="s">
        <v>14</v>
      </c>
      <c r="I21" s="148"/>
      <c r="J21" s="149" t="s">
        <v>256</v>
      </c>
      <c r="K21" s="291" t="s">
        <v>263</v>
      </c>
    </row>
    <row r="22" spans="1:11" s="291" customFormat="1" hidden="1" x14ac:dyDescent="0.25">
      <c r="A22" s="289">
        <v>23263</v>
      </c>
      <c r="B22" s="290" t="s">
        <v>282</v>
      </c>
      <c r="C22" s="148">
        <v>0</v>
      </c>
      <c r="D22" s="147">
        <v>4.9800000000000004</v>
      </c>
      <c r="E22" s="278">
        <v>0</v>
      </c>
      <c r="F22" s="225">
        <f t="shared" si="2"/>
        <v>0</v>
      </c>
      <c r="G22" s="296" t="s">
        <v>37</v>
      </c>
      <c r="H22" s="290" t="s">
        <v>14</v>
      </c>
      <c r="I22" s="148"/>
      <c r="J22" s="309"/>
      <c r="K22" s="291" t="s">
        <v>327</v>
      </c>
    </row>
    <row r="23" spans="1:11" s="291" customFormat="1" hidden="1" x14ac:dyDescent="0.25">
      <c r="A23" s="289">
        <v>14453</v>
      </c>
      <c r="B23" s="290" t="s">
        <v>76</v>
      </c>
      <c r="C23" s="148">
        <v>0</v>
      </c>
      <c r="D23" s="147">
        <v>7.7</v>
      </c>
      <c r="E23" s="278">
        <v>0</v>
      </c>
      <c r="F23" s="225">
        <f t="shared" si="2"/>
        <v>0</v>
      </c>
      <c r="G23" s="296" t="s">
        <v>33</v>
      </c>
      <c r="H23" s="290" t="s">
        <v>25</v>
      </c>
      <c r="I23" s="148" t="s">
        <v>49</v>
      </c>
      <c r="J23" s="149" t="s">
        <v>257</v>
      </c>
      <c r="K23" s="310"/>
    </row>
    <row r="24" spans="1:11" s="291" customFormat="1" hidden="1" x14ac:dyDescent="0.25">
      <c r="A24" s="289">
        <v>23080</v>
      </c>
      <c r="B24" s="290" t="s">
        <v>67</v>
      </c>
      <c r="C24" s="148">
        <v>0</v>
      </c>
      <c r="D24" s="147">
        <v>4.9000000000000004</v>
      </c>
      <c r="E24" s="278">
        <v>0</v>
      </c>
      <c r="F24" s="225">
        <f t="shared" si="2"/>
        <v>0</v>
      </c>
      <c r="G24" s="296" t="s">
        <v>37</v>
      </c>
      <c r="H24" s="290" t="s">
        <v>25</v>
      </c>
      <c r="I24" s="148" t="s">
        <v>196</v>
      </c>
      <c r="J24" s="149" t="s">
        <v>258</v>
      </c>
      <c r="K24" s="291" t="s">
        <v>288</v>
      </c>
    </row>
    <row r="25" spans="1:11" s="291" customFormat="1" ht="15" hidden="1" customHeight="1" x14ac:dyDescent="0.25">
      <c r="A25" s="289">
        <v>23229</v>
      </c>
      <c r="B25" s="290" t="s">
        <v>200</v>
      </c>
      <c r="C25" s="148">
        <v>0</v>
      </c>
      <c r="D25" s="147">
        <v>4.9800000000000004</v>
      </c>
      <c r="E25" s="278">
        <v>0</v>
      </c>
      <c r="F25" s="225">
        <f t="shared" si="2"/>
        <v>0</v>
      </c>
      <c r="G25" s="296" t="s">
        <v>33</v>
      </c>
      <c r="H25" s="290" t="s">
        <v>14</v>
      </c>
      <c r="I25" s="148"/>
      <c r="J25" s="149">
        <v>630</v>
      </c>
    </row>
    <row r="26" spans="1:11" s="291" customFormat="1" ht="15" hidden="1" customHeight="1" x14ac:dyDescent="0.25">
      <c r="A26" s="289">
        <v>23218</v>
      </c>
      <c r="B26" s="290" t="s">
        <v>74</v>
      </c>
      <c r="C26" s="148">
        <v>0</v>
      </c>
      <c r="D26" s="147">
        <v>6.85</v>
      </c>
      <c r="E26" s="278">
        <v>0</v>
      </c>
      <c r="F26" s="225">
        <f t="shared" si="2"/>
        <v>0</v>
      </c>
      <c r="G26" s="296" t="s">
        <v>33</v>
      </c>
      <c r="H26" s="290" t="s">
        <v>13</v>
      </c>
      <c r="I26" s="148" t="s">
        <v>69</v>
      </c>
      <c r="J26" s="149">
        <v>39</v>
      </c>
    </row>
    <row r="27" spans="1:11" s="291" customFormat="1" hidden="1" x14ac:dyDescent="0.25">
      <c r="A27" s="289">
        <v>23218</v>
      </c>
      <c r="B27" s="290" t="s">
        <v>74</v>
      </c>
      <c r="C27" s="148">
        <v>0</v>
      </c>
      <c r="D27" s="147">
        <v>4.9800000000000004</v>
      </c>
      <c r="E27" s="278">
        <v>0</v>
      </c>
      <c r="F27" s="225">
        <f t="shared" si="2"/>
        <v>0</v>
      </c>
      <c r="G27" s="296" t="s">
        <v>33</v>
      </c>
      <c r="H27" s="290" t="s">
        <v>14</v>
      </c>
      <c r="I27" s="148"/>
      <c r="J27" s="149">
        <v>331</v>
      </c>
      <c r="K27" s="311"/>
    </row>
    <row r="28" spans="1:11" s="291" customFormat="1" ht="15.75" hidden="1" x14ac:dyDescent="0.25">
      <c r="A28" s="289">
        <v>23215</v>
      </c>
      <c r="B28" s="290" t="s">
        <v>75</v>
      </c>
      <c r="C28" s="148">
        <v>0</v>
      </c>
      <c r="D28" s="147">
        <v>4.9800000000000004</v>
      </c>
      <c r="E28" s="278">
        <v>0</v>
      </c>
      <c r="F28" s="225">
        <f t="shared" si="2"/>
        <v>0</v>
      </c>
      <c r="G28" s="296" t="s">
        <v>37</v>
      </c>
      <c r="H28" s="290" t="s">
        <v>14</v>
      </c>
      <c r="I28" s="312"/>
      <c r="J28" s="149" t="s">
        <v>259</v>
      </c>
      <c r="K28" s="313" t="s">
        <v>326</v>
      </c>
    </row>
    <row r="29" spans="1:11" s="291" customFormat="1" ht="15.75" hidden="1" x14ac:dyDescent="0.25">
      <c r="A29" s="289">
        <v>23247</v>
      </c>
      <c r="B29" s="290" t="s">
        <v>221</v>
      </c>
      <c r="C29" s="148">
        <v>0</v>
      </c>
      <c r="D29" s="147">
        <v>9.5500000000000007</v>
      </c>
      <c r="E29" s="278">
        <v>0</v>
      </c>
      <c r="F29" s="225">
        <f t="shared" si="2"/>
        <v>0</v>
      </c>
      <c r="G29" s="296" t="s">
        <v>37</v>
      </c>
      <c r="H29" s="290" t="s">
        <v>201</v>
      </c>
      <c r="I29" s="312"/>
      <c r="J29" s="149">
        <v>105</v>
      </c>
      <c r="K29" s="313"/>
    </row>
    <row r="30" spans="1:11" s="291" customFormat="1" hidden="1" x14ac:dyDescent="0.25">
      <c r="A30" s="289">
        <v>14853</v>
      </c>
      <c r="B30" s="290" t="s">
        <v>26</v>
      </c>
      <c r="C30" s="148">
        <v>0</v>
      </c>
      <c r="D30" s="147">
        <v>7.7</v>
      </c>
      <c r="E30" s="278">
        <v>0</v>
      </c>
      <c r="F30" s="225">
        <f t="shared" si="2"/>
        <v>0</v>
      </c>
      <c r="G30" s="296" t="s">
        <v>37</v>
      </c>
      <c r="H30" s="290" t="s">
        <v>25</v>
      </c>
      <c r="I30" s="148" t="s">
        <v>49</v>
      </c>
      <c r="J30" s="149" t="s">
        <v>258</v>
      </c>
    </row>
    <row r="31" spans="1:11" s="291" customFormat="1" hidden="1" x14ac:dyDescent="0.25">
      <c r="A31" s="289">
        <v>14853</v>
      </c>
      <c r="B31" s="290" t="s">
        <v>26</v>
      </c>
      <c r="C31" s="148">
        <v>0</v>
      </c>
      <c r="D31" s="147">
        <v>4.9800000000000004</v>
      </c>
      <c r="E31" s="278">
        <v>0</v>
      </c>
      <c r="F31" s="225">
        <f t="shared" si="2"/>
        <v>0</v>
      </c>
      <c r="G31" s="296" t="s">
        <v>37</v>
      </c>
      <c r="H31" s="290" t="s">
        <v>14</v>
      </c>
      <c r="I31" s="148"/>
      <c r="J31" s="149">
        <v>331</v>
      </c>
    </row>
    <row r="32" spans="1:11" x14ac:dyDescent="0.25">
      <c r="B32" s="57"/>
      <c r="C32" s="19"/>
      <c r="D32" s="292" t="s">
        <v>10</v>
      </c>
      <c r="E32" s="248">
        <f>SUM(E8:E31)</f>
        <v>12</v>
      </c>
      <c r="F32" s="293">
        <f>SUM(F8:F31)</f>
        <v>62.040000000000006</v>
      </c>
      <c r="G32" s="297"/>
      <c r="H32" s="279" t="s">
        <v>10</v>
      </c>
      <c r="I32" s="52"/>
      <c r="J32" s="13"/>
    </row>
    <row r="33" spans="1:11" x14ac:dyDescent="0.25">
      <c r="B33" s="31" t="s">
        <v>29</v>
      </c>
      <c r="C33" s="32"/>
      <c r="D33" s="33"/>
      <c r="E33" s="20"/>
      <c r="F33" s="202"/>
      <c r="J33" s="13"/>
    </row>
    <row r="34" spans="1:11" x14ac:dyDescent="0.25">
      <c r="B34" s="34" t="s">
        <v>28</v>
      </c>
      <c r="C34" s="34"/>
      <c r="D34" s="33"/>
      <c r="E34" s="18"/>
      <c r="F34" s="202"/>
      <c r="J34" s="13"/>
    </row>
    <row r="36" spans="1:11" s="215" customFormat="1" x14ac:dyDescent="0.25">
      <c r="A36" s="250">
        <v>23260</v>
      </c>
      <c r="B36" s="144" t="s">
        <v>203</v>
      </c>
      <c r="C36" s="60">
        <v>2</v>
      </c>
      <c r="D36" s="211">
        <v>4.9800000000000004</v>
      </c>
      <c r="E36" s="206">
        <v>0</v>
      </c>
      <c r="F36" s="210">
        <f>E36*D36</f>
        <v>0</v>
      </c>
      <c r="G36" s="58" t="s">
        <v>33</v>
      </c>
      <c r="H36" s="65" t="s">
        <v>14</v>
      </c>
      <c r="I36" s="59"/>
      <c r="J36" s="135" t="s">
        <v>255</v>
      </c>
      <c r="K36" s="217"/>
    </row>
    <row r="37" spans="1:11" s="215" customFormat="1" x14ac:dyDescent="0.25">
      <c r="A37" s="250">
        <v>23269</v>
      </c>
      <c r="B37" s="213" t="s">
        <v>315</v>
      </c>
      <c r="C37" s="214">
        <v>2</v>
      </c>
      <c r="D37" s="58">
        <v>7.8</v>
      </c>
      <c r="E37" s="206">
        <v>0</v>
      </c>
      <c r="F37" s="210">
        <f>E37*D37</f>
        <v>0</v>
      </c>
      <c r="G37" s="211" t="s">
        <v>37</v>
      </c>
      <c r="H37" s="213" t="s">
        <v>25</v>
      </c>
      <c r="I37" s="214" t="s">
        <v>49</v>
      </c>
      <c r="J37" s="226"/>
    </row>
    <row r="38" spans="1:11" s="215" customFormat="1" x14ac:dyDescent="0.25">
      <c r="A38" s="250">
        <v>23269</v>
      </c>
      <c r="B38" s="213" t="s">
        <v>315</v>
      </c>
      <c r="C38" s="214">
        <v>2</v>
      </c>
      <c r="D38" s="58">
        <v>4.9800000000000004</v>
      </c>
      <c r="E38" s="206">
        <v>0</v>
      </c>
      <c r="F38" s="210">
        <f>E38*D38</f>
        <v>0</v>
      </c>
      <c r="G38" s="211" t="s">
        <v>37</v>
      </c>
      <c r="H38" s="213" t="s">
        <v>14</v>
      </c>
      <c r="I38" s="214" t="s">
        <v>49</v>
      </c>
      <c r="J38" s="226"/>
      <c r="K38" s="215" t="s">
        <v>351</v>
      </c>
    </row>
    <row r="39" spans="1:11" s="270" customFormat="1" x14ac:dyDescent="0.25">
      <c r="A39" s="266">
        <v>23206</v>
      </c>
      <c r="B39" s="267" t="s">
        <v>64</v>
      </c>
      <c r="C39" s="254">
        <v>2</v>
      </c>
      <c r="D39" s="268">
        <v>4.9800000000000004</v>
      </c>
      <c r="E39" s="256">
        <v>0</v>
      </c>
      <c r="F39" s="255">
        <f>D39*E39</f>
        <v>0</v>
      </c>
      <c r="G39" s="257" t="s">
        <v>37</v>
      </c>
      <c r="H39" s="267" t="s">
        <v>14</v>
      </c>
      <c r="I39" s="254"/>
      <c r="J39" s="269" t="s">
        <v>325</v>
      </c>
    </row>
    <row r="40" spans="1:11" s="277" customFormat="1" x14ac:dyDescent="0.25">
      <c r="A40" s="271">
        <v>23206</v>
      </c>
      <c r="B40" s="272" t="s">
        <v>64</v>
      </c>
      <c r="C40" s="273">
        <v>2</v>
      </c>
      <c r="D40" s="268">
        <v>5</v>
      </c>
      <c r="E40" s="274">
        <v>0</v>
      </c>
      <c r="F40" s="275">
        <f>E40*D40</f>
        <v>0</v>
      </c>
      <c r="G40" s="268" t="s">
        <v>37</v>
      </c>
      <c r="H40" s="272" t="s">
        <v>201</v>
      </c>
      <c r="I40" s="273"/>
      <c r="J40" s="276">
        <v>165</v>
      </c>
    </row>
    <row r="42" spans="1:11" x14ac:dyDescent="0.25">
      <c r="D42" s="300" t="s">
        <v>366</v>
      </c>
      <c r="E42" s="301"/>
      <c r="F42" s="300"/>
    </row>
    <row r="43" spans="1:11" x14ac:dyDescent="0.25">
      <c r="D43" s="47" t="s">
        <v>8</v>
      </c>
      <c r="E43" s="47" t="s">
        <v>9</v>
      </c>
      <c r="F43" s="201" t="s">
        <v>10</v>
      </c>
    </row>
    <row r="44" spans="1:11" x14ac:dyDescent="0.25">
      <c r="D44" s="66">
        <v>4.9800000000000004</v>
      </c>
      <c r="E44" s="206">
        <v>22</v>
      </c>
      <c r="F44" s="224">
        <v>109.56</v>
      </c>
    </row>
    <row r="45" spans="1:11" x14ac:dyDescent="0.25">
      <c r="D45" s="66">
        <v>4.9800000000000004</v>
      </c>
      <c r="E45" s="212">
        <v>48</v>
      </c>
      <c r="F45" s="222">
        <v>239.04000000000002</v>
      </c>
    </row>
    <row r="46" spans="1:11" x14ac:dyDescent="0.25">
      <c r="D46" s="66">
        <v>4.9800000000000004</v>
      </c>
      <c r="E46" s="206">
        <v>48</v>
      </c>
      <c r="F46" s="222">
        <v>239.04000000000002</v>
      </c>
    </row>
    <row r="47" spans="1:11" x14ac:dyDescent="0.25">
      <c r="D47" s="66">
        <v>4.9800000000000004</v>
      </c>
      <c r="E47" s="212">
        <v>22</v>
      </c>
      <c r="F47" s="222">
        <v>109.56</v>
      </c>
    </row>
    <row r="48" spans="1:11" x14ac:dyDescent="0.25">
      <c r="D48" s="66">
        <v>4.9800000000000004</v>
      </c>
      <c r="E48" s="212">
        <v>48</v>
      </c>
      <c r="F48" s="222">
        <v>239.04000000000002</v>
      </c>
    </row>
    <row r="49" spans="4:6" x14ac:dyDescent="0.25">
      <c r="D49" s="211">
        <v>4.9800000000000004</v>
      </c>
      <c r="E49" s="212">
        <v>48</v>
      </c>
      <c r="F49" s="222">
        <v>239.04000000000002</v>
      </c>
    </row>
    <row r="50" spans="4:6" x14ac:dyDescent="0.25">
      <c r="D50" s="58">
        <v>4.9800000000000004</v>
      </c>
      <c r="E50" s="206">
        <v>48</v>
      </c>
      <c r="F50" s="222">
        <v>239.04000000000002</v>
      </c>
    </row>
    <row r="51" spans="4:6" x14ac:dyDescent="0.25">
      <c r="D51" s="66">
        <v>4.9800000000000004</v>
      </c>
      <c r="E51" s="212">
        <v>22</v>
      </c>
      <c r="F51" s="222">
        <v>109.56</v>
      </c>
    </row>
    <row r="52" spans="4:6" x14ac:dyDescent="0.25">
      <c r="D52" s="66">
        <v>4.9800000000000004</v>
      </c>
      <c r="E52" s="206">
        <v>48</v>
      </c>
      <c r="F52" s="222">
        <v>239.04000000000002</v>
      </c>
    </row>
    <row r="53" spans="4:6" x14ac:dyDescent="0.25">
      <c r="D53" s="58">
        <v>4.9800000000000004</v>
      </c>
      <c r="E53" s="206">
        <v>8</v>
      </c>
      <c r="F53" s="210">
        <f>E53*D53</f>
        <v>39.840000000000003</v>
      </c>
    </row>
    <row r="54" spans="4:6" x14ac:dyDescent="0.25">
      <c r="D54" s="294" t="s">
        <v>10</v>
      </c>
      <c r="E54" s="248">
        <f>SUBTOTAL(9,E44:E53)</f>
        <v>362</v>
      </c>
      <c r="F54" s="55">
        <f>SUBTOTAL(9,F44:F53)</f>
        <v>1802.7599999999998</v>
      </c>
    </row>
    <row r="56" spans="4:6" x14ac:dyDescent="0.25">
      <c r="D56" s="300" t="s">
        <v>367</v>
      </c>
      <c r="E56" s="301"/>
      <c r="F56" s="300"/>
    </row>
    <row r="57" spans="4:6" x14ac:dyDescent="0.25">
      <c r="D57" s="47" t="s">
        <v>8</v>
      </c>
      <c r="E57" s="47" t="s">
        <v>9</v>
      </c>
      <c r="F57" s="201" t="s">
        <v>10</v>
      </c>
    </row>
    <row r="58" spans="4:6" x14ac:dyDescent="0.25">
      <c r="D58" s="66">
        <v>5.55</v>
      </c>
      <c r="E58" s="212">
        <v>48</v>
      </c>
      <c r="F58" s="222">
        <v>266.39999999999998</v>
      </c>
    </row>
    <row r="59" spans="4:6" x14ac:dyDescent="0.25">
      <c r="D59" s="211">
        <v>5.55</v>
      </c>
      <c r="E59" s="206">
        <v>4</v>
      </c>
      <c r="F59" s="210">
        <f t="shared" ref="F59" si="3">E59*D59</f>
        <v>22.2</v>
      </c>
    </row>
    <row r="60" spans="4:6" x14ac:dyDescent="0.25">
      <c r="D60" s="58">
        <v>7.7</v>
      </c>
      <c r="E60" s="212">
        <v>48</v>
      </c>
      <c r="F60" s="222">
        <v>369.6</v>
      </c>
    </row>
    <row r="61" spans="4:6" x14ac:dyDescent="0.25">
      <c r="D61" s="58"/>
      <c r="E61" s="212"/>
      <c r="F61" s="222"/>
    </row>
    <row r="62" spans="4:6" x14ac:dyDescent="0.25">
      <c r="D62" s="302" t="s">
        <v>10</v>
      </c>
      <c r="E62" s="206">
        <f>SUBTOTAL(9,E58:E60)</f>
        <v>100</v>
      </c>
      <c r="F62" s="222">
        <f>SUBTOTAL(9,F58:F60)</f>
        <v>658.2</v>
      </c>
    </row>
    <row r="64" spans="4:6" x14ac:dyDescent="0.25">
      <c r="D64" s="300" t="s">
        <v>369</v>
      </c>
      <c r="E64" s="301"/>
      <c r="F64" s="300"/>
    </row>
    <row r="65" spans="4:6" x14ac:dyDescent="0.25">
      <c r="D65" s="47" t="s">
        <v>8</v>
      </c>
      <c r="E65" s="47" t="s">
        <v>9</v>
      </c>
      <c r="F65" s="201" t="s">
        <v>10</v>
      </c>
    </row>
    <row r="66" spans="4:6" x14ac:dyDescent="0.25">
      <c r="D66" s="66">
        <v>5.55</v>
      </c>
      <c r="E66" s="212">
        <v>48</v>
      </c>
      <c r="F66" s="222">
        <v>266.39999999999998</v>
      </c>
    </row>
    <row r="67" spans="4:6" x14ac:dyDescent="0.25">
      <c r="D67" s="66"/>
      <c r="E67" s="274">
        <f>SUBTOTAL(9,E66)</f>
        <v>48</v>
      </c>
      <c r="F67" s="222"/>
    </row>
    <row r="68" spans="4:6" x14ac:dyDescent="0.25">
      <c r="D68" s="58">
        <v>7.7</v>
      </c>
      <c r="E68" s="206">
        <v>48</v>
      </c>
      <c r="F68" s="222">
        <v>369.6</v>
      </c>
    </row>
    <row r="69" spans="4:6" x14ac:dyDescent="0.25">
      <c r="D69" s="211">
        <v>7.7</v>
      </c>
      <c r="E69" s="212">
        <v>48</v>
      </c>
      <c r="F69" s="210">
        <v>369.6</v>
      </c>
    </row>
    <row r="70" spans="4:6" x14ac:dyDescent="0.25">
      <c r="D70" s="211">
        <v>7.7</v>
      </c>
      <c r="E70" s="212">
        <v>48</v>
      </c>
      <c r="F70" s="222">
        <v>369.6</v>
      </c>
    </row>
    <row r="71" spans="4:6" x14ac:dyDescent="0.25">
      <c r="D71" s="211">
        <v>7.7</v>
      </c>
      <c r="E71" s="206">
        <v>48</v>
      </c>
      <c r="F71" s="222">
        <v>369.6</v>
      </c>
    </row>
    <row r="72" spans="4:6" x14ac:dyDescent="0.25">
      <c r="D72" s="211"/>
      <c r="E72" s="256">
        <f>SUBTOTAL(9,E68:E71)</f>
        <v>192</v>
      </c>
      <c r="F72" s="222"/>
    </row>
    <row r="73" spans="4:6" x14ac:dyDescent="0.25">
      <c r="D73" s="58">
        <v>9.8000000000000007</v>
      </c>
      <c r="E73" s="206">
        <v>48</v>
      </c>
      <c r="F73" s="222">
        <v>470.40000000000003</v>
      </c>
    </row>
    <row r="74" spans="4:6" x14ac:dyDescent="0.25">
      <c r="D74" s="211"/>
      <c r="E74" s="256">
        <f>SUBTOTAL(9,E73)</f>
        <v>48</v>
      </c>
      <c r="F74" s="222"/>
    </row>
    <row r="75" spans="4:6" x14ac:dyDescent="0.25">
      <c r="D75" s="294" t="s">
        <v>10</v>
      </c>
      <c r="E75" s="248">
        <f>E67+E72+E74</f>
        <v>288</v>
      </c>
      <c r="F75" s="55">
        <f>SUBTOTAL(9,F66:F74)</f>
        <v>2215.2000000000003</v>
      </c>
    </row>
  </sheetData>
  <autoFilter ref="B4:I34">
    <filterColumn colId="3">
      <filters blank="1">
        <filter val="12"/>
        <filter val="4"/>
        <filter val="8"/>
        <filter val="PASSES"/>
        <filter val="QTIDADE"/>
      </filters>
    </filterColumn>
  </autoFilter>
  <sortState ref="D67:F72">
    <sortCondition ref="D67"/>
  </sortState>
  <mergeCells count="2">
    <mergeCell ref="B1:I1"/>
    <mergeCell ref="B2:I2"/>
  </mergeCells>
  <pageMargins left="0.31496062992125984" right="0.31496062992125984" top="0.59055118110236227" bottom="0.59055118110236227" header="0.31496062992125984" footer="0.31496062992125984"/>
  <pageSetup paperSize="9" scale="44" orientation="landscape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E25" sqref="E25"/>
    </sheetView>
  </sheetViews>
  <sheetFormatPr defaultRowHeight="15" x14ac:dyDescent="0.25"/>
  <cols>
    <col min="1" max="1" width="31.7109375" customWidth="1"/>
    <col min="2" max="2" width="17.140625" customWidth="1"/>
    <col min="3" max="3" width="10" bestFit="1" customWidth="1"/>
    <col min="4" max="4" width="11.5703125" bestFit="1" customWidth="1"/>
    <col min="5" max="5" width="13.42578125" bestFit="1" customWidth="1"/>
    <col min="6" max="6" width="13.28515625" customWidth="1"/>
    <col min="7" max="7" width="13" customWidth="1"/>
    <col min="8" max="8" width="10.28515625" bestFit="1" customWidth="1"/>
    <col min="9" max="9" width="42.42578125" customWidth="1"/>
  </cols>
  <sheetData>
    <row r="1" spans="1:13" x14ac:dyDescent="0.25">
      <c r="A1" s="315" t="s">
        <v>23</v>
      </c>
      <c r="B1" s="316"/>
      <c r="C1" s="316"/>
      <c r="D1" s="316"/>
      <c r="E1" s="316"/>
      <c r="F1" s="316"/>
      <c r="G1" s="316"/>
      <c r="H1" s="317"/>
    </row>
    <row r="2" spans="1:13" x14ac:dyDescent="0.25">
      <c r="A2" s="315" t="s">
        <v>0</v>
      </c>
      <c r="B2" s="316"/>
      <c r="C2" s="316"/>
      <c r="D2" s="316"/>
      <c r="E2" s="316"/>
      <c r="F2" s="316"/>
      <c r="G2" s="316"/>
      <c r="H2" s="317"/>
    </row>
    <row r="3" spans="1:13" x14ac:dyDescent="0.25">
      <c r="A3" s="3" t="s">
        <v>265</v>
      </c>
      <c r="B3" s="3"/>
      <c r="C3" s="3"/>
      <c r="D3" s="3"/>
      <c r="E3" s="3"/>
      <c r="F3" s="3"/>
      <c r="G3" s="12"/>
      <c r="H3" s="12"/>
    </row>
    <row r="4" spans="1:13" x14ac:dyDescent="0.25">
      <c r="A4" s="53">
        <v>44470</v>
      </c>
      <c r="B4" s="4"/>
      <c r="C4" s="4"/>
      <c r="D4" s="6"/>
      <c r="E4" s="6"/>
      <c r="F4" s="6"/>
      <c r="G4" s="12"/>
      <c r="H4" s="12"/>
    </row>
    <row r="5" spans="1:13" x14ac:dyDescent="0.25">
      <c r="A5" s="320" t="s">
        <v>1</v>
      </c>
      <c r="B5" s="50" t="s">
        <v>2</v>
      </c>
      <c r="C5" s="50" t="s">
        <v>3</v>
      </c>
      <c r="D5" s="50" t="s">
        <v>4</v>
      </c>
      <c r="E5" s="48" t="s">
        <v>3</v>
      </c>
      <c r="F5" s="320" t="s">
        <v>22</v>
      </c>
      <c r="G5" s="48" t="s">
        <v>5</v>
      </c>
      <c r="H5" s="318" t="s">
        <v>6</v>
      </c>
      <c r="I5" s="318" t="s">
        <v>155</v>
      </c>
    </row>
    <row r="6" spans="1:13" x14ac:dyDescent="0.25">
      <c r="A6" s="321"/>
      <c r="B6" s="51" t="s">
        <v>7</v>
      </c>
      <c r="C6" s="51" t="s">
        <v>8</v>
      </c>
      <c r="D6" s="51">
        <v>20</v>
      </c>
      <c r="E6" s="49" t="s">
        <v>10</v>
      </c>
      <c r="F6" s="321"/>
      <c r="G6" s="49" t="s">
        <v>12</v>
      </c>
      <c r="H6" s="319"/>
      <c r="I6" s="319"/>
      <c r="J6" s="62"/>
      <c r="K6" s="62"/>
      <c r="L6" s="62"/>
      <c r="M6" s="62"/>
    </row>
    <row r="7" spans="1:13" s="62" customFormat="1" x14ac:dyDescent="0.25">
      <c r="A7" s="137" t="s">
        <v>359</v>
      </c>
      <c r="B7" s="138">
        <v>2</v>
      </c>
      <c r="C7" s="139">
        <v>4.9800000000000004</v>
      </c>
      <c r="D7" s="138">
        <v>0</v>
      </c>
      <c r="E7" s="140">
        <f>D7*C7</f>
        <v>0</v>
      </c>
      <c r="F7" s="141" t="s">
        <v>55</v>
      </c>
      <c r="G7" s="141" t="s">
        <v>264</v>
      </c>
      <c r="H7" s="142" t="s">
        <v>307</v>
      </c>
      <c r="I7" s="223" t="s">
        <v>337</v>
      </c>
      <c r="J7" s="67"/>
      <c r="K7" s="67"/>
      <c r="L7" s="67"/>
    </row>
    <row r="8" spans="1:13" s="44" customFormat="1" x14ac:dyDescent="0.25">
      <c r="A8" s="137" t="s">
        <v>359</v>
      </c>
      <c r="B8" s="138">
        <v>2</v>
      </c>
      <c r="C8" s="139">
        <v>4.38</v>
      </c>
      <c r="D8" s="138">
        <v>0</v>
      </c>
      <c r="E8" s="140">
        <f>D8*C8</f>
        <v>0</v>
      </c>
      <c r="F8" s="141" t="s">
        <v>55</v>
      </c>
      <c r="G8" s="141" t="s">
        <v>264</v>
      </c>
      <c r="H8" s="142" t="s">
        <v>307</v>
      </c>
      <c r="I8" s="223"/>
      <c r="J8" s="67"/>
      <c r="K8" s="67"/>
      <c r="L8" s="67"/>
      <c r="M8" s="62"/>
    </row>
    <row r="9" spans="1:13" x14ac:dyDescent="0.25">
      <c r="A9" s="7"/>
      <c r="B9" s="10"/>
      <c r="C9" s="9"/>
      <c r="D9" s="9"/>
      <c r="E9" s="54">
        <f>SUM(E7:E8)</f>
        <v>0</v>
      </c>
      <c r="F9" s="9"/>
      <c r="G9" s="5"/>
      <c r="H9" s="1"/>
      <c r="I9" s="62"/>
      <c r="J9" s="62"/>
      <c r="K9" s="62"/>
      <c r="L9" s="62"/>
      <c r="M9" s="62"/>
    </row>
    <row r="10" spans="1:13" x14ac:dyDescent="0.25">
      <c r="A10" s="27" t="s">
        <v>16</v>
      </c>
      <c r="B10" s="28"/>
      <c r="C10" s="7"/>
      <c r="D10" s="11"/>
      <c r="E10" s="8" t="s">
        <v>73</v>
      </c>
      <c r="F10" s="7"/>
      <c r="G10" s="5"/>
      <c r="H10" s="1"/>
      <c r="I10" s="62"/>
      <c r="J10" s="62"/>
      <c r="K10" s="62"/>
      <c r="L10" s="62"/>
      <c r="M10" s="62"/>
    </row>
    <row r="11" spans="1:13" x14ac:dyDescent="0.25">
      <c r="A11" s="29" t="s">
        <v>17</v>
      </c>
      <c r="B11" s="30"/>
      <c r="C11" s="11"/>
      <c r="D11" s="7"/>
      <c r="E11" s="7"/>
      <c r="F11" s="7"/>
      <c r="G11" s="5"/>
      <c r="H11" s="1"/>
      <c r="I11" s="62"/>
      <c r="J11" s="62"/>
      <c r="K11" s="62"/>
      <c r="L11" s="62"/>
      <c r="M11" s="62"/>
    </row>
    <row r="12" spans="1:13" x14ac:dyDescent="0.25">
      <c r="A12" s="29" t="s">
        <v>18</v>
      </c>
      <c r="B12" s="29"/>
      <c r="C12" s="7"/>
      <c r="D12" s="7"/>
      <c r="E12" s="7"/>
      <c r="F12" s="7"/>
      <c r="G12" s="5"/>
      <c r="H12" s="1"/>
    </row>
    <row r="13" spans="1:13" x14ac:dyDescent="0.25">
      <c r="A13" s="29" t="s">
        <v>19</v>
      </c>
      <c r="B13" s="29"/>
      <c r="C13" s="7"/>
      <c r="D13" s="7"/>
      <c r="E13" s="7"/>
      <c r="F13" s="7"/>
      <c r="G13" s="5"/>
      <c r="H13" s="2"/>
    </row>
    <row r="14" spans="1:13" x14ac:dyDescent="0.25">
      <c r="A14" s="29" t="s">
        <v>20</v>
      </c>
      <c r="B14" s="29"/>
      <c r="C14" s="7"/>
      <c r="D14" s="7"/>
      <c r="E14" s="7"/>
      <c r="F14" s="7"/>
      <c r="G14" s="5"/>
      <c r="H14" s="2"/>
    </row>
    <row r="17" spans="1:2" x14ac:dyDescent="0.25">
      <c r="A17" s="46"/>
      <c r="B17" s="46"/>
    </row>
    <row r="18" spans="1:2" x14ac:dyDescent="0.25">
      <c r="A18" s="45"/>
      <c r="B18" s="46"/>
    </row>
    <row r="19" spans="1:2" x14ac:dyDescent="0.25">
      <c r="A19" s="46"/>
      <c r="B19" s="46"/>
    </row>
  </sheetData>
  <autoFilter ref="A5:H14"/>
  <sortState ref="A7:M14">
    <sortCondition ref="A7"/>
  </sortState>
  <mergeCells count="6">
    <mergeCell ref="I5:I6"/>
    <mergeCell ref="A1:H1"/>
    <mergeCell ref="A2:H2"/>
    <mergeCell ref="A5:A6"/>
    <mergeCell ref="F5:F6"/>
    <mergeCell ref="H5:H6"/>
  </mergeCells>
  <pageMargins left="0.51181102362204722" right="0.51181102362204722" top="0.78740157480314965" bottom="0.78740157480314965" header="0.31496062992125984" footer="0.31496062992125984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RowHeight="15" x14ac:dyDescent="0.25"/>
  <cols>
    <col min="1" max="1" width="43.140625" style="56" bestFit="1" customWidth="1"/>
    <col min="2" max="3" width="12" style="145" bestFit="1" customWidth="1"/>
    <col min="4" max="4" width="10.5703125" style="163" bestFit="1" customWidth="1"/>
    <col min="5" max="5" width="10.140625" bestFit="1" customWidth="1"/>
    <col min="6" max="6" width="60" bestFit="1" customWidth="1"/>
  </cols>
  <sheetData>
    <row r="1" spans="1:6" ht="15.75" x14ac:dyDescent="0.25">
      <c r="A1" s="71" t="s">
        <v>78</v>
      </c>
      <c r="B1" s="186" t="s">
        <v>79</v>
      </c>
      <c r="C1" s="186" t="s">
        <v>80</v>
      </c>
      <c r="D1" s="157" t="s">
        <v>81</v>
      </c>
      <c r="E1" s="72" t="s">
        <v>82</v>
      </c>
      <c r="F1" s="73" t="s">
        <v>155</v>
      </c>
    </row>
    <row r="2" spans="1:6" ht="15" customHeight="1" x14ac:dyDescent="0.25">
      <c r="A2" s="120" t="s">
        <v>72</v>
      </c>
      <c r="B2" s="187">
        <v>2734482777</v>
      </c>
      <c r="C2" s="187">
        <v>10521014885</v>
      </c>
      <c r="D2" s="158">
        <v>377.84</v>
      </c>
      <c r="E2" s="121">
        <v>43907</v>
      </c>
      <c r="F2" s="122" t="s">
        <v>206</v>
      </c>
    </row>
    <row r="3" spans="1:6" ht="15" customHeight="1" x14ac:dyDescent="0.25">
      <c r="A3" s="74" t="s">
        <v>84</v>
      </c>
      <c r="B3" s="188">
        <v>3606393614</v>
      </c>
      <c r="C3" s="188">
        <v>10521000008</v>
      </c>
      <c r="D3" s="159">
        <v>2.4900000000000002</v>
      </c>
      <c r="E3" s="75">
        <v>43434</v>
      </c>
      <c r="F3" s="52"/>
    </row>
    <row r="4" spans="1:6" ht="15" customHeight="1" x14ac:dyDescent="0.25">
      <c r="A4" s="74" t="s">
        <v>88</v>
      </c>
      <c r="B4" s="188">
        <v>3745089888</v>
      </c>
      <c r="C4" s="188">
        <v>10521001064</v>
      </c>
      <c r="D4" s="159">
        <v>8.36</v>
      </c>
      <c r="E4" s="75">
        <v>43888</v>
      </c>
      <c r="F4" s="52" t="s">
        <v>206</v>
      </c>
    </row>
    <row r="5" spans="1:6" s="168" customFormat="1" ht="15" customHeight="1" x14ac:dyDescent="0.25">
      <c r="A5" s="164" t="s">
        <v>89</v>
      </c>
      <c r="B5" s="189">
        <v>1108532419</v>
      </c>
      <c r="C5" s="189">
        <v>10521014604</v>
      </c>
      <c r="D5" s="165">
        <v>157.80000000000001</v>
      </c>
      <c r="E5" s="166">
        <v>43908</v>
      </c>
      <c r="F5" s="167"/>
    </row>
    <row r="6" spans="1:6" s="168" customFormat="1" ht="15" customHeight="1" x14ac:dyDescent="0.25">
      <c r="A6" s="164" t="s">
        <v>207</v>
      </c>
      <c r="B6" s="189">
        <v>566906028</v>
      </c>
      <c r="C6" s="189">
        <v>10521056619</v>
      </c>
      <c r="D6" s="165">
        <v>141.85</v>
      </c>
      <c r="E6" s="166">
        <v>43892</v>
      </c>
      <c r="F6" s="167"/>
    </row>
    <row r="7" spans="1:6" s="168" customFormat="1" ht="15" customHeight="1" x14ac:dyDescent="0.25">
      <c r="A7" s="164" t="s">
        <v>231</v>
      </c>
      <c r="B7" s="189">
        <v>1819761166</v>
      </c>
      <c r="C7" s="189"/>
      <c r="D7" s="165"/>
      <c r="E7" s="166">
        <v>44202</v>
      </c>
      <c r="F7" s="167"/>
    </row>
    <row r="8" spans="1:6" s="168" customFormat="1" ht="15" customHeight="1" x14ac:dyDescent="0.25">
      <c r="A8" t="s">
        <v>299</v>
      </c>
      <c r="B8">
        <v>2912506919</v>
      </c>
      <c r="C8">
        <v>10521003836</v>
      </c>
      <c r="D8" s="159">
        <v>0</v>
      </c>
      <c r="E8" s="75">
        <v>44562</v>
      </c>
      <c r="F8" s="52" t="s">
        <v>302</v>
      </c>
    </row>
    <row r="9" spans="1:6" ht="15" customHeight="1" x14ac:dyDescent="0.25">
      <c r="A9" s="114" t="s">
        <v>94</v>
      </c>
      <c r="B9" s="185">
        <v>2839555424</v>
      </c>
      <c r="C9" s="185">
        <v>1260903</v>
      </c>
      <c r="D9" s="160">
        <v>1.08</v>
      </c>
      <c r="E9" s="115">
        <v>42339</v>
      </c>
      <c r="F9" s="116"/>
    </row>
    <row r="10" spans="1:6" ht="15" customHeight="1" x14ac:dyDescent="0.25">
      <c r="A10" s="114" t="s">
        <v>95</v>
      </c>
      <c r="B10" s="185">
        <v>1312008692</v>
      </c>
      <c r="C10" s="185">
        <v>10521000902</v>
      </c>
      <c r="D10" s="160">
        <v>18.77</v>
      </c>
      <c r="E10" s="115">
        <v>43906</v>
      </c>
      <c r="F10" s="116"/>
    </row>
    <row r="11" spans="1:6" s="177" customFormat="1" ht="15" customHeight="1" x14ac:dyDescent="0.25">
      <c r="A11" s="181" t="s">
        <v>35</v>
      </c>
      <c r="B11" s="190">
        <v>113229184</v>
      </c>
      <c r="C11" s="190">
        <v>10521001857</v>
      </c>
      <c r="D11" s="182">
        <v>100.36</v>
      </c>
      <c r="E11" s="183">
        <v>43672</v>
      </c>
      <c r="F11" s="184" t="s">
        <v>296</v>
      </c>
    </row>
    <row r="12" spans="1:6" s="168" customFormat="1" ht="15" customHeight="1" x14ac:dyDescent="0.25">
      <c r="A12" s="169" t="s">
        <v>269</v>
      </c>
      <c r="B12" s="191">
        <v>382865392</v>
      </c>
      <c r="C12" s="191">
        <v>10521003721</v>
      </c>
      <c r="D12" s="170">
        <v>219</v>
      </c>
      <c r="E12" s="171">
        <v>44342</v>
      </c>
      <c r="F12" s="172" t="s">
        <v>270</v>
      </c>
    </row>
    <row r="13" spans="1:6" ht="15" customHeight="1" x14ac:dyDescent="0.25">
      <c r="A13" s="125" t="s">
        <v>260</v>
      </c>
      <c r="B13" s="192">
        <v>3040167462</v>
      </c>
      <c r="C13" s="192"/>
      <c r="D13" s="161"/>
      <c r="E13" s="126">
        <v>44301</v>
      </c>
      <c r="F13" s="127" t="s">
        <v>261</v>
      </c>
    </row>
    <row r="14" spans="1:6" ht="15" customHeight="1" x14ac:dyDescent="0.25">
      <c r="A14" s="74" t="s">
        <v>97</v>
      </c>
      <c r="B14" s="188">
        <v>3002203168</v>
      </c>
      <c r="C14" s="188">
        <v>10521000786</v>
      </c>
      <c r="D14" s="159">
        <v>1.25</v>
      </c>
      <c r="E14" s="75">
        <v>43441</v>
      </c>
      <c r="F14" s="52"/>
    </row>
    <row r="15" spans="1:6" s="168" customFormat="1" ht="15" customHeight="1" x14ac:dyDescent="0.25">
      <c r="A15" s="164" t="s">
        <v>223</v>
      </c>
      <c r="B15" s="189">
        <v>2972947450</v>
      </c>
      <c r="C15" s="195">
        <v>10521003369</v>
      </c>
      <c r="D15" s="165">
        <v>133.36000000000001</v>
      </c>
      <c r="E15" s="166">
        <v>43908</v>
      </c>
      <c r="F15" s="167" t="s">
        <v>224</v>
      </c>
    </row>
    <row r="16" spans="1:6" ht="15" customHeight="1" x14ac:dyDescent="0.25">
      <c r="A16" s="74" t="s">
        <v>199</v>
      </c>
      <c r="B16" s="188">
        <v>112355696</v>
      </c>
      <c r="C16" s="188">
        <v>10521003357</v>
      </c>
      <c r="D16" s="159">
        <v>4.4800000000000004</v>
      </c>
      <c r="E16" s="75">
        <v>43840</v>
      </c>
      <c r="F16" s="52"/>
    </row>
    <row r="17" spans="1:6" ht="15" customHeight="1" x14ac:dyDescent="0.25">
      <c r="A17" s="114" t="s">
        <v>98</v>
      </c>
      <c r="B17" s="185">
        <v>2761263136</v>
      </c>
      <c r="C17" s="185">
        <v>10521000056</v>
      </c>
      <c r="D17" s="160">
        <v>0</v>
      </c>
      <c r="E17" s="115">
        <v>43399</v>
      </c>
      <c r="F17" s="116"/>
    </row>
    <row r="18" spans="1:6" ht="15" customHeight="1" x14ac:dyDescent="0.25">
      <c r="A18" s="74" t="s">
        <v>100</v>
      </c>
      <c r="B18" s="188">
        <v>1141927834</v>
      </c>
      <c r="C18" s="188">
        <v>10521023041</v>
      </c>
      <c r="D18" s="159">
        <v>0</v>
      </c>
      <c r="E18" s="75">
        <v>43848</v>
      </c>
      <c r="F18" s="52"/>
    </row>
    <row r="19" spans="1:6" s="177" customFormat="1" ht="15" customHeight="1" x14ac:dyDescent="0.25">
      <c r="A19" s="173" t="s">
        <v>42</v>
      </c>
      <c r="B19" s="193">
        <v>3746376656</v>
      </c>
      <c r="C19" s="193">
        <v>10521000071</v>
      </c>
      <c r="D19" s="174">
        <v>0.08</v>
      </c>
      <c r="E19" s="175">
        <v>42494</v>
      </c>
      <c r="F19" s="176" t="s">
        <v>242</v>
      </c>
    </row>
    <row r="20" spans="1:6" ht="15" customHeight="1" x14ac:dyDescent="0.25">
      <c r="A20" s="74" t="s">
        <v>53</v>
      </c>
      <c r="B20" s="188">
        <v>2571781307</v>
      </c>
      <c r="C20" s="188">
        <v>10521000078</v>
      </c>
      <c r="D20" s="159">
        <v>1.85</v>
      </c>
      <c r="E20" s="75">
        <v>43051</v>
      </c>
      <c r="F20" s="52"/>
    </row>
    <row r="21" spans="1:6" ht="15" customHeight="1" x14ac:dyDescent="0.25">
      <c r="A21" s="120" t="s">
        <v>101</v>
      </c>
      <c r="B21" s="187">
        <v>1521993086</v>
      </c>
      <c r="C21" s="187">
        <v>10521000015</v>
      </c>
      <c r="D21" s="158">
        <v>81</v>
      </c>
      <c r="E21" s="121">
        <v>43901</v>
      </c>
      <c r="F21" s="122" t="s">
        <v>206</v>
      </c>
    </row>
    <row r="22" spans="1:6" ht="15" customHeight="1" x14ac:dyDescent="0.25">
      <c r="A22" s="117" t="s">
        <v>103</v>
      </c>
      <c r="B22" s="194">
        <v>3715439101</v>
      </c>
      <c r="C22" s="194">
        <v>10521003239</v>
      </c>
      <c r="D22" s="162">
        <v>566.11</v>
      </c>
      <c r="E22" s="118">
        <v>43908</v>
      </c>
      <c r="F22" s="119" t="s">
        <v>208</v>
      </c>
    </row>
    <row r="23" spans="1:6" ht="15" customHeight="1" x14ac:dyDescent="0.25">
      <c r="A23" s="74" t="s">
        <v>105</v>
      </c>
      <c r="B23" s="188">
        <v>1114110289</v>
      </c>
      <c r="C23" s="188">
        <v>10521003311</v>
      </c>
      <c r="D23" s="159">
        <v>265.91000000000003</v>
      </c>
      <c r="E23" s="75">
        <v>43901</v>
      </c>
      <c r="F23" s="52"/>
    </row>
    <row r="24" spans="1:6" ht="15" customHeight="1" x14ac:dyDescent="0.25">
      <c r="A24" s="74" t="s">
        <v>277</v>
      </c>
      <c r="B24" s="188">
        <v>3442645430</v>
      </c>
      <c r="C24" s="188">
        <v>10521003730</v>
      </c>
      <c r="D24" s="159"/>
      <c r="E24" s="75">
        <v>44378</v>
      </c>
      <c r="F24" s="52" t="s">
        <v>278</v>
      </c>
    </row>
    <row r="25" spans="1:6" ht="15" customHeight="1" x14ac:dyDescent="0.25">
      <c r="A25" s="114" t="s">
        <v>106</v>
      </c>
      <c r="B25" s="185">
        <v>3653573333</v>
      </c>
      <c r="C25" s="185">
        <v>10521023062</v>
      </c>
      <c r="D25" s="160">
        <v>4.2</v>
      </c>
      <c r="E25" s="115">
        <v>41767</v>
      </c>
      <c r="F25" s="116"/>
    </row>
    <row r="26" spans="1:6" ht="15" customHeight="1" x14ac:dyDescent="0.25">
      <c r="A26" s="120" t="s">
        <v>185</v>
      </c>
      <c r="B26" s="187">
        <v>963020541</v>
      </c>
      <c r="C26" s="187">
        <v>10521003325</v>
      </c>
      <c r="D26" s="158">
        <v>37.14</v>
      </c>
      <c r="E26" s="121">
        <v>43908</v>
      </c>
      <c r="F26" s="122" t="s">
        <v>206</v>
      </c>
    </row>
    <row r="27" spans="1:6" ht="15" customHeight="1" x14ac:dyDescent="0.25">
      <c r="A27" s="117" t="s">
        <v>56</v>
      </c>
      <c r="B27" s="188">
        <v>50236647</v>
      </c>
      <c r="C27" s="196"/>
      <c r="D27" s="159">
        <v>2.93</v>
      </c>
      <c r="E27" s="75">
        <v>43889</v>
      </c>
      <c r="F27" s="52"/>
    </row>
    <row r="28" spans="1:6" ht="15" customHeight="1" x14ac:dyDescent="0.25">
      <c r="A28" s="74" t="s">
        <v>209</v>
      </c>
      <c r="B28" s="188">
        <v>114639504</v>
      </c>
      <c r="C28" s="196">
        <v>10521002541</v>
      </c>
      <c r="D28" s="159">
        <v>394.56</v>
      </c>
      <c r="E28" s="75">
        <v>43907</v>
      </c>
      <c r="F28" s="52"/>
    </row>
    <row r="29" spans="1:6" ht="15" customHeight="1" x14ac:dyDescent="0.25">
      <c r="A29" s="197" t="s">
        <v>291</v>
      </c>
      <c r="B29" s="178">
        <v>113229184</v>
      </c>
      <c r="C29" s="196">
        <v>10521003855</v>
      </c>
      <c r="D29" s="159">
        <v>100.36</v>
      </c>
      <c r="E29" s="75">
        <v>44593</v>
      </c>
      <c r="F29" s="52" t="s">
        <v>297</v>
      </c>
    </row>
    <row r="30" spans="1:6" ht="15" customHeight="1" x14ac:dyDescent="0.25">
      <c r="A30" s="74" t="s">
        <v>275</v>
      </c>
      <c r="B30" s="188">
        <v>3440365750</v>
      </c>
      <c r="C30" s="196">
        <v>10521003734</v>
      </c>
      <c r="D30" s="159"/>
      <c r="E30" s="75">
        <v>44378</v>
      </c>
      <c r="F30" s="52" t="s">
        <v>276</v>
      </c>
    </row>
    <row r="31" spans="1:6" ht="15" customHeight="1" x14ac:dyDescent="0.25">
      <c r="A31" s="74" t="s">
        <v>210</v>
      </c>
      <c r="B31" s="188">
        <v>112705728</v>
      </c>
      <c r="C31" s="196">
        <v>10521023224</v>
      </c>
      <c r="D31" s="159">
        <v>2.0099999999999998</v>
      </c>
      <c r="E31" s="75">
        <v>43867</v>
      </c>
      <c r="F31" s="52"/>
    </row>
    <row r="32" spans="1:6" ht="15" customHeight="1" x14ac:dyDescent="0.25">
      <c r="A32" s="74" t="s">
        <v>300</v>
      </c>
      <c r="B32" s="188"/>
      <c r="C32" s="196">
        <v>105210</v>
      </c>
      <c r="D32" s="159">
        <v>0</v>
      </c>
      <c r="E32" s="75">
        <v>44562</v>
      </c>
      <c r="F32" s="52" t="s">
        <v>301</v>
      </c>
    </row>
    <row r="33" spans="1:6" ht="15" customHeight="1" x14ac:dyDescent="0.25">
      <c r="A33" s="114" t="s">
        <v>116</v>
      </c>
      <c r="B33" s="185">
        <v>3769137901</v>
      </c>
      <c r="C33" s="185">
        <v>10521003076</v>
      </c>
      <c r="D33" s="160">
        <v>3.85</v>
      </c>
      <c r="E33" s="115">
        <v>43334</v>
      </c>
      <c r="F33" s="116"/>
    </row>
    <row r="34" spans="1:6" ht="15" customHeight="1" x14ac:dyDescent="0.25">
      <c r="A34" s="114" t="s">
        <v>39</v>
      </c>
      <c r="B34" s="185">
        <v>3909341390</v>
      </c>
      <c r="C34" s="185">
        <v>10521000064</v>
      </c>
      <c r="D34" s="160">
        <v>38.75</v>
      </c>
      <c r="E34" s="115">
        <v>43805</v>
      </c>
      <c r="F34" s="116"/>
    </row>
    <row r="35" spans="1:6" s="177" customFormat="1" ht="15" customHeight="1" x14ac:dyDescent="0.25">
      <c r="A35" s="173" t="s">
        <v>211</v>
      </c>
      <c r="B35" s="193">
        <v>652920433</v>
      </c>
      <c r="C35" s="193">
        <v>10521003558</v>
      </c>
      <c r="D35" s="174"/>
      <c r="E35" s="175">
        <v>43906</v>
      </c>
      <c r="F35" s="176" t="s">
        <v>284</v>
      </c>
    </row>
    <row r="36" spans="1:6" s="177" customFormat="1" ht="15" customHeight="1" x14ac:dyDescent="0.25">
      <c r="A36" s="173" t="s">
        <v>230</v>
      </c>
      <c r="B36" s="193">
        <v>113229184</v>
      </c>
      <c r="C36" s="193">
        <v>10521003360</v>
      </c>
      <c r="D36" s="174">
        <v>100.36</v>
      </c>
      <c r="E36" s="175">
        <v>44202</v>
      </c>
      <c r="F36" s="176" t="s">
        <v>298</v>
      </c>
    </row>
    <row r="37" spans="1:6" ht="15" customHeight="1" x14ac:dyDescent="0.25">
      <c r="A37" s="74" t="s">
        <v>248</v>
      </c>
      <c r="B37" s="188">
        <v>109963104</v>
      </c>
      <c r="C37" s="188"/>
      <c r="D37" s="159">
        <v>130</v>
      </c>
      <c r="E37" s="75">
        <v>44292</v>
      </c>
      <c r="F37" s="52" t="s">
        <v>262</v>
      </c>
    </row>
    <row r="38" spans="1:6" ht="15" customHeight="1" x14ac:dyDescent="0.25">
      <c r="A38" s="114" t="s">
        <v>121</v>
      </c>
      <c r="B38" s="185">
        <v>2899643146</v>
      </c>
      <c r="C38" s="185">
        <v>10521014712</v>
      </c>
      <c r="D38" s="160">
        <v>0.51</v>
      </c>
      <c r="E38" s="115">
        <v>42808</v>
      </c>
      <c r="F38" s="116"/>
    </row>
    <row r="39" spans="1:6" ht="15" customHeight="1" x14ac:dyDescent="0.25">
      <c r="A39" s="114" t="s">
        <v>122</v>
      </c>
      <c r="B39" s="185">
        <v>1097969450</v>
      </c>
      <c r="C39" s="185">
        <v>10521535272</v>
      </c>
      <c r="D39" s="160">
        <v>0.45</v>
      </c>
      <c r="E39" s="115">
        <v>43606</v>
      </c>
      <c r="F39" s="116"/>
    </row>
    <row r="40" spans="1:6" ht="15" customHeight="1" x14ac:dyDescent="0.25">
      <c r="A40" s="74" t="s">
        <v>124</v>
      </c>
      <c r="B40" s="188">
        <v>2535544657</v>
      </c>
      <c r="C40" s="188">
        <v>10521000146</v>
      </c>
      <c r="D40" s="159">
        <v>334.42</v>
      </c>
      <c r="E40" s="75">
        <v>43899</v>
      </c>
      <c r="F40" s="52" t="s">
        <v>239</v>
      </c>
    </row>
    <row r="41" spans="1:6" s="177" customFormat="1" ht="15" customHeight="1" x14ac:dyDescent="0.25">
      <c r="A41" s="173" t="s">
        <v>283</v>
      </c>
      <c r="B41" s="193">
        <v>652920433</v>
      </c>
      <c r="C41" s="193">
        <v>10521003771</v>
      </c>
      <c r="D41" s="174">
        <v>180</v>
      </c>
      <c r="E41" s="175"/>
      <c r="F41" s="176" t="s">
        <v>303</v>
      </c>
    </row>
    <row r="42" spans="1:6" ht="15" customHeight="1" x14ac:dyDescent="0.25">
      <c r="A42" s="114" t="s">
        <v>125</v>
      </c>
      <c r="B42" s="185">
        <v>1294020900</v>
      </c>
      <c r="C42" s="185">
        <v>10521000036</v>
      </c>
      <c r="D42" s="160">
        <v>7.49</v>
      </c>
      <c r="E42" s="115">
        <v>42893</v>
      </c>
      <c r="F42" s="116"/>
    </row>
    <row r="43" spans="1:6" s="128" customFormat="1" ht="15" customHeight="1" x14ac:dyDescent="0.25">
      <c r="A43" s="125" t="s">
        <v>304</v>
      </c>
      <c r="B43" s="193">
        <v>2182757921</v>
      </c>
      <c r="C43" s="192">
        <v>10521023263</v>
      </c>
      <c r="D43" s="161">
        <v>291.98</v>
      </c>
      <c r="E43" s="126">
        <v>44409</v>
      </c>
      <c r="F43" s="127"/>
    </row>
    <row r="44" spans="1:6" s="128" customFormat="1" ht="15" customHeight="1" x14ac:dyDescent="0.25">
      <c r="A44" s="125" t="s">
        <v>233</v>
      </c>
      <c r="B44" s="192">
        <v>110789568</v>
      </c>
      <c r="C44" s="192"/>
      <c r="D44" s="161"/>
      <c r="E44" s="126"/>
      <c r="F44" s="127" t="s">
        <v>235</v>
      </c>
    </row>
    <row r="45" spans="1:6" ht="15" customHeight="1" x14ac:dyDescent="0.25">
      <c r="A45" s="74" t="s">
        <v>132</v>
      </c>
      <c r="B45" s="188">
        <v>1397771129</v>
      </c>
      <c r="C45" s="188">
        <v>10521013068</v>
      </c>
      <c r="D45" s="159">
        <v>27.26</v>
      </c>
      <c r="E45" s="75">
        <v>43812</v>
      </c>
      <c r="F45" s="52"/>
    </row>
    <row r="46" spans="1:6" ht="15" customHeight="1" x14ac:dyDescent="0.25">
      <c r="A46" s="114" t="s">
        <v>134</v>
      </c>
      <c r="B46" s="185">
        <v>3666372613</v>
      </c>
      <c r="C46" s="185">
        <v>10521000051</v>
      </c>
      <c r="D46" s="160">
        <v>2.54</v>
      </c>
      <c r="E46" s="115">
        <v>43731</v>
      </c>
      <c r="F46" s="116"/>
    </row>
    <row r="47" spans="1:6" ht="15" customHeight="1" x14ac:dyDescent="0.25">
      <c r="A47" s="74" t="s">
        <v>135</v>
      </c>
      <c r="B47" s="188">
        <v>964789037</v>
      </c>
      <c r="C47" s="188">
        <v>10521002155</v>
      </c>
      <c r="D47" s="159">
        <v>208.45</v>
      </c>
      <c r="E47" s="75">
        <v>43907</v>
      </c>
      <c r="F47" s="52"/>
    </row>
    <row r="48" spans="1:6" ht="15" customHeight="1" x14ac:dyDescent="0.25">
      <c r="A48" s="74" t="s">
        <v>226</v>
      </c>
      <c r="B48" s="188">
        <v>238670074</v>
      </c>
      <c r="C48" s="188">
        <v>10521003548</v>
      </c>
      <c r="D48" s="159">
        <v>8.6300000000000008</v>
      </c>
      <c r="E48" s="75">
        <v>44071</v>
      </c>
      <c r="F48" s="52" t="s">
        <v>227</v>
      </c>
    </row>
    <row r="49" spans="1:6" ht="15" customHeight="1" x14ac:dyDescent="0.25">
      <c r="A49" s="74" t="s">
        <v>63</v>
      </c>
      <c r="B49" s="188">
        <v>2066741249</v>
      </c>
      <c r="C49" s="188">
        <v>10521002941</v>
      </c>
      <c r="D49" s="159">
        <v>310.58999999999997</v>
      </c>
      <c r="E49" s="75">
        <v>43908</v>
      </c>
      <c r="F49" s="52"/>
    </row>
    <row r="50" spans="1:6" ht="15" customHeight="1" x14ac:dyDescent="0.25">
      <c r="A50" s="74" t="s">
        <v>243</v>
      </c>
      <c r="B50" s="188">
        <v>3746376656</v>
      </c>
      <c r="C50" s="188"/>
      <c r="D50" s="159"/>
      <c r="E50" s="75"/>
      <c r="F50" s="52" t="s">
        <v>244</v>
      </c>
    </row>
    <row r="51" spans="1:6" ht="15" customHeight="1" x14ac:dyDescent="0.25">
      <c r="A51" s="74" t="s">
        <v>140</v>
      </c>
      <c r="B51" s="188">
        <v>2949383915</v>
      </c>
      <c r="C51" s="188">
        <v>10521000790</v>
      </c>
      <c r="D51" s="159">
        <v>1.1200000000000001</v>
      </c>
      <c r="E51" s="75">
        <v>41311</v>
      </c>
      <c r="F51" s="52"/>
    </row>
    <row r="52" spans="1:6" ht="15" customHeight="1" x14ac:dyDescent="0.25">
      <c r="A52" s="74" t="s">
        <v>141</v>
      </c>
      <c r="B52" s="188">
        <v>114372976</v>
      </c>
      <c r="C52" s="188">
        <v>10521000022</v>
      </c>
      <c r="D52" s="159">
        <v>162.6</v>
      </c>
      <c r="E52" s="75">
        <v>43907</v>
      </c>
      <c r="F52" s="52"/>
    </row>
    <row r="53" spans="1:6" ht="15" customHeight="1" x14ac:dyDescent="0.25">
      <c r="A53" s="74" t="s">
        <v>212</v>
      </c>
      <c r="B53" s="188">
        <v>1655713415</v>
      </c>
      <c r="C53" s="188">
        <v>10521023229</v>
      </c>
      <c r="D53" s="159">
        <v>74.19</v>
      </c>
      <c r="E53" s="75">
        <v>43906</v>
      </c>
      <c r="F53" s="52"/>
    </row>
    <row r="54" spans="1:6" ht="15" customHeight="1" x14ac:dyDescent="0.25">
      <c r="A54" s="74" t="s">
        <v>180</v>
      </c>
      <c r="B54" s="188">
        <v>114010080</v>
      </c>
      <c r="C54" s="188">
        <v>10521023218</v>
      </c>
      <c r="D54" s="159">
        <v>28.02</v>
      </c>
      <c r="E54" s="75">
        <v>43804</v>
      </c>
      <c r="F54" s="52"/>
    </row>
    <row r="55" spans="1:6" ht="15" customHeight="1" x14ac:dyDescent="0.25">
      <c r="A55" s="74" t="s">
        <v>145</v>
      </c>
      <c r="B55" s="188">
        <v>1393019817</v>
      </c>
      <c r="C55" s="188">
        <v>10521023215</v>
      </c>
      <c r="D55" s="159">
        <v>92.53</v>
      </c>
      <c r="E55" s="75">
        <v>43906</v>
      </c>
      <c r="F55" s="52"/>
    </row>
    <row r="56" spans="1:6" s="177" customFormat="1" ht="15" customHeight="1" x14ac:dyDescent="0.25">
      <c r="A56" s="173" t="s">
        <v>146</v>
      </c>
      <c r="B56" s="193">
        <v>2182757921</v>
      </c>
      <c r="C56" s="193">
        <v>10521000003</v>
      </c>
      <c r="D56" s="174">
        <v>291.98</v>
      </c>
      <c r="E56" s="175">
        <v>43907</v>
      </c>
      <c r="F56" s="176" t="s">
        <v>305</v>
      </c>
    </row>
    <row r="57" spans="1:6" ht="15" customHeight="1" x14ac:dyDescent="0.25">
      <c r="A57" s="114" t="s">
        <v>51</v>
      </c>
      <c r="B57" s="185">
        <v>2899680362</v>
      </c>
      <c r="C57" s="185">
        <v>10521000804</v>
      </c>
      <c r="D57" s="160">
        <v>2.74</v>
      </c>
      <c r="E57" s="115">
        <v>42996</v>
      </c>
      <c r="F57" s="116"/>
    </row>
    <row r="58" spans="1:6" ht="15" customHeight="1" x14ac:dyDescent="0.25">
      <c r="A58" s="114" t="s">
        <v>43</v>
      </c>
      <c r="B58" s="185">
        <v>1659079911</v>
      </c>
      <c r="C58" s="185">
        <v>10521000072</v>
      </c>
      <c r="D58" s="160">
        <v>2.4500000000000002</v>
      </c>
      <c r="E58" s="115">
        <v>43076</v>
      </c>
      <c r="F58" s="116"/>
    </row>
    <row r="59" spans="1:6" s="177" customFormat="1" ht="15" customHeight="1" x14ac:dyDescent="0.25">
      <c r="A59" s="173" t="s">
        <v>58</v>
      </c>
      <c r="B59" s="193">
        <v>109963104</v>
      </c>
      <c r="C59" s="193">
        <v>10521002800</v>
      </c>
      <c r="D59" s="174"/>
      <c r="E59" s="175">
        <v>43908</v>
      </c>
      <c r="F59" s="176" t="s">
        <v>247</v>
      </c>
    </row>
    <row r="60" spans="1:6" ht="15" customHeight="1" x14ac:dyDescent="0.25">
      <c r="A60" s="74" t="s">
        <v>213</v>
      </c>
      <c r="B60" s="188">
        <v>110772528</v>
      </c>
      <c r="C60" s="188">
        <v>10521023033</v>
      </c>
      <c r="D60" s="159">
        <v>342.31</v>
      </c>
      <c r="E60" s="75">
        <v>43883</v>
      </c>
      <c r="F60" s="52"/>
    </row>
    <row r="61" spans="1:6" ht="15" customHeight="1" x14ac:dyDescent="0.25">
      <c r="A61" s="74" t="s">
        <v>238</v>
      </c>
      <c r="B61" s="188">
        <v>2535544657</v>
      </c>
      <c r="C61" s="188"/>
      <c r="D61" s="159">
        <v>300</v>
      </c>
      <c r="E61" s="75">
        <v>44258</v>
      </c>
      <c r="F61" s="52"/>
    </row>
    <row r="62" spans="1:6" ht="15" customHeight="1" x14ac:dyDescent="0.25">
      <c r="A62" s="74" t="s">
        <v>151</v>
      </c>
      <c r="B62" s="188">
        <v>2180748993</v>
      </c>
      <c r="C62" s="188">
        <v>10521014853</v>
      </c>
      <c r="D62" s="159">
        <v>217.53</v>
      </c>
      <c r="E62" s="75">
        <v>43895</v>
      </c>
      <c r="F62" s="52"/>
    </row>
    <row r="63" spans="1:6" ht="15" customHeight="1" x14ac:dyDescent="0.25">
      <c r="A63" s="114" t="s">
        <v>152</v>
      </c>
      <c r="B63" s="185">
        <v>2009846274</v>
      </c>
      <c r="C63" s="185">
        <v>10521000653</v>
      </c>
      <c r="D63" s="160">
        <v>0.79</v>
      </c>
      <c r="E63" s="115">
        <v>41765</v>
      </c>
      <c r="F63" s="116"/>
    </row>
    <row r="64" spans="1:6" ht="15" customHeight="1" x14ac:dyDescent="0.25">
      <c r="A64" s="74" t="s">
        <v>71</v>
      </c>
      <c r="B64" s="188">
        <v>1069193345</v>
      </c>
      <c r="C64" s="188">
        <v>10521003123</v>
      </c>
      <c r="D64" s="159">
        <v>94.54</v>
      </c>
      <c r="E64" s="75">
        <v>43892</v>
      </c>
      <c r="F64" t="s">
        <v>316</v>
      </c>
    </row>
    <row r="65" spans="1:6" ht="15" customHeight="1" x14ac:dyDescent="0.25">
      <c r="A65" s="74" t="s">
        <v>65</v>
      </c>
      <c r="B65" s="188">
        <v>1511081284</v>
      </c>
      <c r="C65" s="188">
        <v>10521023206</v>
      </c>
      <c r="D65" s="159">
        <v>62.91</v>
      </c>
      <c r="E65" s="75">
        <v>43906</v>
      </c>
      <c r="F65" s="52"/>
    </row>
    <row r="66" spans="1:6" ht="15" customHeight="1" x14ac:dyDescent="0.25">
      <c r="A66" s="114" t="s">
        <v>153</v>
      </c>
      <c r="B66" s="185">
        <v>1102126346</v>
      </c>
      <c r="C66" s="185">
        <v>10521009942</v>
      </c>
      <c r="D66" s="160">
        <v>0</v>
      </c>
      <c r="E66" s="115">
        <v>41414</v>
      </c>
      <c r="F66" s="116"/>
    </row>
    <row r="67" spans="1:6" s="177" customFormat="1" ht="15" customHeight="1" x14ac:dyDescent="0.25">
      <c r="A67" s="173" t="s">
        <v>38</v>
      </c>
      <c r="B67" s="193">
        <v>2571794811</v>
      </c>
      <c r="C67" s="193">
        <v>10521000061</v>
      </c>
      <c r="D67" s="174">
        <v>56.32</v>
      </c>
      <c r="E67" s="175">
        <v>43906</v>
      </c>
      <c r="F67" s="176" t="s">
        <v>289</v>
      </c>
    </row>
    <row r="68" spans="1:6" x14ac:dyDescent="0.25">
      <c r="A68" s="125" t="s">
        <v>290</v>
      </c>
      <c r="B68" s="188">
        <v>652920433</v>
      </c>
      <c r="C68" s="192">
        <v>10521003842</v>
      </c>
      <c r="D68" s="159">
        <v>317.56</v>
      </c>
      <c r="E68" s="75">
        <v>44593</v>
      </c>
      <c r="F68" s="52" t="s">
        <v>309</v>
      </c>
    </row>
    <row r="69" spans="1:6" x14ac:dyDescent="0.25">
      <c r="D69"/>
    </row>
    <row r="70" spans="1:6" x14ac:dyDescent="0.25">
      <c r="D70">
        <v>192.72</v>
      </c>
      <c r="E70">
        <v>317.56</v>
      </c>
    </row>
    <row r="71" spans="1:6" x14ac:dyDescent="0.25">
      <c r="D71">
        <v>52.56</v>
      </c>
      <c r="E71">
        <v>-245.28</v>
      </c>
    </row>
    <row r="72" spans="1:6" x14ac:dyDescent="0.25">
      <c r="D72">
        <f>SUM(D70:D71)</f>
        <v>245.28</v>
      </c>
      <c r="E72">
        <f>SUM(E70:E71)</f>
        <v>72.28</v>
      </c>
    </row>
    <row r="90" spans="1:5" x14ac:dyDescent="0.25">
      <c r="A90" s="178" t="s">
        <v>230</v>
      </c>
      <c r="B90" s="178">
        <v>2571794811</v>
      </c>
      <c r="C90" s="178">
        <v>10521003359</v>
      </c>
    </row>
    <row r="91" spans="1:5" x14ac:dyDescent="0.25">
      <c r="A91" s="178" t="s">
        <v>283</v>
      </c>
      <c r="B91" s="178">
        <v>652920433</v>
      </c>
      <c r="C91" s="178">
        <v>10521003771</v>
      </c>
      <c r="D91" s="163">
        <v>317</v>
      </c>
      <c r="E91" t="s">
        <v>292</v>
      </c>
    </row>
    <row r="92" spans="1:5" x14ac:dyDescent="0.25">
      <c r="A92" s="178" t="s">
        <v>290</v>
      </c>
      <c r="C92" s="178">
        <v>10521003842</v>
      </c>
      <c r="D92" s="163">
        <v>100.36</v>
      </c>
      <c r="E92" t="s">
        <v>293</v>
      </c>
    </row>
  </sheetData>
  <autoFilter ref="A1:F6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customHeight="1" x14ac:dyDescent="0.25"/>
  <cols>
    <col min="1" max="1" width="40.28515625" bestFit="1" customWidth="1"/>
    <col min="2" max="2" width="16.7109375" bestFit="1" customWidth="1"/>
    <col min="3" max="3" width="11" bestFit="1" customWidth="1"/>
    <col min="4" max="4" width="12.140625" style="156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9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157</v>
      </c>
      <c r="B2" s="114">
        <v>1124055377</v>
      </c>
      <c r="C2" s="114">
        <v>4358780856</v>
      </c>
      <c r="D2" s="160">
        <v>1.35</v>
      </c>
      <c r="E2" s="115">
        <v>43743</v>
      </c>
      <c r="F2" s="116"/>
    </row>
    <row r="3" spans="1:6" ht="15" customHeight="1" x14ac:dyDescent="0.25">
      <c r="A3" s="74" t="s">
        <v>89</v>
      </c>
      <c r="B3" s="74">
        <v>643404734</v>
      </c>
      <c r="C3" s="74">
        <v>1029770</v>
      </c>
      <c r="D3" s="159">
        <v>7.5</v>
      </c>
      <c r="E3" s="75">
        <v>42586</v>
      </c>
      <c r="F3" s="52"/>
    </row>
    <row r="4" spans="1:6" ht="15" customHeight="1" x14ac:dyDescent="0.25">
      <c r="A4" s="74" t="s">
        <v>207</v>
      </c>
      <c r="B4" s="74">
        <v>3714449445</v>
      </c>
      <c r="C4" s="74">
        <v>4358056619</v>
      </c>
      <c r="D4" s="159">
        <v>289.25</v>
      </c>
      <c r="E4" s="75">
        <v>43908</v>
      </c>
      <c r="F4" s="52"/>
    </row>
    <row r="5" spans="1:6" ht="15" customHeight="1" x14ac:dyDescent="0.25">
      <c r="A5" s="74" t="s">
        <v>214</v>
      </c>
      <c r="B5" s="74">
        <v>1394176537</v>
      </c>
      <c r="C5" s="74">
        <v>4358024710</v>
      </c>
      <c r="D5" s="159">
        <v>6.9</v>
      </c>
      <c r="E5" s="75">
        <v>43868</v>
      </c>
      <c r="F5" s="52"/>
    </row>
    <row r="6" spans="1:6" ht="15.75" customHeight="1" x14ac:dyDescent="0.25">
      <c r="A6" s="114" t="s">
        <v>215</v>
      </c>
      <c r="B6" s="114">
        <v>643303998</v>
      </c>
      <c r="C6" s="114">
        <v>4358010521</v>
      </c>
      <c r="D6" s="160">
        <v>2.15</v>
      </c>
      <c r="E6" s="115">
        <v>43335</v>
      </c>
      <c r="F6" s="116"/>
    </row>
    <row r="7" spans="1:6" s="70" customFormat="1" ht="15" customHeight="1" x14ac:dyDescent="0.25">
      <c r="A7" s="125" t="s">
        <v>279</v>
      </c>
      <c r="B7" s="125" t="s">
        <v>280</v>
      </c>
      <c r="C7" s="125">
        <v>3730</v>
      </c>
      <c r="D7" s="161"/>
      <c r="E7" s="126">
        <v>44378</v>
      </c>
      <c r="F7" s="127"/>
    </row>
    <row r="8" spans="1:6" s="70" customFormat="1" ht="15" customHeight="1" x14ac:dyDescent="0.25">
      <c r="A8" s="125" t="s">
        <v>271</v>
      </c>
      <c r="B8" s="125">
        <v>3784600096</v>
      </c>
      <c r="C8" s="125">
        <v>2462002616</v>
      </c>
      <c r="D8" s="161"/>
      <c r="E8" s="126"/>
      <c r="F8" s="127"/>
    </row>
    <row r="9" spans="1:6" ht="15" customHeight="1" x14ac:dyDescent="0.25">
      <c r="A9" s="120" t="s">
        <v>216</v>
      </c>
      <c r="B9" s="120">
        <v>3751013952</v>
      </c>
      <c r="C9" s="120">
        <v>1273724</v>
      </c>
      <c r="D9" s="158">
        <v>143.63</v>
      </c>
      <c r="E9" s="121">
        <v>43903</v>
      </c>
      <c r="F9" s="122" t="s">
        <v>217</v>
      </c>
    </row>
    <row r="10" spans="1:6" ht="15" customHeight="1" x14ac:dyDescent="0.25">
      <c r="A10" s="74" t="s">
        <v>218</v>
      </c>
      <c r="B10" s="74">
        <v>648264993</v>
      </c>
      <c r="C10" s="74">
        <v>1404854</v>
      </c>
      <c r="D10" s="159">
        <v>5.2</v>
      </c>
      <c r="E10" s="75">
        <v>43899</v>
      </c>
      <c r="F10" s="52"/>
    </row>
    <row r="11" spans="1:6" ht="15" customHeight="1" x14ac:dyDescent="0.25">
      <c r="A11" s="114" t="s">
        <v>140</v>
      </c>
      <c r="B11" s="114">
        <v>1227023566</v>
      </c>
      <c r="C11" s="114">
        <v>1029780</v>
      </c>
      <c r="D11" s="160">
        <v>1.81</v>
      </c>
      <c r="E11" s="115">
        <v>43280</v>
      </c>
      <c r="F11" s="116"/>
    </row>
    <row r="12" spans="1:6" ht="15" customHeight="1" x14ac:dyDescent="0.25">
      <c r="A12" s="74" t="s">
        <v>146</v>
      </c>
      <c r="B12" s="74">
        <v>2947379362</v>
      </c>
      <c r="C12" s="74">
        <v>4358000004</v>
      </c>
      <c r="D12" s="159">
        <v>369.1</v>
      </c>
      <c r="E12" s="75">
        <v>43908</v>
      </c>
      <c r="F12" s="52" t="s">
        <v>281</v>
      </c>
    </row>
    <row r="13" spans="1:6" ht="15" customHeight="1" x14ac:dyDescent="0.25">
      <c r="A13" s="74" t="s">
        <v>46</v>
      </c>
      <c r="B13" s="74">
        <v>1285778087</v>
      </c>
      <c r="C13" s="74">
        <v>4358000668</v>
      </c>
      <c r="D13" s="159">
        <v>442.6</v>
      </c>
      <c r="E13" s="75">
        <v>43908</v>
      </c>
      <c r="F13" s="52"/>
    </row>
    <row r="14" spans="1:6" ht="15" customHeight="1" x14ac:dyDescent="0.25">
      <c r="A14" s="74" t="s">
        <v>71</v>
      </c>
      <c r="B14" s="74">
        <v>3253700752</v>
      </c>
      <c r="C14" s="74">
        <v>4358003123</v>
      </c>
      <c r="D14" s="159">
        <v>190.7</v>
      </c>
      <c r="E14" s="75">
        <v>43908</v>
      </c>
      <c r="F14" s="52" t="s">
        <v>316</v>
      </c>
    </row>
    <row r="15" spans="1:6" ht="15" customHeight="1" x14ac:dyDescent="0.25">
      <c r="A15" s="129" t="s">
        <v>236</v>
      </c>
      <c r="B15" s="52">
        <v>3718734885</v>
      </c>
      <c r="C15" s="52"/>
      <c r="D15" s="180"/>
      <c r="E15" s="52"/>
      <c r="F15" s="52" t="s">
        <v>237</v>
      </c>
    </row>
    <row r="16" spans="1:6" ht="15" customHeight="1" x14ac:dyDescent="0.25">
      <c r="C16" t="s">
        <v>306</v>
      </c>
      <c r="D16" s="156">
        <f>SUM(D2:D15)</f>
        <v>1460.19</v>
      </c>
    </row>
  </sheetData>
  <autoFilter ref="A1:F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38.85546875" customWidth="1"/>
    <col min="2" max="3" width="11" bestFit="1" customWidth="1"/>
    <col min="4" max="4" width="7.5703125" bestFit="1" customWidth="1"/>
    <col min="5" max="5" width="10.140625" bestFit="1" customWidth="1"/>
    <col min="6" max="6" width="30.5703125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76" t="s">
        <v>81</v>
      </c>
      <c r="E1" s="76" t="s">
        <v>82</v>
      </c>
      <c r="F1" s="73" t="s">
        <v>155</v>
      </c>
    </row>
    <row r="2" spans="1:6" ht="15" customHeight="1" x14ac:dyDescent="0.25">
      <c r="A2" s="74" t="s">
        <v>60</v>
      </c>
      <c r="B2" s="74">
        <v>1247827908</v>
      </c>
      <c r="C2" s="74">
        <v>4358002845</v>
      </c>
      <c r="D2" s="74">
        <v>35.1</v>
      </c>
      <c r="E2" s="75">
        <v>43881</v>
      </c>
      <c r="F2" s="52" t="s">
        <v>234</v>
      </c>
    </row>
    <row r="3" spans="1:6" ht="15" customHeight="1" x14ac:dyDescent="0.25">
      <c r="A3" s="114" t="s">
        <v>112</v>
      </c>
      <c r="B3" s="114">
        <v>801749178</v>
      </c>
      <c r="C3" s="114">
        <v>1029787</v>
      </c>
      <c r="D3" s="114">
        <v>1.82</v>
      </c>
      <c r="E3" s="115">
        <v>43544</v>
      </c>
      <c r="F3" s="116"/>
    </row>
    <row r="4" spans="1:6" ht="15" customHeight="1" x14ac:dyDescent="0.25">
      <c r="A4" s="74" t="s">
        <v>173</v>
      </c>
      <c r="B4" s="74">
        <v>586005028</v>
      </c>
      <c r="C4" s="74">
        <v>4358014453</v>
      </c>
      <c r="D4" s="74">
        <v>1.7</v>
      </c>
      <c r="E4" s="75">
        <v>43830</v>
      </c>
      <c r="F4" s="52"/>
    </row>
    <row r="5" spans="1:6" ht="15" customHeight="1" x14ac:dyDescent="0.25">
      <c r="A5" s="74" t="s">
        <v>174</v>
      </c>
      <c r="B5" s="74">
        <v>4037241811</v>
      </c>
      <c r="C5" s="74">
        <v>4358000656</v>
      </c>
      <c r="D5" s="74">
        <v>133.05000000000001</v>
      </c>
      <c r="E5" s="75">
        <v>43901</v>
      </c>
      <c r="F5" s="52"/>
    </row>
    <row r="6" spans="1:6" ht="15" customHeight="1" x14ac:dyDescent="0.25">
      <c r="A6" s="74" t="s">
        <v>51</v>
      </c>
      <c r="B6" s="74">
        <v>1410481817</v>
      </c>
      <c r="C6" s="74">
        <v>4358000008</v>
      </c>
      <c r="D6" s="74">
        <v>483.75</v>
      </c>
      <c r="E6" s="75">
        <v>43907</v>
      </c>
      <c r="F6" s="52"/>
    </row>
    <row r="7" spans="1:6" ht="15" customHeight="1" x14ac:dyDescent="0.25">
      <c r="A7" s="111" t="s">
        <v>175</v>
      </c>
      <c r="B7" s="111">
        <v>801851882</v>
      </c>
      <c r="C7" s="111">
        <v>4358000001</v>
      </c>
      <c r="D7" s="111">
        <v>1.7</v>
      </c>
      <c r="E7" s="112">
        <v>41697</v>
      </c>
      <c r="F7" s="113" t="s">
        <v>220</v>
      </c>
    </row>
    <row r="8" spans="1:6" ht="15" customHeight="1" x14ac:dyDescent="0.25">
      <c r="A8" s="111" t="s">
        <v>176</v>
      </c>
      <c r="B8" s="111">
        <v>2461471091</v>
      </c>
      <c r="C8" s="111">
        <v>1029788</v>
      </c>
      <c r="D8" s="111">
        <v>271.8</v>
      </c>
      <c r="E8" s="112">
        <v>41239</v>
      </c>
      <c r="F8" s="113" t="s">
        <v>195</v>
      </c>
    </row>
    <row r="9" spans="1:6" ht="15" customHeight="1" x14ac:dyDescent="0.25">
      <c r="A9" s="74" t="s">
        <v>151</v>
      </c>
      <c r="B9" s="74">
        <v>1712290247</v>
      </c>
      <c r="C9" s="74">
        <v>4358000657</v>
      </c>
      <c r="D9" s="74">
        <v>226.45</v>
      </c>
      <c r="E9" s="75">
        <v>43906</v>
      </c>
      <c r="F9" s="52"/>
    </row>
    <row r="10" spans="1:6" ht="15" customHeight="1" x14ac:dyDescent="0.25">
      <c r="A10" s="74" t="s">
        <v>52</v>
      </c>
      <c r="B10" s="74">
        <v>3823604075</v>
      </c>
      <c r="C10" s="74">
        <v>4358000004</v>
      </c>
      <c r="D10" s="74">
        <v>598.04999999999995</v>
      </c>
      <c r="E10" s="75">
        <v>43903</v>
      </c>
      <c r="F10" s="52"/>
    </row>
  </sheetData>
  <autoFilter ref="A1:F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4" sqref="B24"/>
    </sheetView>
  </sheetViews>
  <sheetFormatPr defaultRowHeight="15" x14ac:dyDescent="0.25"/>
  <cols>
    <col min="1" max="1" width="40.5703125" bestFit="1" customWidth="1"/>
    <col min="2" max="3" width="11" bestFit="1" customWidth="1"/>
    <col min="4" max="4" width="10.5703125" style="156" bestFit="1" customWidth="1"/>
    <col min="5" max="5" width="10.140625" bestFit="1" customWidth="1"/>
    <col min="6" max="6" width="37.140625" bestFit="1" customWidth="1"/>
  </cols>
  <sheetData>
    <row r="1" spans="1:6" ht="15" customHeight="1" x14ac:dyDescent="0.25">
      <c r="A1" s="76" t="s">
        <v>78</v>
      </c>
      <c r="B1" s="76" t="s">
        <v>79</v>
      </c>
      <c r="C1" s="76" t="s">
        <v>80</v>
      </c>
      <c r="D1" s="179" t="s">
        <v>81</v>
      </c>
      <c r="E1" s="76" t="s">
        <v>82</v>
      </c>
      <c r="F1" s="73" t="s">
        <v>155</v>
      </c>
    </row>
    <row r="2" spans="1:6" ht="15" customHeight="1" x14ac:dyDescent="0.25">
      <c r="A2" s="114" t="s">
        <v>39</v>
      </c>
      <c r="B2" s="114">
        <v>1191974650</v>
      </c>
      <c r="C2" s="114">
        <v>4358000659</v>
      </c>
      <c r="D2" s="160">
        <v>76.319999999999993</v>
      </c>
      <c r="E2" s="115">
        <v>43906</v>
      </c>
      <c r="F2" s="116"/>
    </row>
    <row r="3" spans="1:6" x14ac:dyDescent="0.25">
      <c r="A3" s="129" t="s">
        <v>294</v>
      </c>
      <c r="B3" s="129">
        <v>316731922</v>
      </c>
      <c r="C3" s="129">
        <v>4358003843</v>
      </c>
      <c r="D3" s="180">
        <v>2.93</v>
      </c>
      <c r="E3" s="75">
        <v>44593</v>
      </c>
      <c r="F3" s="52" t="s">
        <v>295</v>
      </c>
    </row>
    <row r="4" spans="1:6" ht="15" customHeight="1" x14ac:dyDescent="0.25">
      <c r="A4" s="114" t="s">
        <v>122</v>
      </c>
      <c r="B4" s="114">
        <v>2088767687</v>
      </c>
      <c r="C4" s="114">
        <v>4358535272</v>
      </c>
      <c r="D4" s="160">
        <v>2.15</v>
      </c>
      <c r="E4" s="115">
        <v>43613</v>
      </c>
      <c r="F4" s="116"/>
    </row>
    <row r="5" spans="1:6" ht="15" customHeight="1" x14ac:dyDescent="0.25">
      <c r="A5" s="74" t="s">
        <v>132</v>
      </c>
      <c r="B5" s="74">
        <v>832743755</v>
      </c>
      <c r="C5" s="74">
        <v>13068</v>
      </c>
      <c r="D5" s="159">
        <v>109.85</v>
      </c>
      <c r="E5" s="75">
        <v>43906</v>
      </c>
      <c r="F5" s="52"/>
    </row>
    <row r="6" spans="1:6" ht="15" customHeight="1" x14ac:dyDescent="0.25">
      <c r="A6" s="74" t="s">
        <v>233</v>
      </c>
      <c r="B6">
        <v>110789568</v>
      </c>
      <c r="C6" s="74"/>
      <c r="D6" s="159"/>
      <c r="E6" s="75">
        <v>44208</v>
      </c>
      <c r="F6" s="52"/>
    </row>
    <row r="7" spans="1:6" ht="15" customHeight="1" x14ac:dyDescent="0.25">
      <c r="A7" s="74" t="s">
        <v>135</v>
      </c>
      <c r="B7" s="74">
        <v>1169416634</v>
      </c>
      <c r="C7" s="74">
        <v>4358002155</v>
      </c>
      <c r="D7" s="159">
        <v>230.08</v>
      </c>
      <c r="E7" s="75">
        <v>43906</v>
      </c>
      <c r="F7" s="52"/>
    </row>
    <row r="8" spans="1:6" ht="15" customHeight="1" x14ac:dyDescent="0.25">
      <c r="A8" s="74" t="s">
        <v>179</v>
      </c>
      <c r="B8" s="74">
        <v>1169478634</v>
      </c>
      <c r="C8" s="74">
        <v>988</v>
      </c>
      <c r="D8" s="159">
        <v>1.1599999999999999</v>
      </c>
      <c r="E8" s="75">
        <v>43279</v>
      </c>
      <c r="F8" s="52"/>
    </row>
    <row r="9" spans="1:6" ht="15" customHeight="1" x14ac:dyDescent="0.25">
      <c r="A9" s="74" t="s">
        <v>180</v>
      </c>
      <c r="B9" s="74">
        <v>110002848</v>
      </c>
      <c r="C9" s="74">
        <v>4358023218</v>
      </c>
      <c r="D9" s="159">
        <v>74.41</v>
      </c>
      <c r="E9" s="75">
        <v>43896</v>
      </c>
      <c r="F9" s="52"/>
    </row>
    <row r="10" spans="1:6" ht="15" customHeight="1" x14ac:dyDescent="0.25">
      <c r="A10" s="74" t="s">
        <v>60</v>
      </c>
      <c r="B10" s="74">
        <v>3213154718</v>
      </c>
      <c r="C10" s="74">
        <v>4358002344</v>
      </c>
      <c r="D10" s="159">
        <v>0</v>
      </c>
      <c r="E10" s="75">
        <v>44158</v>
      </c>
      <c r="F10" s="52" t="s">
        <v>229</v>
      </c>
    </row>
    <row r="11" spans="1:6" x14ac:dyDescent="0.25">
      <c r="A11" s="129" t="s">
        <v>245</v>
      </c>
      <c r="B11" s="129">
        <v>107639200</v>
      </c>
      <c r="C11" s="52"/>
      <c r="D11" s="180"/>
      <c r="E11" s="75">
        <v>44260</v>
      </c>
      <c r="F11" s="52" t="s">
        <v>246</v>
      </c>
    </row>
  </sheetData>
  <autoFilter ref="A1:F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9" workbookViewId="0">
      <selection activeCell="E153" sqref="E153"/>
    </sheetView>
  </sheetViews>
  <sheetFormatPr defaultRowHeight="15" x14ac:dyDescent="0.25"/>
  <cols>
    <col min="1" max="1" width="43.140625" bestFit="1" customWidth="1"/>
    <col min="2" max="2" width="11" bestFit="1" customWidth="1"/>
    <col min="3" max="3" width="12" bestFit="1" customWidth="1"/>
    <col min="5" max="5" width="10.140625" bestFit="1" customWidth="1"/>
    <col min="6" max="6" width="11" bestFit="1" customWidth="1"/>
    <col min="7" max="7" width="12.85546875" bestFit="1" customWidth="1"/>
  </cols>
  <sheetData>
    <row r="1" spans="1:7" ht="15.75" x14ac:dyDescent="0.25">
      <c r="A1" s="78" t="s">
        <v>78</v>
      </c>
      <c r="B1" s="78" t="s">
        <v>79</v>
      </c>
      <c r="C1" s="78" t="s">
        <v>80</v>
      </c>
      <c r="D1" s="78" t="s">
        <v>81</v>
      </c>
      <c r="E1" s="78" t="s">
        <v>82</v>
      </c>
      <c r="F1" s="78" t="s">
        <v>193</v>
      </c>
      <c r="G1" s="78" t="s">
        <v>189</v>
      </c>
    </row>
    <row r="2" spans="1:7" x14ac:dyDescent="0.25">
      <c r="A2" s="79" t="s">
        <v>72</v>
      </c>
      <c r="B2" s="79">
        <v>1121136385</v>
      </c>
      <c r="C2" s="79">
        <v>10521014885</v>
      </c>
      <c r="D2" s="79">
        <v>315.64</v>
      </c>
      <c r="E2" s="80">
        <v>43599</v>
      </c>
      <c r="F2" s="81" t="s">
        <v>186</v>
      </c>
      <c r="G2" s="81" t="s">
        <v>187</v>
      </c>
    </row>
    <row r="3" spans="1:7" x14ac:dyDescent="0.25">
      <c r="A3" s="82" t="s">
        <v>83</v>
      </c>
      <c r="B3" s="82">
        <v>264662871</v>
      </c>
      <c r="C3" s="82">
        <v>10521000045</v>
      </c>
      <c r="D3" s="82">
        <v>1.98</v>
      </c>
      <c r="E3" s="83">
        <v>41936</v>
      </c>
      <c r="F3" s="84" t="s">
        <v>186</v>
      </c>
      <c r="G3" s="84" t="s">
        <v>194</v>
      </c>
    </row>
    <row r="4" spans="1:7" x14ac:dyDescent="0.25">
      <c r="A4" s="88" t="s">
        <v>84</v>
      </c>
      <c r="B4" s="88">
        <v>3606393614</v>
      </c>
      <c r="C4" s="88">
        <v>10521000008</v>
      </c>
      <c r="D4" s="88">
        <v>2.4900000000000002</v>
      </c>
      <c r="E4" s="89">
        <v>43434</v>
      </c>
      <c r="F4" s="90" t="s">
        <v>186</v>
      </c>
      <c r="G4" s="90" t="s">
        <v>188</v>
      </c>
    </row>
    <row r="5" spans="1:7" x14ac:dyDescent="0.25">
      <c r="A5" s="85" t="s">
        <v>85</v>
      </c>
      <c r="B5" s="85">
        <v>2572484379</v>
      </c>
      <c r="C5" s="85">
        <v>10521039492</v>
      </c>
      <c r="D5" s="85">
        <v>41.12</v>
      </c>
      <c r="E5" s="86">
        <v>43599</v>
      </c>
      <c r="F5" s="87" t="s">
        <v>186</v>
      </c>
      <c r="G5" s="87" t="s">
        <v>190</v>
      </c>
    </row>
    <row r="6" spans="1:7" x14ac:dyDescent="0.25">
      <c r="A6" s="82" t="s">
        <v>40</v>
      </c>
      <c r="B6" s="82">
        <v>566827964</v>
      </c>
      <c r="C6" s="82">
        <v>10521000066</v>
      </c>
      <c r="D6" s="82">
        <v>2.52</v>
      </c>
      <c r="E6" s="83">
        <v>43182</v>
      </c>
      <c r="F6" s="84" t="s">
        <v>186</v>
      </c>
      <c r="G6" s="84" t="s">
        <v>194</v>
      </c>
    </row>
    <row r="7" spans="1:7" x14ac:dyDescent="0.25">
      <c r="A7" s="82" t="s">
        <v>86</v>
      </c>
      <c r="B7" s="82">
        <v>3511853171</v>
      </c>
      <c r="C7" s="82">
        <v>10521010511</v>
      </c>
      <c r="D7" s="82">
        <v>2.69</v>
      </c>
      <c r="E7" s="83">
        <v>41802</v>
      </c>
      <c r="F7" s="84" t="s">
        <v>186</v>
      </c>
      <c r="G7" s="84" t="s">
        <v>194</v>
      </c>
    </row>
    <row r="8" spans="1:7" x14ac:dyDescent="0.25">
      <c r="A8" s="82" t="s">
        <v>87</v>
      </c>
      <c r="B8" s="82">
        <v>1081256019</v>
      </c>
      <c r="C8" s="82">
        <v>10521014746</v>
      </c>
      <c r="D8" s="82">
        <v>13.96</v>
      </c>
      <c r="E8" s="83">
        <v>40806</v>
      </c>
      <c r="F8" s="84" t="s">
        <v>186</v>
      </c>
      <c r="G8" s="84" t="s">
        <v>194</v>
      </c>
    </row>
    <row r="9" spans="1:7" x14ac:dyDescent="0.25">
      <c r="A9" s="79" t="s">
        <v>88</v>
      </c>
      <c r="B9" s="79">
        <v>3745089888</v>
      </c>
      <c r="C9" s="79">
        <v>10521001064</v>
      </c>
      <c r="D9" s="79">
        <v>240.08</v>
      </c>
      <c r="E9" s="80">
        <v>43599</v>
      </c>
      <c r="F9" s="81" t="s">
        <v>186</v>
      </c>
      <c r="G9" s="81" t="s">
        <v>187</v>
      </c>
    </row>
    <row r="10" spans="1:7" x14ac:dyDescent="0.25">
      <c r="A10" s="79" t="s">
        <v>89</v>
      </c>
      <c r="B10" s="79">
        <v>1108532419</v>
      </c>
      <c r="C10" s="79">
        <v>10521014604</v>
      </c>
      <c r="D10" s="79">
        <v>126.14</v>
      </c>
      <c r="E10" s="80">
        <v>43598</v>
      </c>
      <c r="F10" s="81" t="s">
        <v>186</v>
      </c>
      <c r="G10" s="81" t="s">
        <v>187</v>
      </c>
    </row>
    <row r="11" spans="1:7" x14ac:dyDescent="0.25">
      <c r="A11" s="82" t="s">
        <v>90</v>
      </c>
      <c r="B11" s="82">
        <v>2818278238</v>
      </c>
      <c r="C11" s="82">
        <v>10521001010</v>
      </c>
      <c r="D11" s="82">
        <v>0.8</v>
      </c>
      <c r="E11" s="83">
        <v>41391</v>
      </c>
      <c r="F11" s="84" t="s">
        <v>186</v>
      </c>
      <c r="G11" s="84" t="s">
        <v>194</v>
      </c>
    </row>
    <row r="12" spans="1:7" x14ac:dyDescent="0.25">
      <c r="A12" s="82" t="s">
        <v>91</v>
      </c>
      <c r="B12" s="82">
        <v>709137458</v>
      </c>
      <c r="C12" s="82">
        <v>10521014463</v>
      </c>
      <c r="D12" s="82">
        <v>2.2200000000000002</v>
      </c>
      <c r="E12" s="83">
        <v>41271</v>
      </c>
      <c r="F12" s="84" t="s">
        <v>186</v>
      </c>
      <c r="G12" s="84" t="s">
        <v>194</v>
      </c>
    </row>
    <row r="13" spans="1:7" x14ac:dyDescent="0.25">
      <c r="A13" s="82" t="s">
        <v>92</v>
      </c>
      <c r="B13" s="82">
        <v>1477972028</v>
      </c>
      <c r="C13" s="82">
        <v>10521014878</v>
      </c>
      <c r="D13" s="82">
        <v>1.48</v>
      </c>
      <c r="E13" s="83">
        <v>41964</v>
      </c>
      <c r="F13" s="84" t="s">
        <v>186</v>
      </c>
      <c r="G13" s="84" t="s">
        <v>194</v>
      </c>
    </row>
    <row r="14" spans="1:7" x14ac:dyDescent="0.25">
      <c r="A14" s="92" t="s">
        <v>93</v>
      </c>
      <c r="B14" s="92">
        <v>3723148717</v>
      </c>
      <c r="C14" s="92">
        <v>10521001843</v>
      </c>
      <c r="D14" s="92">
        <v>44.74</v>
      </c>
      <c r="E14" s="93">
        <v>43383</v>
      </c>
      <c r="F14" s="94" t="s">
        <v>186</v>
      </c>
      <c r="G14" s="94" t="s">
        <v>190</v>
      </c>
    </row>
    <row r="15" spans="1:7" x14ac:dyDescent="0.25">
      <c r="A15" s="79" t="s">
        <v>184</v>
      </c>
      <c r="B15" s="79">
        <v>1655713415</v>
      </c>
      <c r="C15" s="79">
        <v>10521364706</v>
      </c>
      <c r="D15" s="79">
        <v>136.88999999999999</v>
      </c>
      <c r="E15" s="80">
        <v>43599</v>
      </c>
      <c r="F15" s="81" t="s">
        <v>186</v>
      </c>
      <c r="G15" s="81" t="s">
        <v>187</v>
      </c>
    </row>
    <row r="16" spans="1:7" x14ac:dyDescent="0.25">
      <c r="A16" s="82" t="s">
        <v>94</v>
      </c>
      <c r="B16" s="82">
        <v>2839555424</v>
      </c>
      <c r="C16" s="82">
        <v>1260903</v>
      </c>
      <c r="D16" s="82">
        <v>1.08</v>
      </c>
      <c r="E16" s="83">
        <v>42339</v>
      </c>
      <c r="F16" s="84" t="s">
        <v>186</v>
      </c>
      <c r="G16" s="84" t="s">
        <v>194</v>
      </c>
    </row>
    <row r="17" spans="1:8" x14ac:dyDescent="0.25">
      <c r="A17" s="88" t="s">
        <v>95</v>
      </c>
      <c r="B17" s="88">
        <v>1312008692</v>
      </c>
      <c r="C17" s="88">
        <v>10521000902</v>
      </c>
      <c r="D17" s="88">
        <v>0.8</v>
      </c>
      <c r="E17" s="89">
        <v>43477</v>
      </c>
      <c r="F17" s="90" t="s">
        <v>186</v>
      </c>
      <c r="G17" s="90" t="s">
        <v>188</v>
      </c>
    </row>
    <row r="18" spans="1:8" x14ac:dyDescent="0.25">
      <c r="A18" s="92" t="s">
        <v>35</v>
      </c>
      <c r="B18" s="92">
        <v>3055458935</v>
      </c>
      <c r="C18" s="92">
        <v>10521001857</v>
      </c>
      <c r="D18" s="92">
        <v>130.49</v>
      </c>
      <c r="E18" s="93">
        <v>43257</v>
      </c>
      <c r="F18" s="94" t="s">
        <v>186</v>
      </c>
      <c r="G18" s="94" t="s">
        <v>190</v>
      </c>
    </row>
    <row r="19" spans="1:8" x14ac:dyDescent="0.25">
      <c r="A19" s="82" t="s">
        <v>96</v>
      </c>
      <c r="B19" s="82">
        <v>1138993690</v>
      </c>
      <c r="C19" s="82">
        <v>10521001970</v>
      </c>
      <c r="D19" s="82">
        <v>1.42</v>
      </c>
      <c r="E19" s="83">
        <v>41849</v>
      </c>
      <c r="F19" s="84" t="s">
        <v>186</v>
      </c>
      <c r="G19" s="84" t="s">
        <v>194</v>
      </c>
    </row>
    <row r="20" spans="1:8" x14ac:dyDescent="0.25">
      <c r="A20" s="88" t="s">
        <v>97</v>
      </c>
      <c r="B20" s="88">
        <v>3002203168</v>
      </c>
      <c r="C20" s="88">
        <v>10521000786</v>
      </c>
      <c r="D20" s="88">
        <v>1.25</v>
      </c>
      <c r="E20" s="89">
        <v>43441</v>
      </c>
      <c r="F20" s="90" t="s">
        <v>186</v>
      </c>
      <c r="G20" s="90" t="s">
        <v>188</v>
      </c>
    </row>
    <row r="21" spans="1:8" x14ac:dyDescent="0.25">
      <c r="A21" s="79" t="s">
        <v>70</v>
      </c>
      <c r="B21" s="79">
        <v>566906028</v>
      </c>
      <c r="C21" s="79">
        <v>10521003110</v>
      </c>
      <c r="D21" s="79">
        <v>221.05</v>
      </c>
      <c r="E21" s="80">
        <v>43599</v>
      </c>
      <c r="F21" s="81" t="s">
        <v>186</v>
      </c>
      <c r="G21" s="81" t="s">
        <v>187</v>
      </c>
    </row>
    <row r="22" spans="1:8" x14ac:dyDescent="0.25">
      <c r="A22" s="88" t="s">
        <v>98</v>
      </c>
      <c r="B22" s="88">
        <v>2761263136</v>
      </c>
      <c r="C22" s="88">
        <v>10521000056</v>
      </c>
      <c r="D22" s="88">
        <v>0</v>
      </c>
      <c r="E22" s="89">
        <v>43399</v>
      </c>
      <c r="F22" s="90" t="s">
        <v>186</v>
      </c>
      <c r="G22" s="90" t="s">
        <v>188</v>
      </c>
      <c r="H22" t="s">
        <v>198</v>
      </c>
    </row>
    <row r="23" spans="1:8" x14ac:dyDescent="0.25">
      <c r="A23" s="82" t="s">
        <v>99</v>
      </c>
      <c r="B23" s="82">
        <v>1768466317</v>
      </c>
      <c r="C23" s="82">
        <v>10521001816</v>
      </c>
      <c r="D23" s="82">
        <v>1.7</v>
      </c>
      <c r="E23" s="83">
        <v>40786</v>
      </c>
      <c r="F23" s="84" t="s">
        <v>186</v>
      </c>
      <c r="G23" s="84" t="s">
        <v>194</v>
      </c>
    </row>
    <row r="24" spans="1:8" x14ac:dyDescent="0.25">
      <c r="A24" s="79" t="s">
        <v>100</v>
      </c>
      <c r="B24" s="79">
        <v>1141927834</v>
      </c>
      <c r="C24" s="79">
        <v>10521023041</v>
      </c>
      <c r="D24" s="79">
        <v>0</v>
      </c>
      <c r="E24" s="80">
        <v>43423</v>
      </c>
      <c r="F24" s="81" t="s">
        <v>186</v>
      </c>
      <c r="G24" s="81" t="s">
        <v>187</v>
      </c>
    </row>
    <row r="25" spans="1:8" x14ac:dyDescent="0.25">
      <c r="A25" s="92" t="s">
        <v>42</v>
      </c>
      <c r="B25" s="92">
        <v>3746376656</v>
      </c>
      <c r="C25" s="92">
        <v>10521000071</v>
      </c>
      <c r="D25" s="92">
        <v>0.08</v>
      </c>
      <c r="E25" s="93">
        <v>42494</v>
      </c>
      <c r="F25" s="94" t="s">
        <v>186</v>
      </c>
      <c r="G25" s="94" t="s">
        <v>190</v>
      </c>
    </row>
    <row r="26" spans="1:8" x14ac:dyDescent="0.25">
      <c r="A26" s="82" t="s">
        <v>53</v>
      </c>
      <c r="B26" s="82">
        <v>2571781307</v>
      </c>
      <c r="C26" s="82">
        <v>10521000078</v>
      </c>
      <c r="D26" s="82">
        <v>1.85</v>
      </c>
      <c r="E26" s="83">
        <v>43051</v>
      </c>
      <c r="F26" s="84" t="s">
        <v>186</v>
      </c>
      <c r="G26" s="84" t="s">
        <v>194</v>
      </c>
    </row>
    <row r="27" spans="1:8" x14ac:dyDescent="0.25">
      <c r="A27" s="79" t="s">
        <v>101</v>
      </c>
      <c r="B27" s="79">
        <v>1521993086</v>
      </c>
      <c r="C27" s="79">
        <v>10521000015</v>
      </c>
      <c r="D27" s="79">
        <v>185.5</v>
      </c>
      <c r="E27" s="80">
        <v>43599</v>
      </c>
      <c r="F27" s="81" t="s">
        <v>186</v>
      </c>
      <c r="G27" s="81" t="s">
        <v>187</v>
      </c>
    </row>
    <row r="28" spans="1:8" x14ac:dyDescent="0.25">
      <c r="A28" s="82" t="s">
        <v>102</v>
      </c>
      <c r="B28" s="82">
        <v>1230801061</v>
      </c>
      <c r="C28" s="82">
        <v>10521000025</v>
      </c>
      <c r="D28" s="82">
        <v>0.13</v>
      </c>
      <c r="E28" s="83">
        <v>41927</v>
      </c>
      <c r="F28" s="84" t="s">
        <v>186</v>
      </c>
      <c r="G28" s="84" t="s">
        <v>194</v>
      </c>
    </row>
    <row r="29" spans="1:8" x14ac:dyDescent="0.25">
      <c r="A29" s="79" t="s">
        <v>103</v>
      </c>
      <c r="B29" s="79">
        <v>3715439101</v>
      </c>
      <c r="C29" s="79">
        <v>10521003239</v>
      </c>
      <c r="D29" s="79">
        <v>177.37</v>
      </c>
      <c r="E29" s="80">
        <v>43599</v>
      </c>
      <c r="F29" s="81" t="s">
        <v>186</v>
      </c>
      <c r="G29" s="81" t="s">
        <v>187</v>
      </c>
    </row>
    <row r="30" spans="1:8" x14ac:dyDescent="0.25">
      <c r="A30" s="82" t="s">
        <v>104</v>
      </c>
      <c r="B30" s="82">
        <v>3715279853</v>
      </c>
      <c r="C30" s="82">
        <v>10521000001</v>
      </c>
      <c r="D30" s="82">
        <v>1.65</v>
      </c>
      <c r="E30" s="83">
        <v>41626</v>
      </c>
      <c r="F30" s="84" t="s">
        <v>186</v>
      </c>
      <c r="G30" s="84" t="s">
        <v>194</v>
      </c>
    </row>
    <row r="31" spans="1:8" x14ac:dyDescent="0.25">
      <c r="A31" s="79" t="s">
        <v>105</v>
      </c>
      <c r="B31" s="79">
        <v>1114110289</v>
      </c>
      <c r="C31" s="79">
        <v>10521003311</v>
      </c>
      <c r="D31" s="79">
        <v>204.3</v>
      </c>
      <c r="E31" s="80">
        <v>43599</v>
      </c>
      <c r="F31" s="81" t="s">
        <v>186</v>
      </c>
      <c r="G31" s="81" t="s">
        <v>187</v>
      </c>
    </row>
    <row r="32" spans="1:8" x14ac:dyDescent="0.25">
      <c r="A32" s="88" t="s">
        <v>106</v>
      </c>
      <c r="B32" s="88">
        <v>3653573333</v>
      </c>
      <c r="C32" s="88">
        <v>10521023062</v>
      </c>
      <c r="D32" s="88">
        <v>4.2</v>
      </c>
      <c r="E32" s="89">
        <v>41767</v>
      </c>
      <c r="F32" s="90" t="s">
        <v>186</v>
      </c>
      <c r="G32" s="90" t="s">
        <v>188</v>
      </c>
    </row>
    <row r="33" spans="1:7" x14ac:dyDescent="0.25">
      <c r="A33" s="82" t="s">
        <v>107</v>
      </c>
      <c r="B33" s="82">
        <v>1424648756</v>
      </c>
      <c r="C33" s="82">
        <v>10521001111</v>
      </c>
      <c r="D33" s="82">
        <v>2.1800000000000002</v>
      </c>
      <c r="E33" s="83">
        <v>42850</v>
      </c>
      <c r="F33" s="84" t="s">
        <v>186</v>
      </c>
      <c r="G33" s="84" t="s">
        <v>194</v>
      </c>
    </row>
    <row r="34" spans="1:7" x14ac:dyDescent="0.25">
      <c r="A34" s="82" t="s">
        <v>108</v>
      </c>
      <c r="B34" s="82">
        <v>4287493854</v>
      </c>
      <c r="C34" s="82">
        <v>10521186697</v>
      </c>
      <c r="D34" s="82">
        <v>1.86</v>
      </c>
      <c r="E34" s="83">
        <v>42235</v>
      </c>
      <c r="F34" s="84" t="s">
        <v>186</v>
      </c>
      <c r="G34" s="84" t="s">
        <v>194</v>
      </c>
    </row>
    <row r="35" spans="1:7" x14ac:dyDescent="0.25">
      <c r="A35" s="82" t="s">
        <v>47</v>
      </c>
      <c r="B35" s="82">
        <v>3655019541</v>
      </c>
      <c r="C35" s="82">
        <v>10521000046</v>
      </c>
      <c r="D35" s="82">
        <v>9.2200000000000006</v>
      </c>
      <c r="E35" s="83">
        <v>42619</v>
      </c>
      <c r="F35" s="84" t="s">
        <v>186</v>
      </c>
      <c r="G35" s="84" t="s">
        <v>194</v>
      </c>
    </row>
    <row r="36" spans="1:7" x14ac:dyDescent="0.25">
      <c r="A36" s="82" t="s">
        <v>109</v>
      </c>
      <c r="B36" s="82">
        <v>1585241108</v>
      </c>
      <c r="C36" s="82">
        <v>10521000903</v>
      </c>
      <c r="D36" s="82">
        <v>1.78</v>
      </c>
      <c r="E36" s="83">
        <v>40080</v>
      </c>
      <c r="F36" s="84" t="s">
        <v>186</v>
      </c>
      <c r="G36" s="84" t="s">
        <v>194</v>
      </c>
    </row>
    <row r="37" spans="1:7" x14ac:dyDescent="0.25">
      <c r="A37" s="79" t="s">
        <v>185</v>
      </c>
      <c r="B37" s="79">
        <v>963020541</v>
      </c>
      <c r="C37" s="79">
        <v>10521003325</v>
      </c>
      <c r="D37" s="79">
        <v>120.74</v>
      </c>
      <c r="E37" s="80">
        <v>43600</v>
      </c>
      <c r="F37" s="81" t="s">
        <v>186</v>
      </c>
      <c r="G37" s="81" t="s">
        <v>187</v>
      </c>
    </row>
    <row r="38" spans="1:7" x14ac:dyDescent="0.25">
      <c r="A38" s="82" t="s">
        <v>110</v>
      </c>
      <c r="B38" s="82">
        <v>1120874113</v>
      </c>
      <c r="C38" s="82">
        <v>10521003130</v>
      </c>
      <c r="D38" s="82">
        <v>2.77</v>
      </c>
      <c r="E38" s="83">
        <v>43594</v>
      </c>
      <c r="F38" s="84" t="s">
        <v>186</v>
      </c>
      <c r="G38" s="84" t="s">
        <v>194</v>
      </c>
    </row>
    <row r="39" spans="1:7" x14ac:dyDescent="0.25">
      <c r="A39" s="92" t="s">
        <v>111</v>
      </c>
      <c r="B39" s="92">
        <v>2559636433</v>
      </c>
      <c r="C39" s="92">
        <v>10521000033</v>
      </c>
      <c r="D39" s="92">
        <v>80.790000000000006</v>
      </c>
      <c r="E39" s="93">
        <v>41967</v>
      </c>
      <c r="F39" s="94" t="s">
        <v>186</v>
      </c>
      <c r="G39" s="94" t="s">
        <v>190</v>
      </c>
    </row>
    <row r="40" spans="1:7" x14ac:dyDescent="0.25">
      <c r="A40" s="79" t="s">
        <v>56</v>
      </c>
      <c r="B40" s="79">
        <v>50236647</v>
      </c>
      <c r="C40" s="91"/>
      <c r="D40" s="79">
        <v>73.989999999999995</v>
      </c>
      <c r="E40" s="80">
        <v>43599</v>
      </c>
      <c r="F40" s="81" t="s">
        <v>186</v>
      </c>
      <c r="G40" s="81" t="s">
        <v>187</v>
      </c>
    </row>
    <row r="41" spans="1:7" x14ac:dyDescent="0.25">
      <c r="A41" s="92" t="s">
        <v>112</v>
      </c>
      <c r="B41" s="92">
        <v>1756277558</v>
      </c>
      <c r="C41" s="92">
        <v>10521001658</v>
      </c>
      <c r="D41" s="92">
        <v>122.48</v>
      </c>
      <c r="E41" s="93">
        <v>42742</v>
      </c>
      <c r="F41" s="94" t="s">
        <v>186</v>
      </c>
      <c r="G41" s="94" t="s">
        <v>190</v>
      </c>
    </row>
    <row r="42" spans="1:7" x14ac:dyDescent="0.25">
      <c r="A42" s="82" t="s">
        <v>113</v>
      </c>
      <c r="B42" s="82">
        <v>1568803745</v>
      </c>
      <c r="C42" s="82">
        <v>10521000182</v>
      </c>
      <c r="D42" s="82">
        <v>0.38</v>
      </c>
      <c r="E42" s="83">
        <v>42871</v>
      </c>
      <c r="F42" s="84" t="s">
        <v>186</v>
      </c>
      <c r="G42" s="84" t="s">
        <v>194</v>
      </c>
    </row>
    <row r="43" spans="1:7" x14ac:dyDescent="0.25">
      <c r="A43" s="82" t="s">
        <v>114</v>
      </c>
      <c r="B43" s="82">
        <v>1142269626</v>
      </c>
      <c r="C43" s="82">
        <v>10521014811</v>
      </c>
      <c r="D43" s="82">
        <v>1</v>
      </c>
      <c r="E43" s="83">
        <v>41682</v>
      </c>
      <c r="F43" s="84" t="s">
        <v>186</v>
      </c>
      <c r="G43" s="84" t="s">
        <v>194</v>
      </c>
    </row>
    <row r="44" spans="1:7" x14ac:dyDescent="0.25">
      <c r="A44" s="82" t="s">
        <v>115</v>
      </c>
      <c r="B44" s="82">
        <v>2822759411</v>
      </c>
      <c r="C44" s="82">
        <v>10521014796</v>
      </c>
      <c r="D44" s="82">
        <v>0</v>
      </c>
      <c r="E44" s="83">
        <v>40523</v>
      </c>
      <c r="F44" s="84" t="s">
        <v>186</v>
      </c>
      <c r="G44" s="84" t="s">
        <v>194</v>
      </c>
    </row>
    <row r="45" spans="1:7" x14ac:dyDescent="0.25">
      <c r="A45" s="88" t="s">
        <v>116</v>
      </c>
      <c r="B45" s="88">
        <v>3769137901</v>
      </c>
      <c r="C45" s="88">
        <v>10521003076</v>
      </c>
      <c r="D45" s="88">
        <v>3.85</v>
      </c>
      <c r="E45" s="89">
        <v>43334</v>
      </c>
      <c r="F45" s="90" t="s">
        <v>186</v>
      </c>
      <c r="G45" s="90" t="s">
        <v>188</v>
      </c>
    </row>
    <row r="46" spans="1:7" x14ac:dyDescent="0.25">
      <c r="A46" s="106" t="s">
        <v>39</v>
      </c>
      <c r="B46" s="106">
        <v>3909341390</v>
      </c>
      <c r="C46" s="106">
        <v>10521000064</v>
      </c>
      <c r="D46" s="106">
        <v>100.47</v>
      </c>
      <c r="E46" s="107">
        <v>43585</v>
      </c>
      <c r="F46" s="108" t="s">
        <v>186</v>
      </c>
      <c r="G46" s="108" t="s">
        <v>191</v>
      </c>
    </row>
    <row r="47" spans="1:7" x14ac:dyDescent="0.25">
      <c r="A47" s="82" t="s">
        <v>117</v>
      </c>
      <c r="B47" s="82">
        <v>3767326125</v>
      </c>
      <c r="C47" s="82">
        <v>10521023108</v>
      </c>
      <c r="D47" s="82">
        <v>0.42</v>
      </c>
      <c r="E47" s="83">
        <v>41943</v>
      </c>
      <c r="F47" s="84" t="s">
        <v>186</v>
      </c>
      <c r="G47" s="84" t="s">
        <v>194</v>
      </c>
    </row>
    <row r="48" spans="1:7" x14ac:dyDescent="0.25">
      <c r="A48" s="82" t="s">
        <v>118</v>
      </c>
      <c r="B48" s="82">
        <v>566963180</v>
      </c>
      <c r="C48" s="82">
        <v>10521000077</v>
      </c>
      <c r="D48" s="82">
        <v>0.9</v>
      </c>
      <c r="E48" s="83">
        <v>42797</v>
      </c>
      <c r="F48" s="84" t="s">
        <v>186</v>
      </c>
      <c r="G48" s="84" t="s">
        <v>194</v>
      </c>
    </row>
    <row r="49" spans="1:8" x14ac:dyDescent="0.25">
      <c r="A49" s="82" t="s">
        <v>119</v>
      </c>
      <c r="B49" s="82">
        <v>2180605425</v>
      </c>
      <c r="C49" s="82">
        <v>10521146155</v>
      </c>
      <c r="D49" s="82">
        <v>0</v>
      </c>
      <c r="E49" s="83">
        <v>41646</v>
      </c>
      <c r="F49" s="84" t="s">
        <v>186</v>
      </c>
      <c r="G49" s="84" t="s">
        <v>194</v>
      </c>
    </row>
    <row r="50" spans="1:8" x14ac:dyDescent="0.25">
      <c r="A50" s="82" t="s">
        <v>120</v>
      </c>
      <c r="B50" s="82">
        <v>3942086290</v>
      </c>
      <c r="C50" s="82">
        <v>10521001123</v>
      </c>
      <c r="D50" s="82">
        <v>1.54</v>
      </c>
      <c r="E50" s="83">
        <v>40001</v>
      </c>
      <c r="F50" s="84" t="s">
        <v>186</v>
      </c>
      <c r="G50" s="84" t="s">
        <v>194</v>
      </c>
    </row>
    <row r="51" spans="1:8" x14ac:dyDescent="0.25">
      <c r="A51" s="106" t="s">
        <v>121</v>
      </c>
      <c r="B51" s="106">
        <v>2899643146</v>
      </c>
      <c r="C51" s="106">
        <v>10521014712</v>
      </c>
      <c r="D51" s="106">
        <v>0.51</v>
      </c>
      <c r="E51" s="107">
        <v>42808</v>
      </c>
      <c r="F51" s="108" t="s">
        <v>186</v>
      </c>
      <c r="G51" s="108" t="s">
        <v>191</v>
      </c>
    </row>
    <row r="52" spans="1:8" x14ac:dyDescent="0.25">
      <c r="A52" s="92" t="s">
        <v>122</v>
      </c>
      <c r="B52" s="92">
        <v>1097969450</v>
      </c>
      <c r="C52" s="92">
        <v>10521535272</v>
      </c>
      <c r="D52" s="92">
        <v>12.99</v>
      </c>
      <c r="E52" s="93">
        <v>43599</v>
      </c>
      <c r="F52" s="94" t="s">
        <v>186</v>
      </c>
      <c r="G52" s="94" t="s">
        <v>192</v>
      </c>
    </row>
    <row r="53" spans="1:8" x14ac:dyDescent="0.25">
      <c r="A53" s="82" t="s">
        <v>123</v>
      </c>
      <c r="B53" s="82">
        <v>3590209875</v>
      </c>
      <c r="C53" s="82">
        <v>33919013030</v>
      </c>
      <c r="D53" s="82">
        <v>1.64</v>
      </c>
      <c r="E53" s="83">
        <v>41319</v>
      </c>
      <c r="F53" s="84" t="s">
        <v>186</v>
      </c>
      <c r="G53" s="84" t="s">
        <v>194</v>
      </c>
    </row>
    <row r="54" spans="1:8" x14ac:dyDescent="0.25">
      <c r="A54" s="79" t="s">
        <v>124</v>
      </c>
      <c r="B54" s="79">
        <v>2535544657</v>
      </c>
      <c r="C54" s="79">
        <v>10521000146</v>
      </c>
      <c r="D54" s="79">
        <v>198.94</v>
      </c>
      <c r="E54" s="80">
        <v>43599</v>
      </c>
      <c r="F54" s="81" t="s">
        <v>186</v>
      </c>
      <c r="G54" s="81" t="s">
        <v>187</v>
      </c>
    </row>
    <row r="55" spans="1:8" x14ac:dyDescent="0.25">
      <c r="A55" s="106" t="s">
        <v>125</v>
      </c>
      <c r="B55" s="106">
        <v>1294020900</v>
      </c>
      <c r="C55" s="106">
        <v>10521000036</v>
      </c>
      <c r="D55" s="106">
        <v>7.49</v>
      </c>
      <c r="E55" s="107">
        <v>42893</v>
      </c>
      <c r="F55" s="108" t="s">
        <v>186</v>
      </c>
      <c r="G55" s="108" t="s">
        <v>191</v>
      </c>
      <c r="H55" t="s">
        <v>198</v>
      </c>
    </row>
    <row r="56" spans="1:8" x14ac:dyDescent="0.25">
      <c r="A56" s="82" t="s">
        <v>126</v>
      </c>
      <c r="B56" s="82">
        <v>3746117104</v>
      </c>
      <c r="C56" s="82">
        <v>10521000068</v>
      </c>
      <c r="D56" s="82">
        <v>1.79</v>
      </c>
      <c r="E56" s="83">
        <v>42667</v>
      </c>
      <c r="F56" s="84" t="s">
        <v>186</v>
      </c>
      <c r="G56" s="84" t="s">
        <v>194</v>
      </c>
    </row>
    <row r="57" spans="1:8" x14ac:dyDescent="0.25">
      <c r="A57" s="82" t="s">
        <v>127</v>
      </c>
      <c r="B57" s="82">
        <v>3715388957</v>
      </c>
      <c r="C57" s="82">
        <v>10521001267</v>
      </c>
      <c r="D57" s="82">
        <v>5.18</v>
      </c>
      <c r="E57" s="83">
        <v>42223</v>
      </c>
      <c r="F57" s="84" t="s">
        <v>186</v>
      </c>
      <c r="G57" s="84" t="s">
        <v>194</v>
      </c>
    </row>
    <row r="58" spans="1:8" x14ac:dyDescent="0.25">
      <c r="A58" s="82" t="s">
        <v>128</v>
      </c>
      <c r="B58" s="82">
        <v>3654303125</v>
      </c>
      <c r="C58" s="82">
        <v>10521002096</v>
      </c>
      <c r="D58" s="82">
        <v>0.12</v>
      </c>
      <c r="E58" s="83">
        <v>41869</v>
      </c>
      <c r="F58" s="84" t="s">
        <v>186</v>
      </c>
      <c r="G58" s="84" t="s">
        <v>194</v>
      </c>
    </row>
    <row r="59" spans="1:8" x14ac:dyDescent="0.25">
      <c r="A59" s="82" t="s">
        <v>129</v>
      </c>
      <c r="B59" s="82">
        <v>3802293372</v>
      </c>
      <c r="C59" s="82">
        <v>10521001201</v>
      </c>
      <c r="D59" s="82">
        <v>2.19</v>
      </c>
      <c r="E59" s="83">
        <v>42055</v>
      </c>
      <c r="F59" s="84" t="s">
        <v>186</v>
      </c>
      <c r="G59" s="84" t="s">
        <v>194</v>
      </c>
    </row>
    <row r="60" spans="1:8" x14ac:dyDescent="0.25">
      <c r="A60" s="82" t="s">
        <v>130</v>
      </c>
      <c r="B60" s="82">
        <v>3589846003</v>
      </c>
      <c r="C60" s="82">
        <v>10521021354</v>
      </c>
      <c r="D60" s="82">
        <v>3.2</v>
      </c>
      <c r="E60" s="83">
        <v>41009</v>
      </c>
      <c r="F60" s="84" t="s">
        <v>186</v>
      </c>
      <c r="G60" s="84" t="s">
        <v>194</v>
      </c>
    </row>
    <row r="61" spans="1:8" x14ac:dyDescent="0.25">
      <c r="A61" s="92" t="s">
        <v>131</v>
      </c>
      <c r="B61" s="92">
        <v>1140030650</v>
      </c>
      <c r="C61" s="92">
        <v>10521014412</v>
      </c>
      <c r="D61" s="92">
        <v>59.55</v>
      </c>
      <c r="E61" s="93">
        <v>41625</v>
      </c>
      <c r="F61" s="94" t="s">
        <v>186</v>
      </c>
      <c r="G61" s="94" t="s">
        <v>190</v>
      </c>
    </row>
    <row r="62" spans="1:8" x14ac:dyDescent="0.25">
      <c r="A62" s="79" t="s">
        <v>132</v>
      </c>
      <c r="B62" s="79">
        <v>1397771129</v>
      </c>
      <c r="C62" s="79">
        <v>10521013068</v>
      </c>
      <c r="D62" s="79">
        <v>1.07</v>
      </c>
      <c r="E62" s="80">
        <v>43560</v>
      </c>
      <c r="F62" s="81" t="s">
        <v>186</v>
      </c>
      <c r="G62" s="81" t="s">
        <v>187</v>
      </c>
    </row>
    <row r="63" spans="1:8" x14ac:dyDescent="0.25">
      <c r="A63" s="82" t="s">
        <v>133</v>
      </c>
      <c r="B63" s="82">
        <v>3723108045</v>
      </c>
      <c r="C63" s="82">
        <v>10521023101</v>
      </c>
      <c r="D63" s="82">
        <v>7.05</v>
      </c>
      <c r="E63" s="83">
        <v>43522</v>
      </c>
      <c r="F63" s="84" t="s">
        <v>186</v>
      </c>
      <c r="G63" s="84" t="s">
        <v>194</v>
      </c>
    </row>
    <row r="64" spans="1:8" x14ac:dyDescent="0.25">
      <c r="A64" s="92" t="s">
        <v>134</v>
      </c>
      <c r="B64" s="92">
        <v>3666372613</v>
      </c>
      <c r="C64" s="92">
        <v>10521000051</v>
      </c>
      <c r="D64" s="92">
        <v>106.95</v>
      </c>
      <c r="E64" s="93">
        <v>43599</v>
      </c>
      <c r="F64" s="94" t="s">
        <v>186</v>
      </c>
      <c r="G64" s="94" t="s">
        <v>192</v>
      </c>
    </row>
    <row r="65" spans="1:7" x14ac:dyDescent="0.25">
      <c r="A65" s="79" t="s">
        <v>135</v>
      </c>
      <c r="B65" s="79">
        <v>964789037</v>
      </c>
      <c r="C65" s="79">
        <v>10521002155</v>
      </c>
      <c r="D65" s="79">
        <v>375.9</v>
      </c>
      <c r="E65" s="80">
        <v>43598</v>
      </c>
      <c r="F65" s="81" t="s">
        <v>186</v>
      </c>
      <c r="G65" s="81" t="s">
        <v>187</v>
      </c>
    </row>
    <row r="66" spans="1:7" x14ac:dyDescent="0.25">
      <c r="A66" s="79" t="s">
        <v>36</v>
      </c>
      <c r="B66" s="79">
        <v>2090327319</v>
      </c>
      <c r="C66" s="79">
        <v>10521000060</v>
      </c>
      <c r="D66" s="79">
        <v>300.02</v>
      </c>
      <c r="E66" s="80">
        <v>43599</v>
      </c>
      <c r="F66" s="81" t="s">
        <v>186</v>
      </c>
      <c r="G66" s="81" t="s">
        <v>187</v>
      </c>
    </row>
    <row r="67" spans="1:7" x14ac:dyDescent="0.25">
      <c r="A67" s="82" t="s">
        <v>136</v>
      </c>
      <c r="B67" s="82">
        <v>1103643546</v>
      </c>
      <c r="C67" s="82">
        <v>10521000048</v>
      </c>
      <c r="D67" s="82">
        <v>2.4</v>
      </c>
      <c r="E67" s="83">
        <v>42411</v>
      </c>
      <c r="F67" s="84" t="s">
        <v>186</v>
      </c>
      <c r="G67" s="84" t="s">
        <v>194</v>
      </c>
    </row>
    <row r="68" spans="1:7" x14ac:dyDescent="0.25">
      <c r="A68" s="82" t="s">
        <v>137</v>
      </c>
      <c r="B68" s="82">
        <v>1290454503</v>
      </c>
      <c r="C68" s="82">
        <v>10521365445</v>
      </c>
      <c r="D68" s="82">
        <v>0.47</v>
      </c>
      <c r="E68" s="83">
        <v>42096</v>
      </c>
      <c r="F68" s="84" t="s">
        <v>186</v>
      </c>
      <c r="G68" s="84" t="s">
        <v>194</v>
      </c>
    </row>
    <row r="69" spans="1:7" x14ac:dyDescent="0.25">
      <c r="A69" s="79" t="s">
        <v>44</v>
      </c>
      <c r="B69" s="79">
        <v>2746690871</v>
      </c>
      <c r="C69" s="79">
        <v>10521023164</v>
      </c>
      <c r="D69" s="79">
        <v>14.17</v>
      </c>
      <c r="E69" s="80">
        <v>43599</v>
      </c>
      <c r="F69" s="81" t="s">
        <v>186</v>
      </c>
      <c r="G69" s="81" t="s">
        <v>187</v>
      </c>
    </row>
    <row r="70" spans="1:7" x14ac:dyDescent="0.25">
      <c r="A70" s="82" t="s">
        <v>138</v>
      </c>
      <c r="B70" s="82">
        <v>2491768961</v>
      </c>
      <c r="C70" s="82">
        <v>10521012347</v>
      </c>
      <c r="D70" s="82">
        <v>0.5</v>
      </c>
      <c r="E70" s="83">
        <v>38882</v>
      </c>
      <c r="F70" s="84" t="s">
        <v>186</v>
      </c>
      <c r="G70" s="84" t="s">
        <v>194</v>
      </c>
    </row>
    <row r="71" spans="1:7" x14ac:dyDescent="0.25">
      <c r="A71" s="79" t="s">
        <v>63</v>
      </c>
      <c r="B71" s="79">
        <v>2066741249</v>
      </c>
      <c r="C71" s="79">
        <v>10521002941</v>
      </c>
      <c r="D71" s="79">
        <v>267.07</v>
      </c>
      <c r="E71" s="80">
        <v>43599</v>
      </c>
      <c r="F71" s="81" t="s">
        <v>186</v>
      </c>
      <c r="G71" s="81" t="s">
        <v>187</v>
      </c>
    </row>
    <row r="72" spans="1:7" x14ac:dyDescent="0.25">
      <c r="A72" s="82" t="s">
        <v>139</v>
      </c>
      <c r="B72" s="82">
        <v>1389002926</v>
      </c>
      <c r="C72" s="82">
        <v>10521023072</v>
      </c>
      <c r="D72" s="82">
        <v>0</v>
      </c>
      <c r="E72" s="83">
        <v>41955</v>
      </c>
      <c r="F72" s="84" t="s">
        <v>186</v>
      </c>
      <c r="G72" s="84" t="s">
        <v>194</v>
      </c>
    </row>
    <row r="73" spans="1:7" x14ac:dyDescent="0.25">
      <c r="A73" s="106" t="s">
        <v>140</v>
      </c>
      <c r="B73" s="106">
        <v>2949383915</v>
      </c>
      <c r="C73" s="106">
        <v>10521000790</v>
      </c>
      <c r="D73" s="106">
        <v>1.1200000000000001</v>
      </c>
      <c r="E73" s="107">
        <v>41311</v>
      </c>
      <c r="F73" s="108" t="s">
        <v>186</v>
      </c>
      <c r="G73" s="108" t="s">
        <v>191</v>
      </c>
    </row>
    <row r="74" spans="1:7" x14ac:dyDescent="0.25">
      <c r="A74" s="79" t="s">
        <v>34</v>
      </c>
      <c r="B74" s="79">
        <v>652920433</v>
      </c>
      <c r="C74" s="79">
        <v>10521000058</v>
      </c>
      <c r="D74" s="79">
        <v>299.7</v>
      </c>
      <c r="E74" s="80">
        <v>43599</v>
      </c>
      <c r="F74" s="81" t="s">
        <v>186</v>
      </c>
      <c r="G74" s="81" t="s">
        <v>187</v>
      </c>
    </row>
    <row r="75" spans="1:7" x14ac:dyDescent="0.25">
      <c r="A75" s="79" t="s">
        <v>141</v>
      </c>
      <c r="B75" s="79">
        <v>487947173</v>
      </c>
      <c r="C75" s="79">
        <v>10521000022</v>
      </c>
      <c r="D75" s="79">
        <v>391.22</v>
      </c>
      <c r="E75" s="80">
        <v>43599</v>
      </c>
      <c r="F75" s="81" t="s">
        <v>186</v>
      </c>
      <c r="G75" s="81" t="s">
        <v>187</v>
      </c>
    </row>
    <row r="76" spans="1:7" x14ac:dyDescent="0.25">
      <c r="A76" s="82" t="s">
        <v>142</v>
      </c>
      <c r="B76" s="82">
        <v>4077088430</v>
      </c>
      <c r="C76" s="82">
        <v>10521014814</v>
      </c>
      <c r="D76" s="82">
        <v>0.98</v>
      </c>
      <c r="E76" s="83">
        <v>42229</v>
      </c>
      <c r="F76" s="84" t="s">
        <v>186</v>
      </c>
      <c r="G76" s="84" t="s">
        <v>194</v>
      </c>
    </row>
    <row r="77" spans="1:7" x14ac:dyDescent="0.25">
      <c r="A77" s="82" t="s">
        <v>59</v>
      </c>
      <c r="B77" s="82">
        <v>2572677387</v>
      </c>
      <c r="C77" s="82">
        <v>10521002635</v>
      </c>
      <c r="D77" s="82">
        <v>1.26</v>
      </c>
      <c r="E77" s="83">
        <v>43227</v>
      </c>
      <c r="F77" s="84" t="s">
        <v>186</v>
      </c>
      <c r="G77" s="84" t="s">
        <v>194</v>
      </c>
    </row>
    <row r="78" spans="1:7" x14ac:dyDescent="0.25">
      <c r="A78" s="82" t="s">
        <v>143</v>
      </c>
      <c r="B78" s="82">
        <v>1761363334</v>
      </c>
      <c r="C78" s="82">
        <v>10521023047</v>
      </c>
      <c r="D78" s="82">
        <v>3.3</v>
      </c>
      <c r="E78" s="83">
        <v>41392</v>
      </c>
      <c r="F78" s="84" t="s">
        <v>186</v>
      </c>
      <c r="G78" s="84" t="s">
        <v>194</v>
      </c>
    </row>
    <row r="79" spans="1:7" x14ac:dyDescent="0.25">
      <c r="A79" s="82" t="s">
        <v>144</v>
      </c>
      <c r="B79" s="82">
        <v>1091621699</v>
      </c>
      <c r="C79" s="82">
        <v>10521014733</v>
      </c>
      <c r="D79" s="82">
        <v>0.66</v>
      </c>
      <c r="E79" s="83">
        <v>42556</v>
      </c>
      <c r="F79" s="84" t="s">
        <v>186</v>
      </c>
      <c r="G79" s="84" t="s">
        <v>194</v>
      </c>
    </row>
    <row r="80" spans="1:7" x14ac:dyDescent="0.25">
      <c r="A80" s="79" t="s">
        <v>145</v>
      </c>
      <c r="B80" s="79">
        <v>1393019817</v>
      </c>
      <c r="C80" s="79">
        <v>23215</v>
      </c>
      <c r="D80" s="79">
        <v>83.27</v>
      </c>
      <c r="E80" s="80">
        <v>43599</v>
      </c>
      <c r="F80" s="81" t="s">
        <v>186</v>
      </c>
      <c r="G80" s="81" t="s">
        <v>187</v>
      </c>
    </row>
    <row r="81" spans="1:8" x14ac:dyDescent="0.25">
      <c r="A81" s="79" t="s">
        <v>146</v>
      </c>
      <c r="B81" s="79">
        <v>2182757921</v>
      </c>
      <c r="C81" s="79">
        <v>10521000003</v>
      </c>
      <c r="D81" s="79">
        <v>2.62</v>
      </c>
      <c r="E81" s="80">
        <v>43594</v>
      </c>
      <c r="F81" s="81" t="s">
        <v>186</v>
      </c>
      <c r="G81" s="81" t="s">
        <v>187</v>
      </c>
    </row>
    <row r="82" spans="1:8" x14ac:dyDescent="0.25">
      <c r="A82" s="88" t="s">
        <v>51</v>
      </c>
      <c r="B82" s="88">
        <v>2899680362</v>
      </c>
      <c r="C82" s="88">
        <v>10521000804</v>
      </c>
      <c r="D82" s="88">
        <v>2.74</v>
      </c>
      <c r="E82" s="89">
        <v>42996</v>
      </c>
      <c r="F82" s="90" t="s">
        <v>186</v>
      </c>
      <c r="G82" s="90" t="s">
        <v>188</v>
      </c>
    </row>
    <row r="83" spans="1:8" x14ac:dyDescent="0.25">
      <c r="A83" s="106" t="s">
        <v>43</v>
      </c>
      <c r="B83" s="106">
        <v>1659079911</v>
      </c>
      <c r="C83" s="106">
        <v>10521000072</v>
      </c>
      <c r="D83" s="106">
        <v>2.4500000000000002</v>
      </c>
      <c r="E83" s="107">
        <v>43076</v>
      </c>
      <c r="F83" s="108" t="s">
        <v>186</v>
      </c>
      <c r="G83" s="108" t="s">
        <v>191</v>
      </c>
    </row>
    <row r="84" spans="1:8" x14ac:dyDescent="0.25">
      <c r="A84" s="92" t="s">
        <v>147</v>
      </c>
      <c r="B84" s="92">
        <v>2183696897</v>
      </c>
      <c r="C84" s="92">
        <v>10521000001</v>
      </c>
      <c r="D84" s="92">
        <v>194.01</v>
      </c>
      <c r="E84" s="93">
        <v>42489</v>
      </c>
      <c r="F84" s="94" t="s">
        <v>186</v>
      </c>
      <c r="G84" s="94" t="s">
        <v>190</v>
      </c>
    </row>
    <row r="85" spans="1:8" x14ac:dyDescent="0.25">
      <c r="A85" s="82" t="s">
        <v>148</v>
      </c>
      <c r="B85" s="82">
        <v>1141382106</v>
      </c>
      <c r="C85" s="82">
        <v>10521000001</v>
      </c>
      <c r="D85" s="82">
        <v>2.92</v>
      </c>
      <c r="E85" s="83">
        <v>43581</v>
      </c>
      <c r="F85" s="84" t="s">
        <v>186</v>
      </c>
      <c r="G85" s="84" t="s">
        <v>194</v>
      </c>
    </row>
    <row r="86" spans="1:8" x14ac:dyDescent="0.25">
      <c r="A86" s="82" t="s">
        <v>50</v>
      </c>
      <c r="B86" s="82">
        <v>27375627</v>
      </c>
      <c r="C86" s="82">
        <v>10521014859</v>
      </c>
      <c r="D86" s="82">
        <v>3.89</v>
      </c>
      <c r="E86" s="83">
        <v>43599</v>
      </c>
      <c r="F86" s="84" t="s">
        <v>186</v>
      </c>
      <c r="G86" s="84" t="s">
        <v>194</v>
      </c>
    </row>
    <row r="87" spans="1:8" x14ac:dyDescent="0.25">
      <c r="A87" s="79" t="s">
        <v>58</v>
      </c>
      <c r="B87" s="79">
        <v>2964418614</v>
      </c>
      <c r="C87" s="79">
        <v>10521002800</v>
      </c>
      <c r="D87" s="79">
        <v>187.52</v>
      </c>
      <c r="E87" s="80">
        <v>43599</v>
      </c>
      <c r="F87" s="81" t="s">
        <v>186</v>
      </c>
      <c r="G87" s="81" t="s">
        <v>187</v>
      </c>
    </row>
    <row r="88" spans="1:8" x14ac:dyDescent="0.25">
      <c r="A88" s="82" t="s">
        <v>149</v>
      </c>
      <c r="B88" s="82">
        <v>675811901</v>
      </c>
      <c r="C88" s="82">
        <v>10521013021</v>
      </c>
      <c r="D88" s="82">
        <v>3.9</v>
      </c>
      <c r="E88" s="83">
        <v>41256</v>
      </c>
      <c r="F88" s="84" t="s">
        <v>186</v>
      </c>
      <c r="G88" s="84" t="s">
        <v>194</v>
      </c>
    </row>
    <row r="89" spans="1:8" x14ac:dyDescent="0.25">
      <c r="A89" s="82" t="s">
        <v>150</v>
      </c>
      <c r="B89" s="82">
        <v>2238893894</v>
      </c>
      <c r="C89" s="82">
        <v>10521000916</v>
      </c>
      <c r="D89" s="82">
        <v>0.56000000000000005</v>
      </c>
      <c r="E89" s="83">
        <v>40814</v>
      </c>
      <c r="F89" s="84" t="s">
        <v>186</v>
      </c>
      <c r="G89" s="84" t="s">
        <v>194</v>
      </c>
    </row>
    <row r="90" spans="1:8" x14ac:dyDescent="0.25">
      <c r="A90" s="79" t="s">
        <v>151</v>
      </c>
      <c r="B90" s="79">
        <v>2180748993</v>
      </c>
      <c r="C90" s="79">
        <v>10521014853</v>
      </c>
      <c r="D90" s="79">
        <v>287.48</v>
      </c>
      <c r="E90" s="80">
        <v>43439</v>
      </c>
      <c r="F90" s="81" t="s">
        <v>186</v>
      </c>
      <c r="G90" s="81" t="s">
        <v>187</v>
      </c>
    </row>
    <row r="91" spans="1:8" x14ac:dyDescent="0.25">
      <c r="A91" s="88" t="s">
        <v>152</v>
      </c>
      <c r="B91" s="88">
        <v>2009846274</v>
      </c>
      <c r="C91" s="88">
        <v>10521000653</v>
      </c>
      <c r="D91" s="88">
        <v>0.79</v>
      </c>
      <c r="E91" s="89">
        <v>41765</v>
      </c>
      <c r="F91" s="90" t="s">
        <v>186</v>
      </c>
      <c r="G91" s="90" t="s">
        <v>188</v>
      </c>
      <c r="H91" t="s">
        <v>198</v>
      </c>
    </row>
    <row r="92" spans="1:8" x14ac:dyDescent="0.25">
      <c r="A92" s="79" t="s">
        <v>71</v>
      </c>
      <c r="B92" s="79">
        <v>1069193345</v>
      </c>
      <c r="C92" s="79">
        <v>10521003123</v>
      </c>
      <c r="D92" s="79">
        <v>74.62</v>
      </c>
      <c r="E92" s="80">
        <v>43599</v>
      </c>
      <c r="F92" s="81" t="s">
        <v>186</v>
      </c>
      <c r="G92" s="81" t="s">
        <v>187</v>
      </c>
    </row>
    <row r="93" spans="1:8" x14ac:dyDescent="0.25">
      <c r="A93" s="79" t="s">
        <v>65</v>
      </c>
      <c r="B93" s="79">
        <v>1511081284</v>
      </c>
      <c r="C93" s="79">
        <v>10521023206</v>
      </c>
      <c r="D93" s="79">
        <v>140.24</v>
      </c>
      <c r="E93" s="80">
        <v>43599</v>
      </c>
      <c r="F93" s="81" t="s">
        <v>186</v>
      </c>
      <c r="G93" s="81" t="s">
        <v>187</v>
      </c>
    </row>
    <row r="94" spans="1:8" x14ac:dyDescent="0.25">
      <c r="A94" s="88" t="s">
        <v>153</v>
      </c>
      <c r="B94" s="88">
        <v>1102126346</v>
      </c>
      <c r="C94" s="88">
        <v>10521009942</v>
      </c>
      <c r="D94" s="88">
        <v>0</v>
      </c>
      <c r="E94" s="89">
        <v>41414</v>
      </c>
      <c r="F94" s="90" t="s">
        <v>186</v>
      </c>
      <c r="G94" s="90" t="s">
        <v>188</v>
      </c>
      <c r="H94" t="s">
        <v>198</v>
      </c>
    </row>
    <row r="95" spans="1:8" x14ac:dyDescent="0.25">
      <c r="A95" s="88" t="s">
        <v>38</v>
      </c>
      <c r="B95" s="88">
        <v>2571794811</v>
      </c>
      <c r="C95" s="88">
        <v>10521000061</v>
      </c>
      <c r="D95" s="88">
        <v>1.98</v>
      </c>
      <c r="E95" s="89">
        <v>43537</v>
      </c>
      <c r="F95" s="90" t="s">
        <v>186</v>
      </c>
      <c r="G95" s="90" t="s">
        <v>188</v>
      </c>
      <c r="H95" t="s">
        <v>198</v>
      </c>
    </row>
    <row r="96" spans="1:8" x14ac:dyDescent="0.25">
      <c r="A96" s="82" t="s">
        <v>154</v>
      </c>
      <c r="B96" s="82">
        <v>3666225285</v>
      </c>
      <c r="C96" s="82">
        <v>10521000044</v>
      </c>
      <c r="D96" s="82">
        <v>2</v>
      </c>
      <c r="E96" s="83">
        <v>42034</v>
      </c>
      <c r="F96" s="84" t="s">
        <v>186</v>
      </c>
      <c r="G96" s="84" t="s">
        <v>194</v>
      </c>
    </row>
    <row r="97" spans="1:7" x14ac:dyDescent="0.25">
      <c r="A97" s="95" t="s">
        <v>156</v>
      </c>
      <c r="B97" s="95">
        <v>643386510</v>
      </c>
      <c r="C97" s="95">
        <v>1029771</v>
      </c>
      <c r="D97" s="95">
        <v>1.85</v>
      </c>
      <c r="E97" s="96">
        <v>41341</v>
      </c>
      <c r="F97" s="84" t="s">
        <v>15</v>
      </c>
      <c r="G97" s="84" t="s">
        <v>194</v>
      </c>
    </row>
    <row r="98" spans="1:7" x14ac:dyDescent="0.25">
      <c r="A98" s="97" t="s">
        <v>157</v>
      </c>
      <c r="B98" s="97">
        <v>1124055377</v>
      </c>
      <c r="C98" s="97">
        <v>4358780856</v>
      </c>
      <c r="D98" s="97">
        <v>142.9</v>
      </c>
      <c r="E98" s="98">
        <v>43599</v>
      </c>
      <c r="F98" s="81" t="s">
        <v>15</v>
      </c>
      <c r="G98" s="81" t="s">
        <v>187</v>
      </c>
    </row>
    <row r="99" spans="1:7" x14ac:dyDescent="0.25">
      <c r="A99" s="109" t="s">
        <v>89</v>
      </c>
      <c r="B99" s="109">
        <v>643404734</v>
      </c>
      <c r="C99" s="109">
        <v>1029770</v>
      </c>
      <c r="D99" s="109">
        <v>7.5</v>
      </c>
      <c r="E99" s="110">
        <v>42586</v>
      </c>
      <c r="F99" s="108" t="s">
        <v>15</v>
      </c>
      <c r="G99" s="108" t="s">
        <v>191</v>
      </c>
    </row>
    <row r="100" spans="1:7" x14ac:dyDescent="0.25">
      <c r="A100" s="95" t="s">
        <v>158</v>
      </c>
      <c r="B100" s="95">
        <v>643363406</v>
      </c>
      <c r="C100" s="95">
        <v>1029769</v>
      </c>
      <c r="D100" s="95">
        <v>0.05</v>
      </c>
      <c r="E100" s="96">
        <v>41161</v>
      </c>
      <c r="F100" s="84" t="s">
        <v>15</v>
      </c>
      <c r="G100" s="84" t="s">
        <v>194</v>
      </c>
    </row>
    <row r="101" spans="1:7" x14ac:dyDescent="0.25">
      <c r="A101" s="99" t="s">
        <v>159</v>
      </c>
      <c r="B101" s="99">
        <v>643303998</v>
      </c>
      <c r="C101" s="99">
        <v>4358010521</v>
      </c>
      <c r="D101" s="99">
        <v>2.15</v>
      </c>
      <c r="E101" s="100">
        <v>43335</v>
      </c>
      <c r="F101" s="90" t="s">
        <v>15</v>
      </c>
      <c r="G101" s="90" t="s">
        <v>188</v>
      </c>
    </row>
    <row r="102" spans="1:7" x14ac:dyDescent="0.25">
      <c r="A102" s="95" t="s">
        <v>160</v>
      </c>
      <c r="B102" s="95">
        <v>643345598</v>
      </c>
      <c r="C102" s="95">
        <v>1029777</v>
      </c>
      <c r="D102" s="95">
        <v>0.75</v>
      </c>
      <c r="E102" s="96">
        <v>41486</v>
      </c>
      <c r="F102" s="84" t="s">
        <v>15</v>
      </c>
      <c r="G102" s="84" t="s">
        <v>194</v>
      </c>
    </row>
    <row r="103" spans="1:7" x14ac:dyDescent="0.25">
      <c r="A103" s="95" t="s">
        <v>161</v>
      </c>
      <c r="B103" s="95">
        <v>2947369650</v>
      </c>
      <c r="C103" s="95">
        <v>4358003130</v>
      </c>
      <c r="D103" s="95">
        <v>2.96</v>
      </c>
      <c r="E103" s="96">
        <v>43479</v>
      </c>
      <c r="F103" s="84" t="s">
        <v>15</v>
      </c>
      <c r="G103" s="84" t="s">
        <v>194</v>
      </c>
    </row>
    <row r="104" spans="1:7" x14ac:dyDescent="0.25">
      <c r="A104" s="95" t="s">
        <v>45</v>
      </c>
      <c r="B104" s="95">
        <v>711171934</v>
      </c>
      <c r="C104" s="95">
        <v>4358000667</v>
      </c>
      <c r="D104" s="95">
        <v>4.95</v>
      </c>
      <c r="E104" s="96">
        <v>42628</v>
      </c>
      <c r="F104" s="84" t="s">
        <v>15</v>
      </c>
      <c r="G104" s="84" t="s">
        <v>194</v>
      </c>
    </row>
    <row r="105" spans="1:7" x14ac:dyDescent="0.25">
      <c r="A105" s="102" t="s">
        <v>112</v>
      </c>
      <c r="B105" s="102">
        <v>1394176537</v>
      </c>
      <c r="C105" s="102">
        <v>4358001658</v>
      </c>
      <c r="D105" s="102">
        <v>2.9</v>
      </c>
      <c r="E105" s="103">
        <v>43594</v>
      </c>
      <c r="F105" s="94" t="s">
        <v>15</v>
      </c>
      <c r="G105" s="94" t="s">
        <v>190</v>
      </c>
    </row>
    <row r="106" spans="1:7" x14ac:dyDescent="0.25">
      <c r="A106" s="95" t="s">
        <v>162</v>
      </c>
      <c r="B106" s="95">
        <v>712198670</v>
      </c>
      <c r="C106" s="95">
        <v>4358006333</v>
      </c>
      <c r="D106" s="95">
        <v>2.9</v>
      </c>
      <c r="E106" s="96">
        <v>41918</v>
      </c>
      <c r="F106" s="84" t="s">
        <v>15</v>
      </c>
      <c r="G106" s="84" t="s">
        <v>194</v>
      </c>
    </row>
    <row r="107" spans="1:7" x14ac:dyDescent="0.25">
      <c r="A107" s="95" t="s">
        <v>163</v>
      </c>
      <c r="B107" s="95">
        <v>3777770272</v>
      </c>
      <c r="C107" s="95">
        <v>4358002198</v>
      </c>
      <c r="D107" s="95">
        <v>3.76</v>
      </c>
      <c r="E107" s="96">
        <v>42997</v>
      </c>
      <c r="F107" s="84" t="s">
        <v>15</v>
      </c>
      <c r="G107" s="84" t="s">
        <v>194</v>
      </c>
    </row>
    <row r="108" spans="1:7" x14ac:dyDescent="0.25">
      <c r="A108" s="95" t="s">
        <v>164</v>
      </c>
      <c r="B108" s="95">
        <v>643321678</v>
      </c>
      <c r="C108" s="95">
        <v>1029772</v>
      </c>
      <c r="D108" s="95">
        <v>2.15</v>
      </c>
      <c r="E108" s="96">
        <v>41515</v>
      </c>
      <c r="F108" s="84" t="s">
        <v>15</v>
      </c>
      <c r="G108" s="84" t="s">
        <v>194</v>
      </c>
    </row>
    <row r="109" spans="1:7" x14ac:dyDescent="0.25">
      <c r="A109" s="95" t="s">
        <v>165</v>
      </c>
      <c r="B109" s="95">
        <v>643345422</v>
      </c>
      <c r="C109" s="95">
        <v>4358000001</v>
      </c>
      <c r="D109" s="95">
        <v>5.6</v>
      </c>
      <c r="E109" s="96">
        <v>41786</v>
      </c>
      <c r="F109" s="84" t="s">
        <v>15</v>
      </c>
      <c r="G109" s="84" t="s">
        <v>194</v>
      </c>
    </row>
    <row r="110" spans="1:7" x14ac:dyDescent="0.25">
      <c r="A110" s="97" t="s">
        <v>166</v>
      </c>
      <c r="B110" s="97">
        <v>648264993</v>
      </c>
      <c r="C110" s="97">
        <v>1404854</v>
      </c>
      <c r="D110" s="97">
        <v>210.25</v>
      </c>
      <c r="E110" s="98">
        <v>43598</v>
      </c>
      <c r="F110" s="81" t="s">
        <v>15</v>
      </c>
      <c r="G110" s="81" t="s">
        <v>187</v>
      </c>
    </row>
    <row r="111" spans="1:7" x14ac:dyDescent="0.25">
      <c r="A111" s="95" t="s">
        <v>167</v>
      </c>
      <c r="B111" s="95">
        <v>3038358322</v>
      </c>
      <c r="C111" s="95">
        <v>212121</v>
      </c>
      <c r="D111" s="95">
        <v>1.45</v>
      </c>
      <c r="E111" s="96">
        <v>41909</v>
      </c>
      <c r="F111" s="84" t="s">
        <v>15</v>
      </c>
      <c r="G111" s="84" t="s">
        <v>194</v>
      </c>
    </row>
    <row r="112" spans="1:7" x14ac:dyDescent="0.25">
      <c r="A112" s="95" t="s">
        <v>168</v>
      </c>
      <c r="B112" s="95">
        <v>37107853</v>
      </c>
      <c r="C112" s="95">
        <v>4358023145</v>
      </c>
      <c r="D112" s="95">
        <v>0</v>
      </c>
      <c r="E112" s="101"/>
      <c r="F112" s="84" t="s">
        <v>15</v>
      </c>
      <c r="G112" s="84" t="s">
        <v>194</v>
      </c>
    </row>
    <row r="113" spans="1:7" x14ac:dyDescent="0.25">
      <c r="A113" s="95" t="s">
        <v>169</v>
      </c>
      <c r="B113" s="95">
        <v>2946787410</v>
      </c>
      <c r="C113" s="95">
        <v>1029779</v>
      </c>
      <c r="D113" s="95">
        <v>2.75</v>
      </c>
      <c r="E113" s="96">
        <v>42475</v>
      </c>
      <c r="F113" s="84" t="s">
        <v>15</v>
      </c>
      <c r="G113" s="84" t="s">
        <v>194</v>
      </c>
    </row>
    <row r="114" spans="1:7" x14ac:dyDescent="0.25">
      <c r="A114" s="95" t="s">
        <v>134</v>
      </c>
      <c r="B114" s="95">
        <v>2976575970</v>
      </c>
      <c r="C114" s="95">
        <v>4358000653</v>
      </c>
      <c r="D114" s="95">
        <v>1.85</v>
      </c>
      <c r="E114" s="96">
        <v>43285</v>
      </c>
      <c r="F114" s="84" t="s">
        <v>15</v>
      </c>
      <c r="G114" s="84" t="s">
        <v>194</v>
      </c>
    </row>
    <row r="115" spans="1:7" x14ac:dyDescent="0.25">
      <c r="A115" s="109" t="s">
        <v>140</v>
      </c>
      <c r="B115" s="109">
        <v>1227023566</v>
      </c>
      <c r="C115" s="109">
        <v>1029780</v>
      </c>
      <c r="D115" s="109">
        <v>1.81</v>
      </c>
      <c r="E115" s="110">
        <v>43280</v>
      </c>
      <c r="F115" s="108" t="s">
        <v>15</v>
      </c>
      <c r="G115" s="108" t="s">
        <v>191</v>
      </c>
    </row>
    <row r="116" spans="1:7" x14ac:dyDescent="0.25">
      <c r="A116" s="95" t="s">
        <v>170</v>
      </c>
      <c r="B116" s="95">
        <v>643303934</v>
      </c>
      <c r="C116" s="95">
        <v>1029774</v>
      </c>
      <c r="D116" s="95">
        <v>3.65</v>
      </c>
      <c r="E116" s="96">
        <v>41262</v>
      </c>
      <c r="F116" s="84" t="s">
        <v>15</v>
      </c>
      <c r="G116" s="84" t="s">
        <v>194</v>
      </c>
    </row>
    <row r="117" spans="1:7" x14ac:dyDescent="0.25">
      <c r="A117" s="97" t="s">
        <v>146</v>
      </c>
      <c r="B117" s="97">
        <v>2947379362</v>
      </c>
      <c r="C117" s="97">
        <v>4358000004</v>
      </c>
      <c r="D117" s="97">
        <v>408.46</v>
      </c>
      <c r="E117" s="98">
        <v>43599</v>
      </c>
      <c r="F117" s="81" t="s">
        <v>15</v>
      </c>
      <c r="G117" s="81" t="s">
        <v>187</v>
      </c>
    </row>
    <row r="118" spans="1:7" x14ac:dyDescent="0.25">
      <c r="A118" s="97" t="s">
        <v>46</v>
      </c>
      <c r="B118" s="97">
        <v>1285778087</v>
      </c>
      <c r="C118" s="97">
        <v>4358000668</v>
      </c>
      <c r="D118" s="97">
        <v>472.65</v>
      </c>
      <c r="E118" s="98">
        <v>43599</v>
      </c>
      <c r="F118" s="81" t="s">
        <v>15</v>
      </c>
      <c r="G118" s="81" t="s">
        <v>187</v>
      </c>
    </row>
    <row r="119" spans="1:7" x14ac:dyDescent="0.25">
      <c r="A119" s="97" t="s">
        <v>71</v>
      </c>
      <c r="B119" s="97">
        <v>3253700752</v>
      </c>
      <c r="C119" s="97">
        <v>4358003123</v>
      </c>
      <c r="D119" s="97">
        <v>458.1</v>
      </c>
      <c r="E119" s="98">
        <v>43598</v>
      </c>
      <c r="F119" s="81" t="s">
        <v>15</v>
      </c>
      <c r="G119" s="81" t="s">
        <v>187</v>
      </c>
    </row>
    <row r="120" spans="1:7" x14ac:dyDescent="0.25">
      <c r="A120" s="97" t="s">
        <v>60</v>
      </c>
      <c r="B120" s="97">
        <v>1247827908</v>
      </c>
      <c r="C120" s="97">
        <v>4358002845</v>
      </c>
      <c r="D120" s="97">
        <v>36.1</v>
      </c>
      <c r="E120" s="98">
        <v>43599</v>
      </c>
      <c r="F120" s="81" t="s">
        <v>25</v>
      </c>
      <c r="G120" s="81" t="s">
        <v>187</v>
      </c>
    </row>
    <row r="121" spans="1:7" x14ac:dyDescent="0.25">
      <c r="A121" s="95" t="s">
        <v>171</v>
      </c>
      <c r="B121" s="95">
        <v>1246502820</v>
      </c>
      <c r="C121" s="95">
        <v>4358050512</v>
      </c>
      <c r="D121" s="95">
        <v>3.5</v>
      </c>
      <c r="E121" s="96">
        <v>42120</v>
      </c>
      <c r="F121" s="84" t="s">
        <v>25</v>
      </c>
      <c r="G121" s="84" t="s">
        <v>194</v>
      </c>
    </row>
    <row r="122" spans="1:7" x14ac:dyDescent="0.25">
      <c r="A122" s="99" t="s">
        <v>112</v>
      </c>
      <c r="B122" s="99">
        <v>801749178</v>
      </c>
      <c r="C122" s="99">
        <v>1029787</v>
      </c>
      <c r="D122" s="99">
        <v>1.82</v>
      </c>
      <c r="E122" s="100">
        <v>43544</v>
      </c>
      <c r="F122" s="90" t="s">
        <v>25</v>
      </c>
      <c r="G122" s="90" t="s">
        <v>188</v>
      </c>
    </row>
    <row r="123" spans="1:7" x14ac:dyDescent="0.25">
      <c r="A123" s="95" t="s">
        <v>126</v>
      </c>
      <c r="B123" s="95">
        <v>802841402</v>
      </c>
      <c r="C123" s="95">
        <v>4358000664</v>
      </c>
      <c r="D123" s="95">
        <v>1.1499999999999999</v>
      </c>
      <c r="E123" s="96">
        <v>42531</v>
      </c>
      <c r="F123" s="84" t="s">
        <v>25</v>
      </c>
      <c r="G123" s="84" t="s">
        <v>194</v>
      </c>
    </row>
    <row r="124" spans="1:7" x14ac:dyDescent="0.25">
      <c r="A124" s="95" t="s">
        <v>172</v>
      </c>
      <c r="B124" s="95">
        <v>802841418</v>
      </c>
      <c r="C124" s="95">
        <v>1029789</v>
      </c>
      <c r="D124" s="95">
        <v>0</v>
      </c>
      <c r="E124" s="101"/>
      <c r="F124" s="84" t="s">
        <v>25</v>
      </c>
      <c r="G124" s="84" t="s">
        <v>194</v>
      </c>
    </row>
    <row r="125" spans="1:7" x14ac:dyDescent="0.25">
      <c r="A125" s="97" t="s">
        <v>173</v>
      </c>
      <c r="B125" s="97">
        <v>586005028</v>
      </c>
      <c r="C125" s="97">
        <v>4358014453</v>
      </c>
      <c r="D125" s="97">
        <v>106.8</v>
      </c>
      <c r="E125" s="98">
        <v>43599</v>
      </c>
      <c r="F125" s="81" t="s">
        <v>25</v>
      </c>
      <c r="G125" s="81" t="s">
        <v>187</v>
      </c>
    </row>
    <row r="126" spans="1:7" x14ac:dyDescent="0.25">
      <c r="A126" s="97" t="s">
        <v>174</v>
      </c>
      <c r="B126" s="97">
        <v>4037241811</v>
      </c>
      <c r="C126" s="97">
        <v>4358000656</v>
      </c>
      <c r="D126" s="97">
        <v>196.9</v>
      </c>
      <c r="E126" s="98">
        <v>43599</v>
      </c>
      <c r="F126" s="81" t="s">
        <v>25</v>
      </c>
      <c r="G126" s="81" t="s">
        <v>187</v>
      </c>
    </row>
    <row r="127" spans="1:7" x14ac:dyDescent="0.25">
      <c r="A127" s="97" t="s">
        <v>51</v>
      </c>
      <c r="B127" s="97">
        <v>1410481817</v>
      </c>
      <c r="C127" s="97">
        <v>4358000008</v>
      </c>
      <c r="D127" s="97">
        <v>365.4</v>
      </c>
      <c r="E127" s="98">
        <v>43600</v>
      </c>
      <c r="F127" s="81" t="s">
        <v>25</v>
      </c>
      <c r="G127" s="81" t="s">
        <v>187</v>
      </c>
    </row>
    <row r="128" spans="1:7" x14ac:dyDescent="0.25">
      <c r="A128" s="102" t="s">
        <v>175</v>
      </c>
      <c r="B128" s="102">
        <v>801851882</v>
      </c>
      <c r="C128" s="102">
        <v>4358000001</v>
      </c>
      <c r="D128" s="102">
        <v>1.7</v>
      </c>
      <c r="E128" s="103">
        <v>41697</v>
      </c>
      <c r="F128" s="94" t="s">
        <v>25</v>
      </c>
      <c r="G128" s="94" t="s">
        <v>190</v>
      </c>
    </row>
    <row r="129" spans="1:7" x14ac:dyDescent="0.25">
      <c r="A129" s="102" t="s">
        <v>176</v>
      </c>
      <c r="B129" s="102">
        <v>801747098</v>
      </c>
      <c r="C129" s="102">
        <v>1029788</v>
      </c>
      <c r="D129" s="102">
        <v>271.8</v>
      </c>
      <c r="E129" s="103">
        <v>41239</v>
      </c>
      <c r="F129" s="94" t="s">
        <v>25</v>
      </c>
      <c r="G129" s="94" t="s">
        <v>190</v>
      </c>
    </row>
    <row r="130" spans="1:7" x14ac:dyDescent="0.25">
      <c r="A130" s="95" t="s">
        <v>177</v>
      </c>
      <c r="B130" s="95">
        <v>3823553387</v>
      </c>
      <c r="C130" s="95">
        <v>4358023093</v>
      </c>
      <c r="D130" s="95">
        <v>0.25</v>
      </c>
      <c r="E130" s="96">
        <v>42136</v>
      </c>
      <c r="F130" s="84" t="s">
        <v>25</v>
      </c>
      <c r="G130" s="84" t="s">
        <v>194</v>
      </c>
    </row>
    <row r="131" spans="1:7" x14ac:dyDescent="0.25">
      <c r="A131" s="97" t="s">
        <v>151</v>
      </c>
      <c r="B131" s="97">
        <v>1712290247</v>
      </c>
      <c r="C131" s="97">
        <v>4358000657</v>
      </c>
      <c r="D131" s="97">
        <v>307</v>
      </c>
      <c r="E131" s="98">
        <v>43462</v>
      </c>
      <c r="F131" s="81" t="s">
        <v>25</v>
      </c>
      <c r="G131" s="81" t="s">
        <v>187</v>
      </c>
    </row>
    <row r="132" spans="1:7" x14ac:dyDescent="0.25">
      <c r="A132" s="97" t="s">
        <v>52</v>
      </c>
      <c r="B132" s="97">
        <v>3823604075</v>
      </c>
      <c r="C132" s="97">
        <v>4358000004</v>
      </c>
      <c r="D132" s="97">
        <v>212.1</v>
      </c>
      <c r="E132" s="98">
        <v>43599</v>
      </c>
      <c r="F132" s="81" t="s">
        <v>25</v>
      </c>
      <c r="G132" s="81" t="s">
        <v>187</v>
      </c>
    </row>
    <row r="133" spans="1:7" x14ac:dyDescent="0.25">
      <c r="A133" s="95" t="s">
        <v>40</v>
      </c>
      <c r="B133" s="95">
        <v>3120513162</v>
      </c>
      <c r="C133" s="95">
        <v>4358000661</v>
      </c>
      <c r="D133" s="95">
        <v>0.65</v>
      </c>
      <c r="E133" s="96">
        <v>43259</v>
      </c>
      <c r="F133" s="84" t="s">
        <v>13</v>
      </c>
      <c r="G133" s="84" t="s">
        <v>194</v>
      </c>
    </row>
    <row r="134" spans="1:7" x14ac:dyDescent="0.25">
      <c r="A134" s="95" t="s">
        <v>178</v>
      </c>
      <c r="B134" s="95">
        <v>832328235</v>
      </c>
      <c r="C134" s="95">
        <v>4358002154</v>
      </c>
      <c r="D134" s="95">
        <v>0.75</v>
      </c>
      <c r="E134" s="96">
        <v>41918</v>
      </c>
      <c r="F134" s="84" t="s">
        <v>13</v>
      </c>
      <c r="G134" s="84" t="s">
        <v>194</v>
      </c>
    </row>
    <row r="135" spans="1:7" x14ac:dyDescent="0.25">
      <c r="A135" s="97" t="s">
        <v>39</v>
      </c>
      <c r="B135" s="97">
        <v>1191974650</v>
      </c>
      <c r="C135" s="97">
        <v>4358000659</v>
      </c>
      <c r="D135" s="97">
        <v>205.78</v>
      </c>
      <c r="E135" s="98">
        <v>43595</v>
      </c>
      <c r="F135" s="81" t="s">
        <v>13</v>
      </c>
      <c r="G135" s="81" t="s">
        <v>187</v>
      </c>
    </row>
    <row r="136" spans="1:7" x14ac:dyDescent="0.25">
      <c r="A136" s="102" t="s">
        <v>122</v>
      </c>
      <c r="B136" s="102">
        <v>2088767687</v>
      </c>
      <c r="C136" s="102">
        <v>4358535272</v>
      </c>
      <c r="D136" s="102">
        <v>39.049999999999997</v>
      </c>
      <c r="E136" s="103">
        <v>43599</v>
      </c>
      <c r="F136" s="94" t="s">
        <v>13</v>
      </c>
      <c r="G136" s="94" t="s">
        <v>192</v>
      </c>
    </row>
    <row r="137" spans="1:7" x14ac:dyDescent="0.25">
      <c r="A137" s="97" t="s">
        <v>132</v>
      </c>
      <c r="B137" s="97">
        <v>832743755</v>
      </c>
      <c r="C137" s="97">
        <v>13068</v>
      </c>
      <c r="D137" s="97">
        <v>216.95</v>
      </c>
      <c r="E137" s="98">
        <v>43599</v>
      </c>
      <c r="F137" s="81" t="s">
        <v>13</v>
      </c>
      <c r="G137" s="81" t="s">
        <v>187</v>
      </c>
    </row>
    <row r="138" spans="1:7" x14ac:dyDescent="0.25">
      <c r="A138" s="97" t="s">
        <v>135</v>
      </c>
      <c r="B138" s="97">
        <v>1169416634</v>
      </c>
      <c r="C138" s="97">
        <v>4358002155</v>
      </c>
      <c r="D138" s="97">
        <v>131.58000000000001</v>
      </c>
      <c r="E138" s="98">
        <v>43598</v>
      </c>
      <c r="F138" s="81" t="s">
        <v>13</v>
      </c>
      <c r="G138" s="81" t="s">
        <v>187</v>
      </c>
    </row>
    <row r="139" spans="1:7" x14ac:dyDescent="0.25">
      <c r="A139" s="95" t="s">
        <v>179</v>
      </c>
      <c r="B139" s="95">
        <v>1169478634</v>
      </c>
      <c r="C139" s="95">
        <v>988</v>
      </c>
      <c r="D139" s="95">
        <v>1.1599999999999999</v>
      </c>
      <c r="E139" s="96">
        <v>43279</v>
      </c>
      <c r="F139" s="84" t="s">
        <v>13</v>
      </c>
      <c r="G139" s="84" t="s">
        <v>194</v>
      </c>
    </row>
    <row r="140" spans="1:7" x14ac:dyDescent="0.25">
      <c r="A140" s="97" t="s">
        <v>180</v>
      </c>
      <c r="B140" s="97">
        <v>958717817</v>
      </c>
      <c r="C140" s="97">
        <v>4358023218</v>
      </c>
      <c r="D140" s="97">
        <v>303.45</v>
      </c>
      <c r="E140" s="98">
        <v>43593</v>
      </c>
      <c r="F140" s="81" t="s">
        <v>13</v>
      </c>
      <c r="G140" s="81" t="s">
        <v>187</v>
      </c>
    </row>
    <row r="141" spans="1:7" x14ac:dyDescent="0.25">
      <c r="A141" s="95" t="s">
        <v>59</v>
      </c>
      <c r="B141" s="95">
        <v>1293459879</v>
      </c>
      <c r="C141" s="95">
        <v>4358002635</v>
      </c>
      <c r="D141" s="95">
        <v>2.5499999999999998</v>
      </c>
      <c r="E141" s="96">
        <v>43320</v>
      </c>
      <c r="F141" s="84" t="s">
        <v>13</v>
      </c>
      <c r="G141" s="84" t="s">
        <v>194</v>
      </c>
    </row>
    <row r="142" spans="1:7" x14ac:dyDescent="0.25">
      <c r="A142" s="95" t="s">
        <v>144</v>
      </c>
      <c r="B142" s="95">
        <v>1187562266</v>
      </c>
      <c r="C142" s="95">
        <v>4358001388</v>
      </c>
      <c r="D142" s="95">
        <v>1.2</v>
      </c>
      <c r="E142" s="96">
        <v>42580</v>
      </c>
      <c r="F142" s="84" t="s">
        <v>13</v>
      </c>
      <c r="G142" s="84" t="s">
        <v>194</v>
      </c>
    </row>
    <row r="143" spans="1:7" x14ac:dyDescent="0.25">
      <c r="A143" s="95" t="s">
        <v>181</v>
      </c>
      <c r="B143" s="95">
        <v>1169188026</v>
      </c>
      <c r="C143" s="95">
        <v>230035</v>
      </c>
      <c r="D143" s="95">
        <v>1.05</v>
      </c>
      <c r="E143" s="96">
        <v>41568</v>
      </c>
      <c r="F143" s="84" t="s">
        <v>13</v>
      </c>
      <c r="G143" s="84" t="s">
        <v>194</v>
      </c>
    </row>
    <row r="144" spans="1:7" x14ac:dyDescent="0.25">
      <c r="A144" s="104" t="s">
        <v>182</v>
      </c>
      <c r="B144" s="104">
        <v>3213154718</v>
      </c>
      <c r="C144" s="104">
        <v>4358002344</v>
      </c>
      <c r="D144" s="104">
        <v>500.32</v>
      </c>
      <c r="E144" s="105">
        <v>43545</v>
      </c>
      <c r="F144" s="87" t="s">
        <v>13</v>
      </c>
      <c r="G144" s="87" t="s">
        <v>190</v>
      </c>
    </row>
    <row r="153" spans="1:7" x14ac:dyDescent="0.25">
      <c r="A153" t="s">
        <v>203</v>
      </c>
      <c r="G153" s="81" t="s">
        <v>187</v>
      </c>
    </row>
  </sheetData>
  <autoFilter ref="A1:G14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VT COLABORADORES</vt:lpstr>
      <vt:lpstr>VT PROFESSORES</vt:lpstr>
      <vt:lpstr>VT ESTAGIÁRIOS</vt:lpstr>
      <vt:lpstr>SIM - MUNICIPAL</vt:lpstr>
      <vt:lpstr>BIGUAÇÚ</vt:lpstr>
      <vt:lpstr>JOTUR</vt:lpstr>
      <vt:lpstr>ESTRELA</vt:lpstr>
      <vt:lpstr>STATUS CARTÕES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TAMILES DOS SANTOS FERREIRA SILVA</cp:lastModifiedBy>
  <cp:lastPrinted>2023-12-11T20:10:30Z</cp:lastPrinted>
  <dcterms:created xsi:type="dcterms:W3CDTF">2011-08-29T23:00:58Z</dcterms:created>
  <dcterms:modified xsi:type="dcterms:W3CDTF">2024-01-19T13:58:47Z</dcterms:modified>
</cp:coreProperties>
</file>