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xf-uo\fl-ss\NAF_RH\VALE TRANSPORTE\VALE TRANSPORTE - 2024\05. MAIO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COLABORADORES'!$B$7:$I$44</definedName>
    <definedName name="_xlnm._FilterDatabase" localSheetId="3" hidden="1">'VT ESTAGIÁRIOS'!$A$5:$H$14</definedName>
    <definedName name="_xlnm._FilterDatabase" localSheetId="1" hidden="1">'VT PROFESSORES'!$B$4:$I$36</definedName>
  </definedNames>
  <calcPr calcId="162913"/>
</workbook>
</file>

<file path=xl/calcChain.xml><?xml version="1.0" encoding="utf-8"?>
<calcChain xmlns="http://schemas.openxmlformats.org/spreadsheetml/2006/main">
  <c r="K14" i="11" l="1"/>
  <c r="J12" i="11"/>
  <c r="G4" i="11"/>
  <c r="G3" i="11"/>
  <c r="G7" i="11"/>
  <c r="C14" i="11"/>
  <c r="G5" i="11" l="1"/>
  <c r="G18" i="11" s="1"/>
  <c r="F13" i="5"/>
  <c r="F5" i="11" l="1"/>
  <c r="K18" i="1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18" i="11"/>
  <c r="J5" i="11" l="1"/>
  <c r="J18" i="11" s="1"/>
  <c r="B18" i="11"/>
  <c r="F19" i="5"/>
  <c r="F18" i="5"/>
  <c r="F10" i="5" l="1"/>
  <c r="F17" i="5" l="1"/>
  <c r="F68" i="1" l="1"/>
  <c r="F21" i="5" l="1"/>
  <c r="E42" i="1" l="1"/>
  <c r="F31" i="5"/>
  <c r="E34" i="5"/>
  <c r="F9" i="5" l="1"/>
  <c r="F15" i="5" l="1"/>
  <c r="F39" i="1" l="1"/>
  <c r="F59" i="1" l="1"/>
  <c r="F40" i="5" l="1"/>
  <c r="F39" i="5" l="1"/>
  <c r="F41" i="5"/>
  <c r="F16" i="5"/>
  <c r="F67" i="1" l="1"/>
  <c r="F11" i="5" l="1"/>
  <c r="F64" i="1" l="1"/>
  <c r="F34" i="1" l="1"/>
  <c r="F38" i="1"/>
  <c r="F35" i="1"/>
  <c r="F65" i="1"/>
  <c r="F66" i="1"/>
  <c r="F36" i="1"/>
  <c r="F37" i="1"/>
  <c r="F40" i="1"/>
  <c r="F41" i="1"/>
  <c r="F63" i="1" l="1"/>
  <c r="F8" i="5" l="1"/>
  <c r="F62" i="1" l="1"/>
  <c r="E72" i="7" l="1"/>
  <c r="D72" i="7"/>
  <c r="E7" i="4" l="1"/>
  <c r="D16" i="6" l="1"/>
  <c r="F60" i="1" l="1"/>
  <c r="F28" i="5" l="1"/>
  <c r="F27" i="5"/>
  <c r="F24" i="5"/>
  <c r="F22" i="5" l="1"/>
  <c r="F23" i="5" l="1"/>
  <c r="F20" i="5" l="1"/>
  <c r="F38" i="5" l="1"/>
  <c r="F14" i="5" l="1"/>
  <c r="F25" i="5"/>
  <c r="F26" i="5"/>
  <c r="F29" i="5"/>
  <c r="F30" i="5"/>
  <c r="F32" i="5"/>
  <c r="F33" i="5"/>
  <c r="F42" i="5"/>
  <c r="F61" i="1" l="1"/>
  <c r="F42" i="1" l="1"/>
  <c r="E8" i="4"/>
  <c r="E9" i="4" s="1"/>
  <c r="F12" i="5" l="1"/>
  <c r="F34" i="5" s="1"/>
</calcChain>
</file>

<file path=xl/sharedStrings.xml><?xml version="1.0" encoding="utf-8"?>
<sst xmlns="http://schemas.openxmlformats.org/spreadsheetml/2006/main" count="988" uniqueCount="378">
  <si>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</si>
  <si>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</si>
  <si>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</si>
  <si>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</si>
  <si>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</si>
  <si>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</si>
  <si>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</si>
  <si>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</si>
  <si>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</si>
  <si>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</si>
  <si>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</si>
  <si>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</si>
  <si>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</si>
  <si>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</si>
  <si>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</si>
  <si>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</si>
  <si>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</si>
  <si>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</si>
  <si>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</si>
  <si>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</si>
  <si>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</si>
  <si>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</si>
  <si>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</si>
  <si>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</si>
  <si>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</si>
  <si>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</si>
  <si>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</si>
  <si>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</si>
  <si>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</si>
  <si>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</si>
  <si>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</si>
  <si>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</si>
  <si>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</si>
  <si>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</si>
  <si>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</si>
  <si>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</si>
  <si>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</si>
  <si>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</si>
  <si>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</si>
  <si>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</si>
  <si>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</si>
  <si>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</si>
  <si>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</si>
  <si>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</si>
  <si>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</si>
  <si>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</si>
  <si>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</si>
  <si>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</si>
  <si>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</si>
  <si>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</si>
  <si>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</si>
  <si>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</si>
  <si>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</si>
  <si>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</si>
  <si>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</si>
  <si>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</si>
  <si>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</si>
  <si>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</si>
  <si>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</si>
  <si>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</si>
  <si>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</si>
  <si>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</si>
  <si>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</si>
  <si>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</si>
  <si>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</si>
  <si>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</si>
  <si>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</si>
  <si>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</si>
  <si>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</si>
  <si>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</si>
  <si>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</si>
  <si>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</si>
  <si>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</si>
  <si>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</si>
  <si>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</si>
  <si>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</si>
  <si>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</si>
  <si>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</si>
  <si>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</si>
  <si>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</si>
  <si>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</si>
  <si>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</si>
  <si>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</si>
  <si>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</si>
  <si>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</si>
  <si>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</si>
  <si>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</si>
  <si>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</si>
  <si>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</si>
  <si>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</si>
  <si>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</si>
  <si>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</si>
  <si>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</si>
  <si>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</si>
  <si>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</si>
  <si>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</si>
  <si>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</si>
  <si>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</si>
  <si>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</si>
  <si>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</si>
  <si>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</si>
  <si>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</si>
  <si>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</si>
  <si>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</si>
  <si>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</si>
  <si>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</si>
  <si>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</si>
  <si>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</si>
  <si>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</si>
  <si>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</si>
  <si>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</si>
  <si>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</si>
  <si>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</si>
  <si>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</si>
  <si>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</si>
  <si>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</si>
  <si>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</si>
  <si>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</si>
  <si>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</si>
  <si>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</si>
  <si>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</si>
  <si>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</si>
  <si>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</si>
  <si>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</si>
  <si>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</si>
  <si>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</si>
  <si>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</si>
  <si>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</si>
  <si>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</si>
  <si>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</si>
  <si>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</si>
  <si>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</si>
  <si>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</si>
  <si>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</si>
  <si>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</si>
  <si>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</si>
  <si>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</si>
  <si>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</si>
  <si>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</si>
  <si>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</si>
  <si>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</si>
  <si>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</si>
  <si>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</si>
  <si>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</si>
  <si>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</si>
  <si>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</si>
  <si>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</si>
  <si>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</si>
  <si>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</si>
  <si>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</si>
  <si>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</si>
  <si>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</si>
  <si>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</si>
  <si>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</si>
  <si>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</si>
  <si>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</si>
  <si>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</si>
  <si>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</si>
  <si>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</si>
  <si>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</si>
  <si>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</si>
  <si>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</si>
  <si>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</si>
  <si>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</si>
  <si>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</si>
  <si>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</si>
  <si>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</si>
  <si>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</si>
  <si>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</si>
  <si>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</si>
  <si>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</si>
  <si>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</si>
  <si>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</si>
  <si>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</si>
  <si>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</si>
  <si>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</si>
  <si>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</si>
  <si>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</si>
  <si>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</si>
  <si>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</si>
  <si>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</si>
  <si>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</si>
  <si>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</si>
  <si>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</si>
  <si>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</si>
  <si>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</si>
  <si>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</si>
  <si>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</si>
  <si>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</si>
  <si>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</si>
  <si>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</si>
  <si>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</si>
  <si>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</si>
  <si>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</si>
  <si>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</si>
  <si>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</si>
  <si>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</si>
  <si>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</si>
  <si>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</si>
  <si>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</si>
  <si>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</si>
  <si>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</si>
  <si>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</si>
  <si>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</si>
  <si>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</si>
  <si>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</si>
  <si>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</si>
  <si>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</si>
  <si>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</si>
  <si>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</si>
  <si>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</si>
  <si>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</si>
  <si>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</si>
  <si>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</si>
  <si>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</si>
  <si>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</si>
  <si>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</si>
  <si>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</si>
  <si>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</si>
  <si>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</si>
  <si>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</si>
  <si>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</si>
  <si>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</si>
  <si>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</si>
  <si>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</si>
  <si>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</si>
  <si>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</si>
  <si>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</si>
  <si>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</si>
  <si>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</si>
  <si>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</si>
  <si>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</si>
  <si>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</si>
  <si>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</si>
  <si>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</si>
  <si>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</si>
  <si>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</si>
  <si>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</si>
  <si>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</si>
  <si>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</si>
  <si>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</si>
  <si>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</si>
  <si>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</si>
  <si>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</si>
  <si>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</si>
  <si>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</si>
  <si>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</si>
  <si>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</si>
  <si>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</si>
  <si>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</si>
  <si>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</si>
  <si>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</si>
  <si>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</si>
  <si>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</si>
  <si>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</si>
  <si>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</si>
  <si>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</si>
  <si>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</si>
  <si>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</si>
  <si>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</si>
  <si>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</si>
  <si>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</si>
  <si>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</si>
  <si>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</si>
  <si>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</si>
  <si>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</si>
  <si>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</si>
  <si>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</si>
  <si>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</si>
  <si>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</si>
  <si>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</si>
  <si>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</si>
  <si>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</si>
  <si>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</si>
  <si>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</si>
  <si>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</si>
  <si>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</si>
  <si>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</si>
  <si>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</si>
  <si>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</si>
  <si>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</si>
  <si>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</si>
  <si>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</si>
  <si>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</si>
  <si>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</si>
  <si>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</si>
  <si>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</si>
  <si>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</si>
  <si>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</si>
  <si>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</si>
  <si>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</si>
  <si>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</si>
  <si>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</si>
  <si>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</si>
  <si>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</si>
  <si>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</si>
  <si>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</si>
  <si>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</si>
  <si>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</si>
  <si>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</si>
  <si>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</si>
  <si>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</si>
  <si>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</si>
  <si>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</si>
  <si>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</si>
  <si>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</si>
  <si>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</si>
  <si>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</si>
  <si>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</si>
  <si>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</si>
  <si>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</si>
  <si>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</si>
  <si>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</si>
  <si>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</si>
  <si>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</si>
  <si>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</si>
  <si>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</si>
  <si>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</si>
  <si>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</si>
  <si>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</si>
  <si>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</si>
  <si>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</si>
  <si>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</si>
  <si>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</si>
  <si>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</si>
  <si>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</si>
  <si>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</si>
  <si>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</si>
  <si>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</si>
  <si>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</si>
  <si>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</si>
  <si>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</si>
  <si>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</si>
  <si>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</si>
  <si>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</si>
  <si>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</si>
  <si>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</si>
  <si>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</si>
  <si>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</si>
  <si>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</si>
  <si>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</si>
  <si>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</si>
  <si>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</si>
  <si>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</si>
  <si>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</si>
  <si>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</si>
  <si>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</si>
  <si>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</si>
  <si>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</si>
  <si>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</si>
  <si>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</si>
  <si>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</si>
  <si>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</si>
  <si>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</si>
  <si>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</si>
  <si>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</si>
  <si>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</si>
  <si>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</si>
  <si>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</si>
  <si>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</si>
  <si>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</si>
  <si>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</si>
  <si>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</si>
  <si>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</si>
  <si>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</si>
  <si>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</si>
  <si>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</si>
  <si>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</si>
  <si>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</si>
  <si>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</si>
  <si>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 xml:space="preserve">Analice Junia Gomes </t>
  </si>
  <si>
    <t>Não</t>
  </si>
  <si>
    <t>Mateus Pilger Soares</t>
  </si>
  <si>
    <t>Irá solicitar quando precisar</t>
  </si>
  <si>
    <t>Decidiu não pegar neste mês fevereiro/2024</t>
  </si>
  <si>
    <t>Henrique Marques  Bartuciotti</t>
  </si>
  <si>
    <t>KAIO TAKESHI ARAKAWA DOS SANTOS</t>
  </si>
  <si>
    <t>Eliane Teresinha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</si>
</sst>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trike/>
      <sz val="11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51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6" fillId="0" borderId="1" xfId="0" applyFont="1" applyBorder="1" applyAlignment="1">
      <alignment vertical="center" wrapText="1"/>
    </xf>
    <xf numFmtId="44" fontId="36" fillId="0" borderId="1" xfId="3" applyFont="1" applyBorder="1" applyAlignment="1">
      <alignment vertical="center" wrapText="1"/>
    </xf>
    <xf numFmtId="14" fontId="36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7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44" fontId="39" fillId="0" borderId="1" xfId="3" applyFont="1" applyFill="1" applyBorder="1" applyAlignment="1">
      <alignment horizontal="center"/>
    </xf>
    <xf numFmtId="164" fontId="39" fillId="0" borderId="1" xfId="2" applyFont="1" applyFill="1" applyBorder="1" applyAlignment="1">
      <alignment horizontal="center"/>
    </xf>
    <xf numFmtId="0" fontId="39" fillId="0" borderId="1" xfId="2" applyNumberFormat="1" applyFont="1" applyFill="1" applyBorder="1" applyAlignment="1">
      <alignment horizontal="center"/>
    </xf>
    <xf numFmtId="0" fontId="39" fillId="0" borderId="1" xfId="1" applyFont="1" applyFill="1" applyBorder="1" applyAlignment="1">
      <alignment horizontal="left"/>
    </xf>
    <xf numFmtId="0" fontId="39" fillId="0" borderId="1" xfId="1" applyFont="1" applyFill="1" applyBorder="1" applyAlignment="1">
      <alignment horizontal="center"/>
    </xf>
    <xf numFmtId="0" fontId="0" fillId="0" borderId="0" xfId="0" applyFont="1" applyFill="1"/>
    <xf numFmtId="0" fontId="39" fillId="0" borderId="0" xfId="1" applyFont="1" applyFill="1" applyBorder="1" applyAlignment="1">
      <alignment horizontal="center"/>
    </xf>
    <xf numFmtId="0" fontId="23" fillId="0" borderId="0" xfId="4" applyFont="1" applyFill="1"/>
    <xf numFmtId="0" fontId="39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39" fillId="0" borderId="0" xfId="1" applyFont="1" applyFill="1" applyBorder="1" applyAlignment="1">
      <alignment horizontal="left"/>
    </xf>
    <xf numFmtId="0" fontId="40" fillId="0" borderId="0" xfId="0" applyFont="1" applyFill="1" applyAlignment="1">
      <alignment vertical="center"/>
    </xf>
    <xf numFmtId="0" fontId="40" fillId="0" borderId="0" xfId="0" applyFont="1" applyFill="1"/>
    <xf numFmtId="0" fontId="41" fillId="0" borderId="1" xfId="2" applyNumberFormat="1" applyFont="1" applyFill="1" applyBorder="1" applyAlignment="1">
      <alignment horizontal="center"/>
    </xf>
    <xf numFmtId="0" fontId="41" fillId="0" borderId="1" xfId="1" applyFont="1" applyFill="1" applyBorder="1" applyAlignment="1">
      <alignment horizontal="left" vertical="center"/>
    </xf>
    <xf numFmtId="0" fontId="41" fillId="0" borderId="1" xfId="1" applyFont="1" applyFill="1" applyBorder="1" applyAlignment="1">
      <alignment horizontal="center" vertical="center"/>
    </xf>
    <xf numFmtId="164" fontId="41" fillId="0" borderId="1" xfId="2" applyFont="1" applyFill="1" applyBorder="1" applyAlignment="1">
      <alignment horizontal="center" vertical="center"/>
    </xf>
    <xf numFmtId="44" fontId="41" fillId="0" borderId="1" xfId="3" applyFont="1" applyFill="1" applyBorder="1" applyAlignment="1">
      <alignment horizontal="center" vertical="center"/>
    </xf>
    <xf numFmtId="0" fontId="41" fillId="0" borderId="0" xfId="1" applyFont="1" applyFill="1" applyBorder="1" applyAlignment="1">
      <alignment horizontal="center" vertical="center"/>
    </xf>
    <xf numFmtId="0" fontId="42" fillId="0" borderId="0" xfId="4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1" fillId="0" borderId="1" xfId="1" applyFont="1" applyFill="1" applyBorder="1" applyAlignment="1">
      <alignment horizontal="left"/>
    </xf>
    <xf numFmtId="164" fontId="41" fillId="0" borderId="1" xfId="2" applyFont="1" applyFill="1" applyBorder="1" applyAlignment="1">
      <alignment horizontal="center"/>
    </xf>
    <xf numFmtId="44" fontId="41" fillId="0" borderId="1" xfId="3" applyFont="1" applyFill="1" applyBorder="1" applyAlignment="1">
      <alignment horizontal="center"/>
    </xf>
    <xf numFmtId="0" fontId="41" fillId="0" borderId="1" xfId="1" applyFont="1" applyFill="1" applyBorder="1" applyAlignment="1">
      <alignment horizontal="center"/>
    </xf>
    <xf numFmtId="0" fontId="41" fillId="0" borderId="0" xfId="1" applyFont="1" applyFill="1" applyBorder="1" applyAlignment="1">
      <alignment horizontal="center"/>
    </xf>
    <xf numFmtId="0" fontId="41" fillId="0" borderId="0" xfId="1" applyFont="1" applyFill="1" applyBorder="1" applyAlignment="1">
      <alignment horizontal="left" vertical="center"/>
    </xf>
    <xf numFmtId="0" fontId="43" fillId="0" borderId="0" xfId="0" applyFont="1" applyFill="1"/>
    <xf numFmtId="0" fontId="39" fillId="0" borderId="0" xfId="0" applyFont="1"/>
    <xf numFmtId="0" fontId="39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39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39" fillId="11" borderId="1" xfId="1" applyFont="1" applyFill="1" applyBorder="1" applyAlignment="1">
      <alignment horizontal="left"/>
    </xf>
    <xf numFmtId="0" fontId="39" fillId="11" borderId="1" xfId="1" applyFont="1" applyFill="1" applyBorder="1" applyAlignment="1">
      <alignment horizontal="center"/>
    </xf>
    <xf numFmtId="0" fontId="39" fillId="11" borderId="1" xfId="2" applyNumberFormat="1" applyFont="1" applyFill="1" applyBorder="1" applyAlignment="1">
      <alignment horizontal="center"/>
    </xf>
    <xf numFmtId="44" fontId="39" fillId="11" borderId="1" xfId="3" applyFont="1" applyFill="1" applyBorder="1" applyAlignment="1">
      <alignment horizontal="center"/>
    </xf>
    <xf numFmtId="0" fontId="39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3" fillId="0" borderId="1" xfId="0" applyFont="1" applyFill="1" applyBorder="1" applyAlignment="1">
      <alignment horizontal="center"/>
    </xf>
    <xf numFmtId="0" fontId="34" fillId="0" borderId="0" xfId="0" applyFont="1" applyFill="1"/>
    <xf numFmtId="0" fontId="33" fillId="0" borderId="0" xfId="1" applyFont="1" applyFill="1" applyBorder="1" applyAlignment="1">
      <alignment horizontal="left"/>
    </xf>
    <xf numFmtId="0" fontId="44" fillId="0" borderId="0" xfId="4" applyFont="1" applyFill="1"/>
    <xf numFmtId="0" fontId="33" fillId="0" borderId="0" xfId="0" applyFont="1" applyFill="1"/>
    <xf numFmtId="0" fontId="45" fillId="0" borderId="1" xfId="1" applyFont="1" applyFill="1" applyBorder="1" applyAlignment="1">
      <alignment horizontal="center"/>
    </xf>
    <xf numFmtId="0" fontId="46" fillId="0" borderId="0" xfId="0" applyFont="1" applyFill="1"/>
    <xf numFmtId="0" fontId="47" fillId="0" borderId="1" xfId="1" applyFont="1" applyFill="1" applyBorder="1" applyAlignment="1">
      <alignment horizontal="center"/>
    </xf>
    <xf numFmtId="0" fontId="48" fillId="0" borderId="0" xfId="0" applyFont="1" applyFill="1"/>
    <xf numFmtId="0" fontId="49" fillId="0" borderId="1" xfId="2" applyNumberFormat="1" applyFont="1" applyFill="1" applyBorder="1" applyAlignment="1">
      <alignment horizontal="center"/>
    </xf>
    <xf numFmtId="0" fontId="49" fillId="0" borderId="1" xfId="1" applyFont="1" applyFill="1" applyBorder="1" applyAlignment="1">
      <alignment horizontal="center"/>
    </xf>
    <xf numFmtId="0" fontId="49" fillId="0" borderId="1" xfId="1" applyFont="1" applyFill="1" applyBorder="1" applyAlignment="1">
      <alignment horizontal="left" vertical="center"/>
    </xf>
    <xf numFmtId="0" fontId="50" fillId="0" borderId="0" xfId="0" applyFont="1" applyFill="1" applyAlignment="1">
      <alignment vertical="center"/>
    </xf>
    <xf numFmtId="0" fontId="49" fillId="0" borderId="1" xfId="0" applyFont="1" applyFill="1" applyBorder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52" fillId="0" borderId="1" xfId="0" applyFont="1" applyFill="1" applyBorder="1" applyAlignment="1">
      <alignment horizontal="center"/>
    </xf>
    <xf numFmtId="0" fontId="52" fillId="0" borderId="1" xfId="1" applyFont="1" applyFill="1" applyBorder="1" applyAlignment="1">
      <alignment horizontal="left"/>
    </xf>
    <xf numFmtId="0" fontId="52" fillId="0" borderId="1" xfId="1" applyFont="1" applyFill="1" applyBorder="1" applyAlignment="1">
      <alignment horizontal="center" vertical="center"/>
    </xf>
    <xf numFmtId="164" fontId="52" fillId="0" borderId="1" xfId="2" applyFont="1" applyFill="1" applyBorder="1" applyAlignment="1">
      <alignment horizontal="center"/>
    </xf>
    <xf numFmtId="0" fontId="52" fillId="0" borderId="1" xfId="2" applyNumberFormat="1" applyFont="1" applyFill="1" applyBorder="1" applyAlignment="1">
      <alignment horizontal="center"/>
    </xf>
    <xf numFmtId="44" fontId="52" fillId="0" borderId="1" xfId="3" applyFont="1" applyFill="1" applyBorder="1" applyAlignment="1">
      <alignment horizontal="center"/>
    </xf>
    <xf numFmtId="0" fontId="52" fillId="0" borderId="1" xfId="1" applyFont="1" applyFill="1" applyBorder="1" applyAlignment="1">
      <alignment horizontal="center"/>
    </xf>
    <xf numFmtId="0" fontId="52" fillId="0" borderId="0" xfId="1" applyFont="1" applyFill="1" applyBorder="1" applyAlignment="1">
      <alignment horizontal="center"/>
    </xf>
    <xf numFmtId="0" fontId="52" fillId="0" borderId="1" xfId="1" applyFont="1" applyFill="1" applyBorder="1" applyAlignment="1">
      <alignment horizontal="left" vertical="center"/>
    </xf>
    <xf numFmtId="164" fontId="52" fillId="0" borderId="1" xfId="2" applyFont="1" applyFill="1" applyBorder="1" applyAlignment="1">
      <alignment horizontal="center" vertical="center"/>
    </xf>
    <xf numFmtId="44" fontId="52" fillId="0" borderId="1" xfId="3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53" fillId="0" borderId="0" xfId="4" applyFont="1" applyFill="1" applyAlignment="1">
      <alignment vertic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0" xfId="1" applyFont="1" applyFill="1" applyBorder="1" applyAlignment="1">
      <alignment horizontal="center"/>
    </xf>
    <xf numFmtId="0" fontId="20" fillId="11" borderId="0" xfId="0" applyFont="1" applyFill="1" applyAlignment="1">
      <alignment vertical="center"/>
    </xf>
    <xf numFmtId="0" fontId="20" fillId="11" borderId="0" xfId="0" applyFont="1" applyFill="1"/>
    <xf numFmtId="164" fontId="49" fillId="0" borderId="1" xfId="2" applyFont="1" applyFill="1" applyBorder="1" applyAlignment="1">
      <alignment horizontal="center"/>
    </xf>
    <xf numFmtId="44" fontId="49" fillId="0" borderId="1" xfId="3" applyFont="1" applyFill="1" applyBorder="1" applyAlignment="1">
      <alignment horizontal="center"/>
    </xf>
    <xf numFmtId="0" fontId="49" fillId="0" borderId="0" xfId="1" applyNumberFormat="1" applyFont="1" applyFill="1" applyBorder="1" applyAlignment="1">
      <alignment horizontal="center"/>
    </xf>
    <xf numFmtId="0" fontId="50" fillId="0" borderId="0" xfId="0" applyFont="1" applyFill="1"/>
    <xf numFmtId="0" fontId="49" fillId="0" borderId="0" xfId="1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1" fillId="11" borderId="1" xfId="2" applyFont="1" applyFill="1" applyBorder="1" applyAlignment="1">
      <alignment horizontal="center" vertical="center"/>
    </xf>
    <xf numFmtId="164" fontId="1" fillId="11" borderId="1" xfId="2" applyFont="1" applyFill="1" applyBorder="1" applyAlignment="1">
      <alignment horizontal="left"/>
    </xf>
    <xf numFmtId="44" fontId="0" fillId="0" borderId="1" xfId="0" applyNumberFormat="1" applyBorder="1"/>
    <xf numFmtId="0" fontId="41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48</xdr:row>
      <xdr:rowOff>69850</xdr:rowOff>
    </xdr:from>
    <xdr:to>
      <xdr:col>7</xdr:col>
      <xdr:colOff>666854</xdr:colOff>
      <xdr:row>55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45</xdr:row>
      <xdr:rowOff>166158</xdr:rowOff>
    </xdr:from>
    <xdr:to>
      <xdr:col>13</xdr:col>
      <xdr:colOff>264585</xdr:colOff>
      <xdr:row>61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8"/>
  <sheetViews>
    <sheetView tabSelected="1" zoomScaleNormal="100" workbookViewId="0">
      <selection activeCell="F24" sqref="F24"/>
    </sheetView>
  </sheetViews>
  <sheetFormatPr defaultRowHeight="14.25" x14ac:dyDescent="0.2"/>
  <cols>
    <col min="1" max="1" width="6.28515625" style="272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72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44" t="s">
        <v>21</v>
      </c>
      <c r="C1" s="345"/>
      <c r="D1" s="345"/>
      <c r="E1" s="345"/>
      <c r="F1" s="345"/>
      <c r="G1" s="345"/>
      <c r="H1" s="346"/>
      <c r="I1" s="130"/>
    </row>
    <row r="2" spans="1:15" ht="15" x14ac:dyDescent="0.25">
      <c r="B2" s="344" t="s">
        <v>0</v>
      </c>
      <c r="C2" s="345"/>
      <c r="D2" s="345"/>
      <c r="E2" s="345"/>
      <c r="F2" s="345"/>
      <c r="G2" s="345"/>
      <c r="H2" s="346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45323</v>
      </c>
      <c r="C4" s="15"/>
      <c r="D4" s="15"/>
      <c r="E4" s="143" t="s">
        <v>363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73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x14ac:dyDescent="0.2">
      <c r="A8" s="274">
        <v>3979</v>
      </c>
      <c r="B8" s="65" t="s">
        <v>347</v>
      </c>
      <c r="C8" s="60" t="s">
        <v>308</v>
      </c>
      <c r="D8" s="58">
        <v>7.7</v>
      </c>
      <c r="E8" s="201">
        <v>46</v>
      </c>
      <c r="F8" s="214">
        <f>E8*D8</f>
        <v>354.2</v>
      </c>
      <c r="G8" s="59" t="s">
        <v>15</v>
      </c>
      <c r="H8" s="65" t="s">
        <v>329</v>
      </c>
      <c r="J8" s="290" t="s">
        <v>324</v>
      </c>
    </row>
    <row r="9" spans="1:15" s="68" customFormat="1" ht="14.25" customHeight="1" x14ac:dyDescent="0.2">
      <c r="A9" s="274">
        <v>3979</v>
      </c>
      <c r="B9" s="65" t="s">
        <v>323</v>
      </c>
      <c r="C9" s="210" t="s">
        <v>334</v>
      </c>
      <c r="D9" s="66">
        <v>5.9</v>
      </c>
      <c r="E9" s="201">
        <v>21</v>
      </c>
      <c r="F9" s="216">
        <f>E9*D9</f>
        <v>123.9</v>
      </c>
      <c r="G9" s="59" t="s">
        <v>14</v>
      </c>
      <c r="H9" s="144"/>
      <c r="J9" s="290"/>
    </row>
    <row r="10" spans="1:15" s="68" customFormat="1" ht="14.25" customHeight="1" x14ac:dyDescent="0.2">
      <c r="A10" s="274">
        <v>4401</v>
      </c>
      <c r="B10" s="65" t="s">
        <v>370</v>
      </c>
      <c r="C10" s="210" t="s">
        <v>308</v>
      </c>
      <c r="D10" s="66">
        <v>5.9</v>
      </c>
      <c r="E10" s="201">
        <v>46</v>
      </c>
      <c r="F10" s="214">
        <f>E10*D10</f>
        <v>271.40000000000003</v>
      </c>
      <c r="G10" s="59" t="s">
        <v>14</v>
      </c>
      <c r="H10" s="144"/>
      <c r="J10" s="290"/>
    </row>
    <row r="11" spans="1:15" s="67" customFormat="1" ht="14.25" customHeight="1" x14ac:dyDescent="0.2">
      <c r="A11" s="275">
        <v>1473</v>
      </c>
      <c r="B11" s="65" t="s">
        <v>32</v>
      </c>
      <c r="C11" s="60" t="s">
        <v>308</v>
      </c>
      <c r="D11" s="58">
        <v>5.9</v>
      </c>
      <c r="E11" s="201">
        <v>46</v>
      </c>
      <c r="F11" s="214">
        <f>(D11*E11)</f>
        <v>271.40000000000003</v>
      </c>
      <c r="G11" s="59" t="s">
        <v>14</v>
      </c>
      <c r="H11" s="59"/>
      <c r="I11" s="135">
        <v>630</v>
      </c>
      <c r="K11" s="68"/>
      <c r="L11" s="68"/>
      <c r="M11" s="68"/>
      <c r="N11" s="68"/>
      <c r="O11" s="68"/>
    </row>
    <row r="12" spans="1:15" s="305" customFormat="1" hidden="1" x14ac:dyDescent="0.2">
      <c r="A12" s="306">
        <v>3538</v>
      </c>
      <c r="B12" s="304" t="s">
        <v>204</v>
      </c>
      <c r="C12" s="210" t="s">
        <v>371</v>
      </c>
      <c r="D12" s="330">
        <v>6.75</v>
      </c>
      <c r="E12" s="302">
        <v>0</v>
      </c>
      <c r="F12" s="331">
        <f>(D12*E12)</f>
        <v>0</v>
      </c>
      <c r="G12" s="303" t="s">
        <v>15</v>
      </c>
      <c r="H12" s="303" t="s">
        <v>49</v>
      </c>
      <c r="I12" s="332" t="s">
        <v>249</v>
      </c>
      <c r="K12" s="333"/>
      <c r="L12" s="333"/>
      <c r="M12" s="333"/>
      <c r="N12" s="333"/>
      <c r="O12" s="333"/>
    </row>
    <row r="13" spans="1:15" s="305" customFormat="1" ht="15.75" hidden="1" customHeight="1" x14ac:dyDescent="0.2">
      <c r="A13" s="306">
        <v>3538</v>
      </c>
      <c r="B13" s="304" t="s">
        <v>204</v>
      </c>
      <c r="C13" s="210" t="s">
        <v>371</v>
      </c>
      <c r="D13" s="66">
        <v>5.9</v>
      </c>
      <c r="E13" s="302">
        <v>0</v>
      </c>
      <c r="F13" s="331">
        <f>(D13*E13)</f>
        <v>0</v>
      </c>
      <c r="G13" s="303" t="s">
        <v>14</v>
      </c>
      <c r="H13" s="303"/>
      <c r="I13" s="334">
        <v>630</v>
      </c>
      <c r="K13" s="333"/>
      <c r="L13" s="333"/>
      <c r="M13" s="333"/>
      <c r="N13" s="333"/>
      <c r="O13" s="333"/>
    </row>
    <row r="14" spans="1:15" s="67" customFormat="1" ht="15.75" customHeight="1" x14ac:dyDescent="0.2">
      <c r="A14" s="275">
        <v>3105</v>
      </c>
      <c r="B14" s="144" t="s">
        <v>68</v>
      </c>
      <c r="C14" s="60" t="s">
        <v>308</v>
      </c>
      <c r="D14" s="66">
        <v>5.9</v>
      </c>
      <c r="E14" s="201">
        <v>46</v>
      </c>
      <c r="F14" s="214">
        <f>(D14*E14)</f>
        <v>271.40000000000003</v>
      </c>
      <c r="G14" s="59" t="s">
        <v>14</v>
      </c>
      <c r="H14" s="59" t="s">
        <v>69</v>
      </c>
      <c r="I14" s="135">
        <v>183</v>
      </c>
      <c r="K14" s="68"/>
      <c r="L14" s="68"/>
      <c r="M14" s="68"/>
      <c r="N14" s="68"/>
      <c r="O14" s="68"/>
    </row>
    <row r="15" spans="1:15" s="123" customFormat="1" ht="15.75" hidden="1" customHeight="1" x14ac:dyDescent="0.2">
      <c r="A15" s="319">
        <v>863</v>
      </c>
      <c r="B15" s="316" t="s">
        <v>228</v>
      </c>
      <c r="C15" s="210" t="s">
        <v>371</v>
      </c>
      <c r="D15" s="66">
        <v>5.9</v>
      </c>
      <c r="E15" s="312">
        <v>0</v>
      </c>
      <c r="F15" s="313">
        <f>(D15*E15)</f>
        <v>0</v>
      </c>
      <c r="G15" s="314" t="s">
        <v>14</v>
      </c>
      <c r="H15" s="310"/>
      <c r="I15" s="320">
        <v>630</v>
      </c>
      <c r="J15" s="321"/>
      <c r="K15" s="212"/>
      <c r="M15" s="212"/>
      <c r="O15" s="212"/>
    </row>
    <row r="16" spans="1:15" s="64" customFormat="1" x14ac:dyDescent="0.2">
      <c r="A16" s="276">
        <v>3994</v>
      </c>
      <c r="B16" s="237" t="s">
        <v>348</v>
      </c>
      <c r="C16" s="210" t="s">
        <v>308</v>
      </c>
      <c r="D16" s="203">
        <v>7.7</v>
      </c>
      <c r="E16" s="201">
        <v>46</v>
      </c>
      <c r="F16" s="202">
        <f>E16*D16</f>
        <v>354.2</v>
      </c>
      <c r="G16" s="206" t="s">
        <v>15</v>
      </c>
      <c r="H16" s="237"/>
      <c r="I16" s="208"/>
      <c r="J16" s="238"/>
    </row>
    <row r="17" spans="1:15" s="64" customFormat="1" hidden="1" x14ac:dyDescent="0.2">
      <c r="A17" s="276">
        <v>4311</v>
      </c>
      <c r="B17" s="237" t="s">
        <v>362</v>
      </c>
      <c r="C17" s="210" t="s">
        <v>371</v>
      </c>
      <c r="D17" s="66">
        <v>5.9</v>
      </c>
      <c r="E17" s="204">
        <v>0</v>
      </c>
      <c r="F17" s="202">
        <f>E17*D17</f>
        <v>0</v>
      </c>
      <c r="G17" s="206" t="s">
        <v>14</v>
      </c>
      <c r="H17" s="237" t="s">
        <v>69</v>
      </c>
      <c r="I17" s="208"/>
      <c r="J17" s="238"/>
    </row>
    <row r="18" spans="1:15" s="123" customFormat="1" ht="15" hidden="1" x14ac:dyDescent="0.2">
      <c r="A18" s="319">
        <v>3730</v>
      </c>
      <c r="B18" s="316" t="s">
        <v>272</v>
      </c>
      <c r="C18" s="210" t="s">
        <v>371</v>
      </c>
      <c r="D18" s="317">
        <v>4.5</v>
      </c>
      <c r="E18" s="312">
        <v>0</v>
      </c>
      <c r="F18" s="318">
        <f>E18*D18</f>
        <v>0</v>
      </c>
      <c r="G18" s="314" t="s">
        <v>15</v>
      </c>
      <c r="H18" s="310" t="s">
        <v>274</v>
      </c>
      <c r="I18" s="320"/>
      <c r="J18" s="321"/>
      <c r="K18" s="212"/>
      <c r="M18" s="212"/>
      <c r="O18" s="212"/>
    </row>
    <row r="19" spans="1:15" s="67" customFormat="1" ht="15" hidden="1" x14ac:dyDescent="0.2">
      <c r="A19" s="275">
        <v>2616</v>
      </c>
      <c r="B19" s="144" t="s">
        <v>225</v>
      </c>
      <c r="C19" s="210" t="s">
        <v>371</v>
      </c>
      <c r="D19" s="66">
        <v>5.55</v>
      </c>
      <c r="E19" s="201">
        <v>0</v>
      </c>
      <c r="F19" s="216">
        <f>E19*D19</f>
        <v>0</v>
      </c>
      <c r="G19" s="59" t="s">
        <v>15</v>
      </c>
      <c r="H19" s="60" t="s">
        <v>330</v>
      </c>
      <c r="I19" s="134" t="s">
        <v>250</v>
      </c>
      <c r="J19" s="244"/>
      <c r="K19" s="245"/>
      <c r="M19" s="245"/>
      <c r="O19" s="245"/>
    </row>
    <row r="20" spans="1:15" s="328" customFormat="1" ht="14.25" customHeight="1" x14ac:dyDescent="0.2">
      <c r="A20" s="325">
        <v>4435</v>
      </c>
      <c r="B20" s="259" t="s">
        <v>375</v>
      </c>
      <c r="C20" s="326" t="s">
        <v>308</v>
      </c>
      <c r="D20" s="339">
        <v>5.9</v>
      </c>
      <c r="E20" s="248">
        <v>20</v>
      </c>
      <c r="F20" s="247">
        <f>E20*D20</f>
        <v>118</v>
      </c>
      <c r="G20" s="246" t="s">
        <v>14</v>
      </c>
      <c r="H20" s="246"/>
      <c r="I20" s="327"/>
      <c r="K20" s="329"/>
      <c r="L20" s="329"/>
      <c r="M20" s="329"/>
      <c r="N20" s="329"/>
      <c r="O20" s="329"/>
    </row>
    <row r="21" spans="1:15" s="67" customFormat="1" x14ac:dyDescent="0.2">
      <c r="A21" s="275">
        <v>4159</v>
      </c>
      <c r="B21" s="65" t="s">
        <v>339</v>
      </c>
      <c r="C21" s="60" t="s">
        <v>308</v>
      </c>
      <c r="D21" s="66">
        <v>5.55</v>
      </c>
      <c r="E21" s="201">
        <v>46</v>
      </c>
      <c r="F21" s="214">
        <f>(D21*E21)</f>
        <v>255.29999999999998</v>
      </c>
      <c r="G21" s="59" t="s">
        <v>15</v>
      </c>
      <c r="H21" s="144"/>
      <c r="I21" s="134"/>
      <c r="J21" s="67" t="s">
        <v>341</v>
      </c>
    </row>
    <row r="22" spans="1:15" s="67" customFormat="1" ht="14.25" customHeight="1" x14ac:dyDescent="0.2">
      <c r="A22" s="275">
        <v>4159</v>
      </c>
      <c r="B22" s="65" t="s">
        <v>339</v>
      </c>
      <c r="C22" s="60" t="s">
        <v>334</v>
      </c>
      <c r="D22" s="66">
        <v>5.9</v>
      </c>
      <c r="E22" s="201">
        <v>21</v>
      </c>
      <c r="F22" s="214">
        <f>(D22*E22)</f>
        <v>123.9</v>
      </c>
      <c r="G22" s="59" t="s">
        <v>14</v>
      </c>
      <c r="H22" s="144"/>
      <c r="I22" s="134"/>
      <c r="J22" s="67" t="s">
        <v>340</v>
      </c>
    </row>
    <row r="23" spans="1:15" s="67" customFormat="1" ht="14.25" customHeight="1" x14ac:dyDescent="0.2">
      <c r="A23" s="275">
        <v>3734</v>
      </c>
      <c r="B23" s="144" t="s">
        <v>273</v>
      </c>
      <c r="C23" s="60" t="s">
        <v>308</v>
      </c>
      <c r="D23" s="66">
        <v>5.9</v>
      </c>
      <c r="E23" s="204">
        <v>46</v>
      </c>
      <c r="F23" s="214">
        <f t="shared" ref="F23:F41" si="0">E23*D23</f>
        <v>271.40000000000003</v>
      </c>
      <c r="G23" s="59" t="s">
        <v>14</v>
      </c>
      <c r="H23" s="144"/>
      <c r="I23" s="134"/>
      <c r="J23" s="244"/>
      <c r="K23" s="245"/>
      <c r="M23" s="245"/>
      <c r="O23" s="245"/>
    </row>
    <row r="24" spans="1:15" s="67" customFormat="1" ht="14.25" customHeight="1" x14ac:dyDescent="0.2">
      <c r="A24" s="275">
        <v>3640</v>
      </c>
      <c r="B24" s="144" t="s">
        <v>232</v>
      </c>
      <c r="C24" s="210" t="s">
        <v>308</v>
      </c>
      <c r="D24" s="66">
        <v>5.55</v>
      </c>
      <c r="E24" s="201">
        <v>46</v>
      </c>
      <c r="F24" s="214">
        <f t="shared" si="0"/>
        <v>255.29999999999998</v>
      </c>
      <c r="G24" s="59" t="s">
        <v>48</v>
      </c>
      <c r="H24" s="144"/>
      <c r="I24" s="134">
        <v>117</v>
      </c>
      <c r="J24" s="244"/>
      <c r="K24" s="245"/>
      <c r="M24" s="245"/>
      <c r="O24" s="245"/>
    </row>
    <row r="25" spans="1:15" s="68" customFormat="1" x14ac:dyDescent="0.2">
      <c r="A25" s="274">
        <v>3087</v>
      </c>
      <c r="B25" s="65" t="s">
        <v>66</v>
      </c>
      <c r="C25" s="60" t="s">
        <v>308</v>
      </c>
      <c r="D25" s="58">
        <v>9.8000000000000007</v>
      </c>
      <c r="E25" s="201">
        <v>46</v>
      </c>
      <c r="F25" s="214">
        <f t="shared" si="0"/>
        <v>450.8</v>
      </c>
      <c r="G25" s="59" t="s">
        <v>15</v>
      </c>
      <c r="H25" s="65" t="s">
        <v>331</v>
      </c>
      <c r="I25" s="135">
        <v>448</v>
      </c>
      <c r="J25" s="67" t="s">
        <v>310</v>
      </c>
      <c r="K25" s="61"/>
      <c r="L25" s="61"/>
      <c r="M25" s="61"/>
      <c r="N25" s="61"/>
      <c r="O25" s="61"/>
    </row>
    <row r="26" spans="1:15" s="68" customFormat="1" ht="15" x14ac:dyDescent="0.2">
      <c r="A26" s="274">
        <v>3901</v>
      </c>
      <c r="B26" s="289" t="s">
        <v>364</v>
      </c>
      <c r="C26" s="210" t="s">
        <v>308</v>
      </c>
      <c r="D26" s="203">
        <v>7.7</v>
      </c>
      <c r="E26" s="201">
        <v>46</v>
      </c>
      <c r="F26" s="214">
        <f t="shared" si="0"/>
        <v>354.2</v>
      </c>
      <c r="G26" s="206" t="s">
        <v>15</v>
      </c>
      <c r="H26" s="65"/>
      <c r="I26" s="135"/>
      <c r="J26" s="67" t="s">
        <v>374</v>
      </c>
      <c r="K26" s="61"/>
      <c r="L26" s="61"/>
      <c r="M26" s="61"/>
      <c r="N26" s="61"/>
      <c r="O26" s="61"/>
    </row>
    <row r="27" spans="1:15" s="61" customFormat="1" ht="14.25" customHeight="1" x14ac:dyDescent="0.2">
      <c r="A27" s="274">
        <v>2155</v>
      </c>
      <c r="B27" s="65" t="s">
        <v>31</v>
      </c>
      <c r="C27" s="210" t="s">
        <v>308</v>
      </c>
      <c r="D27" s="58">
        <v>7.7</v>
      </c>
      <c r="E27" s="201">
        <v>46</v>
      </c>
      <c r="F27" s="214">
        <f t="shared" si="0"/>
        <v>354.2</v>
      </c>
      <c r="G27" s="59" t="s">
        <v>48</v>
      </c>
      <c r="H27" s="144"/>
      <c r="I27" s="135">
        <v>117</v>
      </c>
      <c r="J27" s="68" t="s">
        <v>267</v>
      </c>
      <c r="K27" s="68"/>
      <c r="L27" s="68"/>
      <c r="M27" s="68"/>
      <c r="N27" s="68"/>
      <c r="O27" s="68"/>
    </row>
    <row r="28" spans="1:15" s="245" customFormat="1" ht="14.25" customHeight="1" x14ac:dyDescent="0.2">
      <c r="A28" s="274">
        <v>2155</v>
      </c>
      <c r="B28" s="144" t="s">
        <v>31</v>
      </c>
      <c r="C28" s="210" t="s">
        <v>308</v>
      </c>
      <c r="D28" s="66">
        <v>5.9</v>
      </c>
      <c r="E28" s="201">
        <v>46</v>
      </c>
      <c r="F28" s="214">
        <f t="shared" si="0"/>
        <v>271.40000000000003</v>
      </c>
      <c r="G28" s="59" t="s">
        <v>14</v>
      </c>
      <c r="H28" s="65"/>
      <c r="I28" s="135">
        <v>331</v>
      </c>
      <c r="J28" s="67"/>
      <c r="K28" s="68"/>
      <c r="L28" s="68"/>
      <c r="M28" s="68"/>
      <c r="N28" s="68"/>
      <c r="O28" s="68"/>
    </row>
    <row r="29" spans="1:15" s="228" customFormat="1" ht="14.25" hidden="1" customHeight="1" x14ac:dyDescent="0.2">
      <c r="A29" s="342">
        <v>3965</v>
      </c>
      <c r="B29" s="222" t="s">
        <v>372</v>
      </c>
      <c r="C29" s="223" t="s">
        <v>371</v>
      </c>
      <c r="D29" s="224">
        <v>5.9</v>
      </c>
      <c r="E29" s="221">
        <v>0</v>
      </c>
      <c r="F29" s="231">
        <f t="shared" si="0"/>
        <v>0</v>
      </c>
      <c r="G29" s="232" t="s">
        <v>14</v>
      </c>
      <c r="H29" s="229"/>
      <c r="I29" s="233"/>
      <c r="J29" s="219"/>
      <c r="K29" s="220"/>
      <c r="L29" s="220"/>
      <c r="M29" s="220"/>
      <c r="N29" s="220"/>
      <c r="O29" s="220"/>
    </row>
    <row r="30" spans="1:15" s="307" customFormat="1" ht="14.25" hidden="1" customHeight="1" x14ac:dyDescent="0.2">
      <c r="A30" s="276">
        <v>3790</v>
      </c>
      <c r="B30" s="237" t="s">
        <v>353</v>
      </c>
      <c r="C30" s="210" t="s">
        <v>371</v>
      </c>
      <c r="D30" s="66">
        <v>5.9</v>
      </c>
      <c r="E30" s="204">
        <v>0</v>
      </c>
      <c r="F30" s="202">
        <f t="shared" si="0"/>
        <v>0</v>
      </c>
      <c r="G30" s="206" t="s">
        <v>14</v>
      </c>
      <c r="H30" s="205"/>
      <c r="I30" s="208"/>
      <c r="J30" s="238"/>
      <c r="K30" s="64"/>
      <c r="L30" s="64"/>
      <c r="M30" s="64"/>
      <c r="N30" s="64"/>
      <c r="O30" s="64"/>
    </row>
    <row r="31" spans="1:15" s="68" customFormat="1" ht="14.25" customHeight="1" x14ac:dyDescent="0.2">
      <c r="A31" s="274">
        <v>3670</v>
      </c>
      <c r="B31" s="65" t="s">
        <v>241</v>
      </c>
      <c r="C31" s="60" t="s">
        <v>308</v>
      </c>
      <c r="D31" s="66">
        <v>5.9</v>
      </c>
      <c r="E31" s="201">
        <v>46</v>
      </c>
      <c r="F31" s="214">
        <f t="shared" si="0"/>
        <v>271.40000000000003</v>
      </c>
      <c r="G31" s="59" t="s">
        <v>14</v>
      </c>
      <c r="H31" s="65"/>
      <c r="I31" s="135">
        <v>179</v>
      </c>
      <c r="J31" s="67"/>
    </row>
    <row r="32" spans="1:15" s="245" customFormat="1" ht="14.25" hidden="1" customHeight="1" x14ac:dyDescent="0.2">
      <c r="A32" s="274">
        <v>149</v>
      </c>
      <c r="B32" s="144" t="s">
        <v>30</v>
      </c>
      <c r="C32" s="60" t="s">
        <v>308</v>
      </c>
      <c r="D32" s="66">
        <v>5.9</v>
      </c>
      <c r="E32" s="201">
        <v>0</v>
      </c>
      <c r="F32" s="214">
        <f t="shared" si="0"/>
        <v>0</v>
      </c>
      <c r="G32" s="59" t="s">
        <v>14</v>
      </c>
      <c r="H32" s="65"/>
      <c r="I32" s="135" t="s">
        <v>251</v>
      </c>
      <c r="J32" s="67"/>
      <c r="K32" s="68"/>
      <c r="L32" s="68"/>
      <c r="M32" s="68"/>
      <c r="N32" s="68"/>
      <c r="O32" s="68"/>
    </row>
    <row r="33" spans="1:15" s="235" customFormat="1" hidden="1" x14ac:dyDescent="0.2">
      <c r="A33" s="342">
        <v>3927</v>
      </c>
      <c r="B33" s="229" t="s">
        <v>318</v>
      </c>
      <c r="C33" s="223" t="s">
        <v>308</v>
      </c>
      <c r="D33" s="230">
        <v>7.7</v>
      </c>
      <c r="E33" s="221">
        <v>0</v>
      </c>
      <c r="F33" s="231">
        <f t="shared" si="0"/>
        <v>0</v>
      </c>
      <c r="G33" s="232" t="s">
        <v>15</v>
      </c>
      <c r="H33" s="229" t="s">
        <v>332</v>
      </c>
      <c r="I33" s="233"/>
      <c r="J33" s="220" t="s">
        <v>319</v>
      </c>
      <c r="K33" s="220"/>
      <c r="L33" s="220"/>
      <c r="M33" s="220"/>
      <c r="N33" s="220"/>
      <c r="O33" s="220"/>
    </row>
    <row r="34" spans="1:15" s="219" customFormat="1" ht="14.25" hidden="1" customHeight="1" x14ac:dyDescent="0.2">
      <c r="A34" s="343">
        <v>3927</v>
      </c>
      <c r="B34" s="222" t="s">
        <v>318</v>
      </c>
      <c r="C34" s="223" t="s">
        <v>334</v>
      </c>
      <c r="D34" s="224">
        <v>5.9</v>
      </c>
      <c r="E34" s="221">
        <v>0</v>
      </c>
      <c r="F34" s="231">
        <f t="shared" si="0"/>
        <v>0</v>
      </c>
      <c r="G34" s="232" t="s">
        <v>14</v>
      </c>
      <c r="H34" s="222"/>
      <c r="I34" s="234"/>
    </row>
    <row r="35" spans="1:15" s="67" customFormat="1" ht="14.25" customHeight="1" x14ac:dyDescent="0.2">
      <c r="A35" s="275">
        <v>3702</v>
      </c>
      <c r="B35" s="144" t="s">
        <v>320</v>
      </c>
      <c r="C35" s="60" t="s">
        <v>308</v>
      </c>
      <c r="D35" s="66">
        <v>5.9</v>
      </c>
      <c r="E35" s="201">
        <v>46</v>
      </c>
      <c r="F35" s="214">
        <f t="shared" si="0"/>
        <v>271.40000000000003</v>
      </c>
      <c r="G35" s="59" t="s">
        <v>14</v>
      </c>
      <c r="H35" s="60"/>
      <c r="I35" s="134"/>
    </row>
    <row r="36" spans="1:15" s="235" customFormat="1" hidden="1" x14ac:dyDescent="0.2">
      <c r="A36" s="342">
        <v>2186</v>
      </c>
      <c r="B36" s="229" t="s">
        <v>205</v>
      </c>
      <c r="C36" s="223" t="s">
        <v>371</v>
      </c>
      <c r="D36" s="230">
        <v>9.8000000000000007</v>
      </c>
      <c r="E36" s="221">
        <v>0</v>
      </c>
      <c r="F36" s="231">
        <f t="shared" si="0"/>
        <v>0</v>
      </c>
      <c r="G36" s="232" t="s">
        <v>15</v>
      </c>
      <c r="H36" s="229" t="s">
        <v>331</v>
      </c>
      <c r="I36" s="233">
        <v>448</v>
      </c>
      <c r="J36" s="220" t="s">
        <v>310</v>
      </c>
      <c r="K36" s="220"/>
      <c r="L36" s="220"/>
      <c r="M36" s="220"/>
      <c r="N36" s="220"/>
      <c r="O36" s="220"/>
    </row>
    <row r="37" spans="1:15" s="219" customFormat="1" ht="14.25" hidden="1" customHeight="1" x14ac:dyDescent="0.2">
      <c r="A37" s="343">
        <v>3360</v>
      </c>
      <c r="B37" s="222" t="s">
        <v>219</v>
      </c>
      <c r="C37" s="223" t="s">
        <v>371</v>
      </c>
      <c r="D37" s="224">
        <v>5.0999999999999996</v>
      </c>
      <c r="E37" s="221">
        <v>0</v>
      </c>
      <c r="F37" s="231">
        <f t="shared" si="0"/>
        <v>0</v>
      </c>
      <c r="G37" s="232" t="s">
        <v>48</v>
      </c>
      <c r="H37" s="222"/>
      <c r="I37" s="234">
        <v>317</v>
      </c>
    </row>
    <row r="38" spans="1:15" s="68" customFormat="1" hidden="1" x14ac:dyDescent="0.2">
      <c r="A38" s="274">
        <v>3960</v>
      </c>
      <c r="B38" s="65" t="s">
        <v>333</v>
      </c>
      <c r="C38" s="210" t="s">
        <v>371</v>
      </c>
      <c r="D38" s="58">
        <v>7.7</v>
      </c>
      <c r="E38" s="201">
        <v>0</v>
      </c>
      <c r="F38" s="214">
        <f t="shared" si="0"/>
        <v>0</v>
      </c>
      <c r="G38" s="59" t="s">
        <v>25</v>
      </c>
      <c r="H38" s="59"/>
      <c r="I38" s="135"/>
      <c r="J38" s="67"/>
    </row>
    <row r="39" spans="1:15" s="212" customFormat="1" ht="14.25" hidden="1" customHeight="1" x14ac:dyDescent="0.2">
      <c r="A39" s="308">
        <v>4293</v>
      </c>
      <c r="B39" s="316" t="s">
        <v>354</v>
      </c>
      <c r="C39" s="210" t="s">
        <v>371</v>
      </c>
      <c r="D39" s="66">
        <v>5.9</v>
      </c>
      <c r="E39" s="312">
        <v>0</v>
      </c>
      <c r="F39" s="313">
        <f t="shared" si="0"/>
        <v>0</v>
      </c>
      <c r="G39" s="314" t="s">
        <v>14</v>
      </c>
      <c r="H39" s="309"/>
      <c r="I39" s="315" t="s">
        <v>373</v>
      </c>
      <c r="J39" s="123"/>
      <c r="K39" s="124"/>
      <c r="L39" s="124"/>
      <c r="M39" s="124"/>
      <c r="N39" s="124"/>
      <c r="O39" s="124"/>
    </row>
    <row r="40" spans="1:15" s="68" customFormat="1" ht="15" thickBot="1" x14ac:dyDescent="0.25">
      <c r="A40" s="274">
        <v>3842</v>
      </c>
      <c r="B40" s="65" t="s">
        <v>286</v>
      </c>
      <c r="C40" s="60" t="s">
        <v>308</v>
      </c>
      <c r="D40" s="66">
        <v>5.9</v>
      </c>
      <c r="E40" s="201">
        <v>46</v>
      </c>
      <c r="F40" s="214">
        <f t="shared" si="0"/>
        <v>271.40000000000003</v>
      </c>
      <c r="G40" s="59" t="s">
        <v>14</v>
      </c>
      <c r="H40" s="59"/>
      <c r="I40" s="135" t="s">
        <v>314</v>
      </c>
      <c r="J40" s="67"/>
    </row>
    <row r="41" spans="1:15" s="212" customFormat="1" ht="14.25" hidden="1" customHeight="1" thickBot="1" x14ac:dyDescent="0.25">
      <c r="A41" s="308">
        <v>3326</v>
      </c>
      <c r="B41" s="316" t="s">
        <v>54</v>
      </c>
      <c r="C41" s="210" t="s">
        <v>371</v>
      </c>
      <c r="D41" s="311">
        <v>7.7</v>
      </c>
      <c r="E41" s="312">
        <v>0</v>
      </c>
      <c r="F41" s="313">
        <f t="shared" si="0"/>
        <v>0</v>
      </c>
      <c r="G41" s="314" t="s">
        <v>25</v>
      </c>
      <c r="H41" s="309" t="s">
        <v>49</v>
      </c>
      <c r="I41" s="315" t="s">
        <v>254</v>
      </c>
      <c r="J41" s="123"/>
      <c r="K41" s="124"/>
      <c r="L41" s="124"/>
      <c r="M41" s="124"/>
      <c r="N41" s="124"/>
      <c r="O41" s="124"/>
    </row>
    <row r="42" spans="1:15" ht="15" thickBot="1" x14ac:dyDescent="0.25">
      <c r="A42" s="277"/>
      <c r="B42" s="24"/>
      <c r="C42" s="43"/>
      <c r="D42" s="285" t="s">
        <v>10</v>
      </c>
      <c r="E42" s="240">
        <f>SUM(E8:E41)</f>
        <v>752</v>
      </c>
      <c r="F42" s="55">
        <f>SUM(F8:F41)</f>
        <v>4915.1999999999989</v>
      </c>
      <c r="G42" s="240" t="s">
        <v>10</v>
      </c>
      <c r="H42" s="239" t="s">
        <v>10</v>
      </c>
      <c r="I42" s="250"/>
    </row>
    <row r="43" spans="1:15" x14ac:dyDescent="0.2">
      <c r="A43" s="236"/>
      <c r="B43" s="251" t="s">
        <v>29</v>
      </c>
      <c r="C43" s="32"/>
      <c r="D43" s="253"/>
      <c r="E43" s="254"/>
      <c r="F43" s="256"/>
      <c r="G43" s="131"/>
      <c r="H43" s="257"/>
      <c r="I43" s="26"/>
    </row>
    <row r="44" spans="1:15" x14ac:dyDescent="0.2">
      <c r="A44" s="236"/>
      <c r="B44" s="252" t="s">
        <v>28</v>
      </c>
      <c r="C44" s="252"/>
      <c r="D44" s="253"/>
      <c r="E44" s="255"/>
      <c r="F44" s="255"/>
      <c r="G44" s="131"/>
      <c r="H44" s="257"/>
      <c r="I44" s="26"/>
      <c r="J44" s="67" t="s">
        <v>183</v>
      </c>
    </row>
    <row r="45" spans="1:15" x14ac:dyDescent="0.2">
      <c r="B45" s="27"/>
      <c r="C45" s="28"/>
      <c r="D45" s="24"/>
      <c r="E45" s="19"/>
      <c r="F45" s="199"/>
      <c r="G45" s="25"/>
      <c r="H45" s="26"/>
      <c r="I45" s="26"/>
    </row>
    <row r="46" spans="1:15" x14ac:dyDescent="0.2">
      <c r="B46" s="29"/>
      <c r="C46" s="41"/>
      <c r="D46" s="40"/>
      <c r="E46" s="24"/>
      <c r="F46" s="69"/>
      <c r="G46" s="25"/>
      <c r="H46" s="26"/>
      <c r="I46" s="26"/>
      <c r="L46" s="39" t="s">
        <v>338</v>
      </c>
    </row>
    <row r="47" spans="1:15" x14ac:dyDescent="0.2">
      <c r="B47" s="29"/>
      <c r="C47" s="29"/>
      <c r="D47" s="24"/>
      <c r="E47" s="24"/>
      <c r="F47" s="24"/>
      <c r="G47" s="25"/>
      <c r="H47" s="26"/>
      <c r="I47" s="26"/>
    </row>
    <row r="48" spans="1:15" x14ac:dyDescent="0.2">
      <c r="B48" s="29"/>
      <c r="C48" s="29"/>
      <c r="D48" s="24"/>
      <c r="E48" s="24"/>
      <c r="F48" s="24"/>
      <c r="G48" s="25"/>
      <c r="H48" s="42"/>
      <c r="I48" s="42"/>
    </row>
    <row r="49" spans="1:15" x14ac:dyDescent="0.2">
      <c r="B49" s="29"/>
      <c r="C49" s="29"/>
      <c r="D49" s="24"/>
      <c r="E49" s="24"/>
      <c r="F49" s="77"/>
      <c r="G49" s="25"/>
      <c r="H49" s="42"/>
      <c r="I49" s="42"/>
    </row>
    <row r="56" spans="1:15" x14ac:dyDescent="0.2">
      <c r="E56" s="211"/>
      <c r="F56" s="211"/>
    </row>
    <row r="59" spans="1:15" s="219" customFormat="1" ht="15.75" customHeight="1" x14ac:dyDescent="0.2">
      <c r="A59" s="278">
        <v>3836</v>
      </c>
      <c r="B59" s="222" t="s">
        <v>285</v>
      </c>
      <c r="C59" s="223" t="s">
        <v>335</v>
      </c>
      <c r="D59" s="224">
        <v>4.9800000000000004</v>
      </c>
      <c r="E59" s="221">
        <v>0</v>
      </c>
      <c r="F59" s="231">
        <f>(D59*E59)</f>
        <v>0</v>
      </c>
      <c r="G59" s="232" t="s">
        <v>14</v>
      </c>
      <c r="H59" s="232"/>
      <c r="I59" s="233"/>
      <c r="J59" s="219" t="s">
        <v>352</v>
      </c>
      <c r="K59" s="220"/>
      <c r="L59" s="220"/>
      <c r="M59" s="220"/>
      <c r="N59" s="220"/>
      <c r="O59" s="220"/>
    </row>
    <row r="60" spans="1:15" s="220" customFormat="1" x14ac:dyDescent="0.2">
      <c r="A60" s="279"/>
      <c r="B60" s="229" t="s">
        <v>61</v>
      </c>
      <c r="C60" s="223" t="s">
        <v>335</v>
      </c>
      <c r="D60" s="230">
        <v>5.55</v>
      </c>
      <c r="E60" s="221">
        <v>0</v>
      </c>
      <c r="F60" s="231">
        <f t="shared" ref="F60:F67" si="1">E60*D60</f>
        <v>0</v>
      </c>
      <c r="G60" s="223" t="s">
        <v>48</v>
      </c>
      <c r="H60" s="232"/>
      <c r="I60" s="233" t="s">
        <v>253</v>
      </c>
      <c r="J60" s="219" t="s">
        <v>336</v>
      </c>
    </row>
    <row r="61" spans="1:15" s="219" customFormat="1" ht="15.75" customHeight="1" x14ac:dyDescent="0.2">
      <c r="A61" s="278"/>
      <c r="B61" s="222" t="s">
        <v>77</v>
      </c>
      <c r="C61" s="223" t="s">
        <v>335</v>
      </c>
      <c r="D61" s="224">
        <v>4.9800000000000004</v>
      </c>
      <c r="E61" s="221">
        <v>0</v>
      </c>
      <c r="F61" s="225">
        <f t="shared" si="1"/>
        <v>0</v>
      </c>
      <c r="G61" s="223" t="s">
        <v>14</v>
      </c>
      <c r="H61" s="223"/>
      <c r="I61" s="226">
        <v>630</v>
      </c>
      <c r="J61" s="227" t="s">
        <v>202</v>
      </c>
      <c r="K61" s="228"/>
      <c r="M61" s="228"/>
      <c r="O61" s="228"/>
    </row>
    <row r="62" spans="1:15" s="219" customFormat="1" ht="15.75" customHeight="1" x14ac:dyDescent="0.2">
      <c r="A62" s="278"/>
      <c r="B62" s="222" t="s">
        <v>312</v>
      </c>
      <c r="C62" s="223" t="s">
        <v>335</v>
      </c>
      <c r="D62" s="224">
        <v>4.9800000000000004</v>
      </c>
      <c r="E62" s="221">
        <v>0</v>
      </c>
      <c r="F62" s="225">
        <f t="shared" si="1"/>
        <v>0</v>
      </c>
      <c r="G62" s="223" t="s">
        <v>14</v>
      </c>
      <c r="H62" s="223"/>
      <c r="I62" s="234" t="s">
        <v>322</v>
      </c>
      <c r="J62" s="227"/>
      <c r="K62" s="228"/>
      <c r="M62" s="228"/>
      <c r="O62" s="228"/>
    </row>
    <row r="63" spans="1:15" s="235" customFormat="1" x14ac:dyDescent="0.2">
      <c r="A63" s="279">
        <v>3913</v>
      </c>
      <c r="B63" s="229" t="s">
        <v>313</v>
      </c>
      <c r="C63" s="223" t="s">
        <v>335</v>
      </c>
      <c r="D63" s="230">
        <v>4.9800000000000004</v>
      </c>
      <c r="E63" s="221">
        <v>0</v>
      </c>
      <c r="F63" s="231">
        <f t="shared" si="1"/>
        <v>0</v>
      </c>
      <c r="G63" s="232" t="s">
        <v>14</v>
      </c>
      <c r="H63" s="232"/>
      <c r="I63" s="233"/>
      <c r="J63" s="220"/>
      <c r="K63" s="220"/>
      <c r="L63" s="220"/>
      <c r="M63" s="220"/>
      <c r="N63" s="220"/>
      <c r="O63" s="220"/>
    </row>
    <row r="64" spans="1:15" s="220" customFormat="1" x14ac:dyDescent="0.2">
      <c r="A64" s="279">
        <v>4160</v>
      </c>
      <c r="B64" s="229" t="s">
        <v>343</v>
      </c>
      <c r="C64" s="223" t="s">
        <v>335</v>
      </c>
      <c r="D64" s="230">
        <v>4.9800000000000004</v>
      </c>
      <c r="E64" s="221">
        <v>0</v>
      </c>
      <c r="F64" s="231">
        <f t="shared" si="1"/>
        <v>0</v>
      </c>
      <c r="G64" s="223" t="s">
        <v>14</v>
      </c>
      <c r="H64" s="232"/>
      <c r="I64" s="233"/>
      <c r="J64" s="219" t="s">
        <v>342</v>
      </c>
    </row>
    <row r="65" spans="1:10" s="219" customFormat="1" x14ac:dyDescent="0.2">
      <c r="A65" s="278"/>
      <c r="B65" s="222" t="s">
        <v>321</v>
      </c>
      <c r="C65" s="223" t="s">
        <v>335</v>
      </c>
      <c r="D65" s="224">
        <v>4.9800000000000004</v>
      </c>
      <c r="E65" s="221">
        <v>0</v>
      </c>
      <c r="F65" s="231">
        <f t="shared" si="1"/>
        <v>0</v>
      </c>
      <c r="G65" s="223" t="s">
        <v>14</v>
      </c>
      <c r="H65" s="223"/>
      <c r="I65" s="234"/>
      <c r="J65" s="219" t="s">
        <v>345</v>
      </c>
    </row>
    <row r="66" spans="1:10" s="220" customFormat="1" x14ac:dyDescent="0.2">
      <c r="A66" s="279">
        <v>2012</v>
      </c>
      <c r="B66" s="229" t="s">
        <v>27</v>
      </c>
      <c r="C66" s="223" t="s">
        <v>335</v>
      </c>
      <c r="D66" s="230">
        <v>6.75</v>
      </c>
      <c r="E66" s="221">
        <v>0</v>
      </c>
      <c r="F66" s="231">
        <f t="shared" si="1"/>
        <v>0</v>
      </c>
      <c r="G66" s="223" t="s">
        <v>41</v>
      </c>
      <c r="H66" s="232">
        <v>5</v>
      </c>
      <c r="I66" s="233">
        <v>624</v>
      </c>
      <c r="J66" s="219"/>
    </row>
    <row r="67" spans="1:10" s="219" customFormat="1" x14ac:dyDescent="0.2">
      <c r="A67" s="278">
        <v>2012</v>
      </c>
      <c r="B67" s="222" t="s">
        <v>27</v>
      </c>
      <c r="C67" s="223" t="s">
        <v>308</v>
      </c>
      <c r="D67" s="224">
        <v>7.8</v>
      </c>
      <c r="E67" s="221">
        <v>0</v>
      </c>
      <c r="F67" s="231">
        <f t="shared" si="1"/>
        <v>0</v>
      </c>
      <c r="G67" s="223" t="s">
        <v>25</v>
      </c>
      <c r="H67" s="222"/>
      <c r="I67" s="234" t="s">
        <v>252</v>
      </c>
      <c r="J67" s="219" t="s">
        <v>349</v>
      </c>
    </row>
    <row r="68" spans="1:10" s="294" customFormat="1" ht="14.25" customHeight="1" x14ac:dyDescent="0.2">
      <c r="A68" s="293">
        <v>2941</v>
      </c>
      <c r="B68" s="281" t="s">
        <v>62</v>
      </c>
      <c r="C68" s="146" t="s">
        <v>371</v>
      </c>
      <c r="D68" s="147">
        <v>4.9800000000000004</v>
      </c>
      <c r="E68" s="270">
        <v>0</v>
      </c>
      <c r="F68" s="217">
        <f>E68*D68</f>
        <v>0</v>
      </c>
      <c r="G68" s="148" t="s">
        <v>14</v>
      </c>
      <c r="H68" s="281"/>
      <c r="I68" s="149">
        <v>630</v>
      </c>
      <c r="J68" s="150"/>
    </row>
  </sheetData>
  <autoFilter ref="B7:I44">
    <filterColumn colId="3">
      <filters blank="1">
        <filter val="20"/>
        <filter val="21"/>
        <filter val="46"/>
        <filter val="752"/>
      </filters>
    </filterColumn>
  </autoFilter>
  <sortState ref="A7:J53">
    <sortCondition ref="B8"/>
  </sortState>
  <mergeCells count="2">
    <mergeCell ref="B1:H1"/>
    <mergeCell ref="B2:H2"/>
  </mergeCells>
  <hyperlinks>
    <hyperlink ref="J61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"/>
  <sheetViews>
    <sheetView zoomScale="90" zoomScaleNormal="90" workbookViewId="0">
      <selection activeCell="G53" sqref="G53:H53"/>
    </sheetView>
  </sheetViews>
  <sheetFormatPr defaultRowHeight="15" x14ac:dyDescent="0.25"/>
  <cols>
    <col min="1" max="1" width="9.140625" style="241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2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44" t="s">
        <v>24</v>
      </c>
      <c r="C1" s="345"/>
      <c r="D1" s="345"/>
      <c r="E1" s="345"/>
      <c r="F1" s="345"/>
      <c r="G1" s="345"/>
      <c r="H1" s="345"/>
      <c r="I1" s="346"/>
      <c r="J1" s="130"/>
    </row>
    <row r="2" spans="1:11" x14ac:dyDescent="0.25">
      <c r="B2" s="344" t="s">
        <v>0</v>
      </c>
      <c r="C2" s="345"/>
      <c r="D2" s="345"/>
      <c r="E2" s="345"/>
      <c r="F2" s="345"/>
      <c r="G2" s="345"/>
      <c r="H2" s="345"/>
      <c r="I2" s="346"/>
      <c r="J2" s="130"/>
    </row>
    <row r="3" spans="1:11" x14ac:dyDescent="0.25">
      <c r="B3" s="35"/>
      <c r="C3" s="36"/>
      <c r="D3" s="36"/>
      <c r="E3" s="36"/>
      <c r="F3" s="194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5"/>
      <c r="G4" s="14"/>
      <c r="H4" s="21"/>
      <c r="I4" s="21"/>
      <c r="J4" s="136"/>
    </row>
    <row r="5" spans="1:11" hidden="1" x14ac:dyDescent="0.25">
      <c r="B5" s="53">
        <v>45047</v>
      </c>
      <c r="C5" s="15"/>
      <c r="D5" s="15"/>
      <c r="E5" s="16"/>
      <c r="F5" s="196"/>
      <c r="G5" s="16"/>
      <c r="H5" s="21"/>
      <c r="I5" s="21"/>
      <c r="J5" s="136"/>
    </row>
    <row r="6" spans="1:11" x14ac:dyDescent="0.25">
      <c r="A6" s="241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197" t="s">
        <v>3</v>
      </c>
      <c r="G6" s="47" t="s">
        <v>11</v>
      </c>
      <c r="H6" s="47" t="s">
        <v>5</v>
      </c>
      <c r="I6" s="47" t="s">
        <v>6</v>
      </c>
      <c r="J6" s="132" t="s">
        <v>359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7" t="s">
        <v>10</v>
      </c>
      <c r="G7" s="47"/>
      <c r="H7" s="47" t="s">
        <v>12</v>
      </c>
      <c r="I7" s="47"/>
      <c r="J7" s="132"/>
    </row>
    <row r="8" spans="1:11" s="282" customFormat="1" hidden="1" x14ac:dyDescent="0.25">
      <c r="A8" s="280">
        <v>23270</v>
      </c>
      <c r="B8" s="281" t="s">
        <v>317</v>
      </c>
      <c r="C8" s="148">
        <v>0</v>
      </c>
      <c r="D8" s="147">
        <v>5.9</v>
      </c>
      <c r="E8" s="270">
        <v>0</v>
      </c>
      <c r="F8" s="217">
        <f>E8*D8</f>
        <v>0</v>
      </c>
      <c r="G8" s="287" t="s">
        <v>37</v>
      </c>
      <c r="H8" s="281" t="s">
        <v>14</v>
      </c>
      <c r="I8" s="148"/>
      <c r="J8" s="295"/>
    </row>
    <row r="9" spans="1:11" s="282" customFormat="1" hidden="1" x14ac:dyDescent="0.25">
      <c r="A9" s="280">
        <v>23283</v>
      </c>
      <c r="B9" s="281" t="s">
        <v>357</v>
      </c>
      <c r="C9" s="148">
        <v>0</v>
      </c>
      <c r="D9" s="147">
        <v>5.9</v>
      </c>
      <c r="E9" s="270">
        <v>0</v>
      </c>
      <c r="F9" s="217">
        <f t="shared" ref="F9:F10" si="0">E9*D9</f>
        <v>0</v>
      </c>
      <c r="G9" s="287" t="s">
        <v>37</v>
      </c>
      <c r="H9" s="281" t="s">
        <v>14</v>
      </c>
      <c r="I9" s="148"/>
      <c r="J9" s="295" t="s">
        <v>360</v>
      </c>
    </row>
    <row r="10" spans="1:11" s="282" customFormat="1" hidden="1" x14ac:dyDescent="0.25">
      <c r="A10" s="280">
        <v>18248</v>
      </c>
      <c r="B10" s="281" t="s">
        <v>369</v>
      </c>
      <c r="C10" s="148">
        <v>2</v>
      </c>
      <c r="D10" s="147">
        <v>5.9</v>
      </c>
      <c r="E10" s="270">
        <v>0</v>
      </c>
      <c r="F10" s="217">
        <f t="shared" si="0"/>
        <v>0</v>
      </c>
      <c r="G10" s="287" t="s">
        <v>37</v>
      </c>
      <c r="H10" s="281" t="s">
        <v>14</v>
      </c>
      <c r="I10" s="148"/>
      <c r="J10" s="295"/>
    </row>
    <row r="11" spans="1:11" s="282" customFormat="1" hidden="1" x14ac:dyDescent="0.25">
      <c r="A11" s="280">
        <v>23275</v>
      </c>
      <c r="B11" s="151" t="s">
        <v>328</v>
      </c>
      <c r="C11" s="148">
        <v>0</v>
      </c>
      <c r="D11" s="147">
        <v>5.9</v>
      </c>
      <c r="E11" s="270">
        <v>0</v>
      </c>
      <c r="F11" s="217">
        <f t="shared" ref="F11" si="1">E11*D11</f>
        <v>0</v>
      </c>
      <c r="G11" s="287" t="s">
        <v>37</v>
      </c>
      <c r="H11" s="281" t="s">
        <v>14</v>
      </c>
      <c r="I11" s="148"/>
      <c r="J11" s="295" t="s">
        <v>344</v>
      </c>
      <c r="K11" s="296"/>
    </row>
    <row r="12" spans="1:11" s="282" customFormat="1" hidden="1" x14ac:dyDescent="0.25">
      <c r="A12" s="280">
        <v>23041</v>
      </c>
      <c r="B12" s="281" t="s">
        <v>57</v>
      </c>
      <c r="C12" s="148">
        <v>0</v>
      </c>
      <c r="D12" s="147">
        <v>5.9</v>
      </c>
      <c r="E12" s="270">
        <v>0</v>
      </c>
      <c r="F12" s="217">
        <f t="shared" ref="F12:F33" si="2">E12*D12</f>
        <v>0</v>
      </c>
      <c r="G12" s="287" t="s">
        <v>37</v>
      </c>
      <c r="H12" s="281" t="s">
        <v>14</v>
      </c>
      <c r="I12" s="148"/>
      <c r="J12" s="149">
        <v>630</v>
      </c>
    </row>
    <row r="13" spans="1:11" s="200" customFormat="1" x14ac:dyDescent="0.25">
      <c r="A13" s="243">
        <v>18136</v>
      </c>
      <c r="B13" s="65" t="s">
        <v>377</v>
      </c>
      <c r="C13" s="59">
        <v>2</v>
      </c>
      <c r="D13" s="58">
        <v>7.7</v>
      </c>
      <c r="E13" s="201">
        <v>16</v>
      </c>
      <c r="F13" s="214">
        <f t="shared" ref="F13" si="3">E13*D13</f>
        <v>123.2</v>
      </c>
      <c r="G13" s="286" t="s">
        <v>33</v>
      </c>
      <c r="H13" s="65" t="s">
        <v>25</v>
      </c>
      <c r="I13" s="59" t="s">
        <v>49</v>
      </c>
      <c r="J13" s="135"/>
    </row>
    <row r="14" spans="1:11" s="200" customFormat="1" ht="15.75" x14ac:dyDescent="0.25">
      <c r="A14" s="243">
        <v>23261</v>
      </c>
      <c r="B14" s="65" t="s">
        <v>350</v>
      </c>
      <c r="C14" s="59">
        <v>2</v>
      </c>
      <c r="D14" s="58">
        <v>5.55</v>
      </c>
      <c r="E14" s="201">
        <v>44</v>
      </c>
      <c r="F14" s="214">
        <f>E14*D14</f>
        <v>244.2</v>
      </c>
      <c r="G14" s="286" t="s">
        <v>33</v>
      </c>
      <c r="H14" s="65" t="s">
        <v>201</v>
      </c>
      <c r="I14" s="300" t="s">
        <v>307</v>
      </c>
      <c r="J14" s="135" t="s">
        <v>253</v>
      </c>
      <c r="K14" s="301" t="s">
        <v>311</v>
      </c>
    </row>
    <row r="15" spans="1:11" s="282" customFormat="1" ht="15" hidden="1" customHeight="1" x14ac:dyDescent="0.25">
      <c r="A15" s="280">
        <v>23222</v>
      </c>
      <c r="B15" s="281" t="s">
        <v>356</v>
      </c>
      <c r="C15" s="148">
        <v>0</v>
      </c>
      <c r="D15" s="147">
        <v>5.9</v>
      </c>
      <c r="E15" s="270">
        <v>0</v>
      </c>
      <c r="F15" s="217">
        <f>E15*D15</f>
        <v>0</v>
      </c>
      <c r="G15" s="287" t="s">
        <v>37</v>
      </c>
      <c r="H15" s="281" t="s">
        <v>14</v>
      </c>
      <c r="I15" s="148"/>
      <c r="J15" s="149"/>
    </row>
    <row r="16" spans="1:11" s="282" customFormat="1" hidden="1" x14ac:dyDescent="0.25">
      <c r="A16" s="280">
        <v>23224</v>
      </c>
      <c r="B16" s="281" t="s">
        <v>197</v>
      </c>
      <c r="C16" s="148">
        <v>0</v>
      </c>
      <c r="D16" s="147">
        <v>5.9</v>
      </c>
      <c r="E16" s="270">
        <v>0</v>
      </c>
      <c r="F16" s="217">
        <f t="shared" si="2"/>
        <v>0</v>
      </c>
      <c r="G16" s="287" t="s">
        <v>37</v>
      </c>
      <c r="H16" s="281" t="s">
        <v>14</v>
      </c>
      <c r="I16" s="148"/>
      <c r="J16" s="149">
        <v>164</v>
      </c>
    </row>
    <row r="17" spans="1:11" s="200" customFormat="1" hidden="1" x14ac:dyDescent="0.25">
      <c r="A17" s="243">
        <v>18251</v>
      </c>
      <c r="B17" s="65" t="s">
        <v>367</v>
      </c>
      <c r="C17" s="59">
        <v>2</v>
      </c>
      <c r="D17" s="203">
        <v>5.55</v>
      </c>
      <c r="E17" s="201">
        <v>0</v>
      </c>
      <c r="F17" s="202">
        <f t="shared" si="2"/>
        <v>0</v>
      </c>
      <c r="G17" s="286" t="s">
        <v>33</v>
      </c>
      <c r="H17" s="65" t="s">
        <v>13</v>
      </c>
      <c r="I17" s="59"/>
      <c r="J17" s="135"/>
    </row>
    <row r="18" spans="1:11" s="262" customFormat="1" hidden="1" x14ac:dyDescent="0.25">
      <c r="A18" s="258">
        <v>23297</v>
      </c>
      <c r="B18" s="259" t="s">
        <v>376</v>
      </c>
      <c r="C18" s="246">
        <v>0</v>
      </c>
      <c r="D18" s="249">
        <v>5.9</v>
      </c>
      <c r="E18" s="248">
        <v>0</v>
      </c>
      <c r="F18" s="247">
        <f>E18*D18</f>
        <v>0</v>
      </c>
      <c r="G18" s="340" t="s">
        <v>33</v>
      </c>
      <c r="H18" s="259" t="s">
        <v>14</v>
      </c>
      <c r="I18" s="246"/>
      <c r="J18" s="327"/>
    </row>
    <row r="19" spans="1:11" s="282" customFormat="1" hidden="1" x14ac:dyDescent="0.25">
      <c r="A19" s="280">
        <v>23266</v>
      </c>
      <c r="B19" s="281" t="s">
        <v>287</v>
      </c>
      <c r="C19" s="148">
        <v>0</v>
      </c>
      <c r="D19" s="147">
        <v>5.9</v>
      </c>
      <c r="E19" s="270">
        <v>0</v>
      </c>
      <c r="F19" s="217">
        <f>E19*D19</f>
        <v>0</v>
      </c>
      <c r="G19" s="287" t="s">
        <v>37</v>
      </c>
      <c r="H19" s="281" t="s">
        <v>14</v>
      </c>
      <c r="I19" s="148"/>
      <c r="J19" s="149"/>
    </row>
    <row r="20" spans="1:11" s="282" customFormat="1" hidden="1" x14ac:dyDescent="0.25">
      <c r="A20" s="280">
        <v>23249</v>
      </c>
      <c r="B20" s="281" t="s">
        <v>222</v>
      </c>
      <c r="C20" s="148">
        <v>0</v>
      </c>
      <c r="D20" s="147">
        <v>4.9000000000000004</v>
      </c>
      <c r="E20" s="270">
        <v>0</v>
      </c>
      <c r="F20" s="217">
        <f t="shared" si="2"/>
        <v>0</v>
      </c>
      <c r="G20" s="287" t="s">
        <v>37</v>
      </c>
      <c r="H20" s="281" t="s">
        <v>13</v>
      </c>
      <c r="I20" s="148"/>
      <c r="J20" s="149">
        <v>117</v>
      </c>
    </row>
    <row r="21" spans="1:11" s="200" customFormat="1" hidden="1" x14ac:dyDescent="0.25">
      <c r="A21" s="243">
        <v>23285</v>
      </c>
      <c r="B21" s="65" t="s">
        <v>355</v>
      </c>
      <c r="C21" s="59">
        <v>2</v>
      </c>
      <c r="D21" s="58">
        <v>5.9</v>
      </c>
      <c r="E21" s="201">
        <v>0</v>
      </c>
      <c r="F21" s="214">
        <f>E21*D21</f>
        <v>0</v>
      </c>
      <c r="G21" s="286" t="s">
        <v>37</v>
      </c>
      <c r="H21" s="65" t="s">
        <v>14</v>
      </c>
      <c r="I21" s="59"/>
      <c r="J21" s="213" t="s">
        <v>361</v>
      </c>
    </row>
    <row r="22" spans="1:11" s="282" customFormat="1" hidden="1" x14ac:dyDescent="0.25">
      <c r="A22" s="280">
        <v>23228</v>
      </c>
      <c r="B22" s="281" t="s">
        <v>268</v>
      </c>
      <c r="C22" s="148">
        <v>0</v>
      </c>
      <c r="D22" s="147">
        <v>5.9</v>
      </c>
      <c r="E22" s="270">
        <v>0</v>
      </c>
      <c r="F22" s="217">
        <f t="shared" si="2"/>
        <v>0</v>
      </c>
      <c r="G22" s="287" t="s">
        <v>37</v>
      </c>
      <c r="H22" s="281" t="s">
        <v>14</v>
      </c>
      <c r="I22" s="148"/>
      <c r="J22" s="149"/>
    </row>
    <row r="23" spans="1:11" s="282" customFormat="1" hidden="1" x14ac:dyDescent="0.25">
      <c r="A23" s="280">
        <v>23183</v>
      </c>
      <c r="B23" s="281" t="s">
        <v>240</v>
      </c>
      <c r="C23" s="148">
        <v>0</v>
      </c>
      <c r="D23" s="147">
        <v>5.9</v>
      </c>
      <c r="E23" s="270">
        <v>0</v>
      </c>
      <c r="F23" s="217">
        <f t="shared" si="2"/>
        <v>0</v>
      </c>
      <c r="G23" s="287" t="s">
        <v>33</v>
      </c>
      <c r="H23" s="281" t="s">
        <v>14</v>
      </c>
      <c r="I23" s="148"/>
      <c r="J23" s="149" t="s">
        <v>256</v>
      </c>
      <c r="K23" s="282" t="s">
        <v>263</v>
      </c>
    </row>
    <row r="24" spans="1:11" s="200" customFormat="1" x14ac:dyDescent="0.25">
      <c r="A24" s="243">
        <v>23263</v>
      </c>
      <c r="B24" s="65" t="s">
        <v>282</v>
      </c>
      <c r="C24" s="59">
        <v>2</v>
      </c>
      <c r="D24" s="58">
        <v>5.9</v>
      </c>
      <c r="E24" s="201">
        <v>16</v>
      </c>
      <c r="F24" s="214">
        <f t="shared" si="2"/>
        <v>94.4</v>
      </c>
      <c r="G24" s="286" t="s">
        <v>37</v>
      </c>
      <c r="H24" s="65" t="s">
        <v>14</v>
      </c>
      <c r="I24" s="59"/>
      <c r="J24" s="213"/>
      <c r="K24" s="200" t="s">
        <v>327</v>
      </c>
    </row>
    <row r="25" spans="1:11" s="282" customFormat="1" hidden="1" x14ac:dyDescent="0.25">
      <c r="A25" s="280">
        <v>14453</v>
      </c>
      <c r="B25" s="281" t="s">
        <v>76</v>
      </c>
      <c r="C25" s="148">
        <v>0</v>
      </c>
      <c r="D25" s="147">
        <v>7.7</v>
      </c>
      <c r="E25" s="270">
        <v>0</v>
      </c>
      <c r="F25" s="217">
        <f t="shared" si="2"/>
        <v>0</v>
      </c>
      <c r="G25" s="287" t="s">
        <v>33</v>
      </c>
      <c r="H25" s="281" t="s">
        <v>25</v>
      </c>
      <c r="I25" s="148" t="s">
        <v>49</v>
      </c>
      <c r="J25" s="149" t="s">
        <v>257</v>
      </c>
      <c r="K25" s="296"/>
    </row>
    <row r="26" spans="1:11" s="282" customFormat="1" hidden="1" x14ac:dyDescent="0.25">
      <c r="A26" s="280">
        <v>23080</v>
      </c>
      <c r="B26" s="281" t="s">
        <v>67</v>
      </c>
      <c r="C26" s="148">
        <v>0</v>
      </c>
      <c r="D26" s="147">
        <v>4.9000000000000004</v>
      </c>
      <c r="E26" s="270">
        <v>0</v>
      </c>
      <c r="F26" s="217">
        <f t="shared" si="2"/>
        <v>0</v>
      </c>
      <c r="G26" s="287" t="s">
        <v>37</v>
      </c>
      <c r="H26" s="281" t="s">
        <v>25</v>
      </c>
      <c r="I26" s="148" t="s">
        <v>196</v>
      </c>
      <c r="J26" s="149" t="s">
        <v>258</v>
      </c>
      <c r="K26" s="282" t="s">
        <v>288</v>
      </c>
    </row>
    <row r="27" spans="1:11" s="282" customFormat="1" ht="15" hidden="1" customHeight="1" x14ac:dyDescent="0.25">
      <c r="A27" s="280">
        <v>23229</v>
      </c>
      <c r="B27" s="281" t="s">
        <v>200</v>
      </c>
      <c r="C27" s="148">
        <v>0</v>
      </c>
      <c r="D27" s="147">
        <v>5.9</v>
      </c>
      <c r="E27" s="270">
        <v>0</v>
      </c>
      <c r="F27" s="217">
        <f t="shared" si="2"/>
        <v>0</v>
      </c>
      <c r="G27" s="287" t="s">
        <v>33</v>
      </c>
      <c r="H27" s="281" t="s">
        <v>14</v>
      </c>
      <c r="I27" s="148"/>
      <c r="J27" s="149">
        <v>630</v>
      </c>
    </row>
    <row r="28" spans="1:11" s="200" customFormat="1" ht="15" customHeight="1" x14ac:dyDescent="0.25">
      <c r="A28" s="243">
        <v>23218</v>
      </c>
      <c r="B28" s="65" t="s">
        <v>74</v>
      </c>
      <c r="C28" s="59">
        <v>2</v>
      </c>
      <c r="D28" s="58">
        <v>5.55</v>
      </c>
      <c r="E28" s="201">
        <v>42</v>
      </c>
      <c r="F28" s="214">
        <f t="shared" si="2"/>
        <v>233.1</v>
      </c>
      <c r="G28" s="286" t="s">
        <v>33</v>
      </c>
      <c r="H28" s="65" t="s">
        <v>13</v>
      </c>
      <c r="I28" s="59" t="s">
        <v>69</v>
      </c>
      <c r="J28" s="135">
        <v>39</v>
      </c>
    </row>
    <row r="29" spans="1:11" s="282" customFormat="1" hidden="1" x14ac:dyDescent="0.25">
      <c r="A29" s="280">
        <v>23218</v>
      </c>
      <c r="B29" s="281" t="s">
        <v>74</v>
      </c>
      <c r="C29" s="148">
        <v>0</v>
      </c>
      <c r="D29" s="147">
        <v>5.9</v>
      </c>
      <c r="E29" s="270">
        <v>0</v>
      </c>
      <c r="F29" s="217">
        <f t="shared" si="2"/>
        <v>0</v>
      </c>
      <c r="G29" s="287" t="s">
        <v>33</v>
      </c>
      <c r="H29" s="281" t="s">
        <v>14</v>
      </c>
      <c r="I29" s="148"/>
      <c r="J29" s="149">
        <v>331</v>
      </c>
      <c r="K29" s="297"/>
    </row>
    <row r="30" spans="1:11" s="200" customFormat="1" ht="15.75" x14ac:dyDescent="0.25">
      <c r="A30" s="243">
        <v>23215</v>
      </c>
      <c r="B30" s="65" t="s">
        <v>75</v>
      </c>
      <c r="C30" s="59">
        <v>2</v>
      </c>
      <c r="D30" s="58">
        <v>5.9</v>
      </c>
      <c r="E30" s="201">
        <v>42</v>
      </c>
      <c r="F30" s="214">
        <f t="shared" si="2"/>
        <v>247.8</v>
      </c>
      <c r="G30" s="286" t="s">
        <v>37</v>
      </c>
      <c r="H30" s="65" t="s">
        <v>14</v>
      </c>
      <c r="I30" s="300"/>
      <c r="J30" s="135" t="s">
        <v>259</v>
      </c>
      <c r="K30" s="301" t="s">
        <v>326</v>
      </c>
    </row>
    <row r="31" spans="1:11" s="282" customFormat="1" ht="15.75" hidden="1" x14ac:dyDescent="0.25">
      <c r="A31" s="280">
        <v>23247</v>
      </c>
      <c r="B31" s="281" t="s">
        <v>221</v>
      </c>
      <c r="C31" s="148">
        <v>0</v>
      </c>
      <c r="D31" s="147">
        <v>9.5500000000000007</v>
      </c>
      <c r="E31" s="270">
        <v>0</v>
      </c>
      <c r="F31" s="217">
        <f t="shared" si="2"/>
        <v>0</v>
      </c>
      <c r="G31" s="287" t="s">
        <v>37</v>
      </c>
      <c r="H31" s="281" t="s">
        <v>201</v>
      </c>
      <c r="I31" s="298"/>
      <c r="J31" s="149">
        <v>105</v>
      </c>
      <c r="K31" s="299"/>
    </row>
    <row r="32" spans="1:11" s="200" customFormat="1" x14ac:dyDescent="0.25">
      <c r="A32" s="243">
        <v>14853</v>
      </c>
      <c r="B32" s="65" t="s">
        <v>26</v>
      </c>
      <c r="C32" s="59">
        <v>2</v>
      </c>
      <c r="D32" s="58">
        <v>7.7</v>
      </c>
      <c r="E32" s="201">
        <v>10</v>
      </c>
      <c r="F32" s="214">
        <f t="shared" si="2"/>
        <v>77</v>
      </c>
      <c r="G32" s="286" t="s">
        <v>37</v>
      </c>
      <c r="H32" s="65" t="s">
        <v>25</v>
      </c>
      <c r="I32" s="59" t="s">
        <v>49</v>
      </c>
      <c r="J32" s="135" t="s">
        <v>258</v>
      </c>
    </row>
    <row r="33" spans="1:11" s="200" customFormat="1" x14ac:dyDescent="0.25">
      <c r="A33" s="243">
        <v>14853</v>
      </c>
      <c r="B33" s="65" t="s">
        <v>26</v>
      </c>
      <c r="C33" s="59">
        <v>2</v>
      </c>
      <c r="D33" s="58">
        <v>5.9</v>
      </c>
      <c r="E33" s="201">
        <v>10</v>
      </c>
      <c r="F33" s="214">
        <f t="shared" si="2"/>
        <v>59</v>
      </c>
      <c r="G33" s="286" t="s">
        <v>37</v>
      </c>
      <c r="H33" s="65" t="s">
        <v>14</v>
      </c>
      <c r="I33" s="59"/>
      <c r="J33" s="135">
        <v>331</v>
      </c>
    </row>
    <row r="34" spans="1:11" x14ac:dyDescent="0.25">
      <c r="B34" s="57"/>
      <c r="C34" s="19"/>
      <c r="D34" s="283" t="s">
        <v>10</v>
      </c>
      <c r="E34" s="240">
        <f>SUM(E8:E33)</f>
        <v>180</v>
      </c>
      <c r="F34" s="284">
        <f>SUM(F8:F33)</f>
        <v>1078.7</v>
      </c>
      <c r="G34" s="288"/>
      <c r="H34" s="271" t="s">
        <v>10</v>
      </c>
      <c r="I34" s="52"/>
      <c r="J34" s="13"/>
    </row>
    <row r="35" spans="1:11" hidden="1" x14ac:dyDescent="0.25">
      <c r="B35" s="31" t="s">
        <v>29</v>
      </c>
      <c r="C35" s="32"/>
      <c r="D35" s="33"/>
      <c r="E35" s="20"/>
      <c r="F35" s="198"/>
      <c r="J35" s="13"/>
    </row>
    <row r="36" spans="1:11" hidden="1" x14ac:dyDescent="0.25">
      <c r="B36" s="34" t="s">
        <v>28</v>
      </c>
      <c r="C36" s="34"/>
      <c r="D36" s="33"/>
      <c r="E36" s="18"/>
      <c r="F36" s="198"/>
      <c r="J36" s="13"/>
    </row>
    <row r="38" spans="1:11" s="207" customFormat="1" x14ac:dyDescent="0.25">
      <c r="A38" s="242">
        <v>23260</v>
      </c>
      <c r="B38" s="144" t="s">
        <v>203</v>
      </c>
      <c r="C38" s="60">
        <v>2</v>
      </c>
      <c r="D38" s="203">
        <v>4.9800000000000004</v>
      </c>
      <c r="E38" s="201">
        <v>0</v>
      </c>
      <c r="F38" s="202">
        <f>E38*D38</f>
        <v>0</v>
      </c>
      <c r="G38" s="58" t="s">
        <v>33</v>
      </c>
      <c r="H38" s="65" t="s">
        <v>14</v>
      </c>
      <c r="I38" s="59"/>
      <c r="J38" s="135" t="s">
        <v>255</v>
      </c>
      <c r="K38" s="209"/>
    </row>
    <row r="39" spans="1:11" s="207" customFormat="1" x14ac:dyDescent="0.25">
      <c r="A39" s="242">
        <v>23269</v>
      </c>
      <c r="B39" s="205" t="s">
        <v>315</v>
      </c>
      <c r="C39" s="206">
        <v>2</v>
      </c>
      <c r="D39" s="58">
        <v>7.8</v>
      </c>
      <c r="E39" s="201">
        <v>0</v>
      </c>
      <c r="F39" s="202">
        <f>E39*D39</f>
        <v>0</v>
      </c>
      <c r="G39" s="203" t="s">
        <v>37</v>
      </c>
      <c r="H39" s="205" t="s">
        <v>25</v>
      </c>
      <c r="I39" s="206" t="s">
        <v>49</v>
      </c>
      <c r="J39" s="218"/>
    </row>
    <row r="40" spans="1:11" s="207" customFormat="1" x14ac:dyDescent="0.25">
      <c r="A40" s="242">
        <v>23269</v>
      </c>
      <c r="B40" s="205" t="s">
        <v>315</v>
      </c>
      <c r="C40" s="206">
        <v>2</v>
      </c>
      <c r="D40" s="58">
        <v>4.9800000000000004</v>
      </c>
      <c r="E40" s="201">
        <v>0</v>
      </c>
      <c r="F40" s="202">
        <f>E40*D40</f>
        <v>0</v>
      </c>
      <c r="G40" s="203" t="s">
        <v>37</v>
      </c>
      <c r="H40" s="205" t="s">
        <v>14</v>
      </c>
      <c r="I40" s="206" t="s">
        <v>49</v>
      </c>
      <c r="J40" s="218"/>
      <c r="K40" s="207" t="s">
        <v>351</v>
      </c>
    </row>
    <row r="41" spans="1:11" s="262" customFormat="1" x14ac:dyDescent="0.25">
      <c r="A41" s="258">
        <v>23206</v>
      </c>
      <c r="B41" s="259" t="s">
        <v>64</v>
      </c>
      <c r="C41" s="246">
        <v>2</v>
      </c>
      <c r="D41" s="260">
        <v>4.9800000000000004</v>
      </c>
      <c r="E41" s="248">
        <v>0</v>
      </c>
      <c r="F41" s="247">
        <f>D41*E41</f>
        <v>0</v>
      </c>
      <c r="G41" s="249" t="s">
        <v>37</v>
      </c>
      <c r="H41" s="259" t="s">
        <v>14</v>
      </c>
      <c r="I41" s="246"/>
      <c r="J41" s="261" t="s">
        <v>325</v>
      </c>
    </row>
    <row r="42" spans="1:11" s="269" customFormat="1" x14ac:dyDescent="0.25">
      <c r="A42" s="263">
        <v>23206</v>
      </c>
      <c r="B42" s="264" t="s">
        <v>64</v>
      </c>
      <c r="C42" s="265">
        <v>2</v>
      </c>
      <c r="D42" s="260">
        <v>5</v>
      </c>
      <c r="E42" s="266">
        <v>0</v>
      </c>
      <c r="F42" s="267">
        <f>E42*D42</f>
        <v>0</v>
      </c>
      <c r="G42" s="260" t="s">
        <v>37</v>
      </c>
      <c r="H42" s="264" t="s">
        <v>201</v>
      </c>
      <c r="I42" s="265"/>
      <c r="J42" s="268">
        <v>165</v>
      </c>
    </row>
    <row r="57" spans="9:9" x14ac:dyDescent="0.25">
      <c r="I57">
        <v>247.8</v>
      </c>
    </row>
  </sheetData>
  <autoFilter ref="B4:I36">
    <filterColumn colId="3">
      <filters>
        <filter val="10"/>
        <filter val="16"/>
        <filter val="180"/>
        <filter val="42"/>
        <filter val="44"/>
        <filter val="PASSES"/>
        <filter val="QTIDADE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7" sqref="G17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0" max="10" width="9.140625" style="241"/>
    <col min="11" max="11" width="12.140625" bestFit="1" customWidth="1"/>
  </cols>
  <sheetData>
    <row r="1" spans="1:11" x14ac:dyDescent="0.25">
      <c r="A1" s="291" t="s">
        <v>365</v>
      </c>
      <c r="B1" s="292"/>
      <c r="C1" s="291"/>
      <c r="E1" s="291" t="s">
        <v>366</v>
      </c>
      <c r="F1" s="292"/>
      <c r="G1" s="291"/>
      <c r="I1" s="291" t="s">
        <v>368</v>
      </c>
      <c r="J1" s="335"/>
      <c r="K1" s="291"/>
    </row>
    <row r="2" spans="1:11" x14ac:dyDescent="0.25">
      <c r="A2" s="47" t="s">
        <v>8</v>
      </c>
      <c r="B2" s="47" t="s">
        <v>9</v>
      </c>
      <c r="C2" s="197" t="s">
        <v>10</v>
      </c>
      <c r="E2" s="47" t="s">
        <v>8</v>
      </c>
      <c r="F2" s="47" t="s">
        <v>9</v>
      </c>
      <c r="G2" s="197" t="s">
        <v>10</v>
      </c>
      <c r="I2" s="47" t="s">
        <v>8</v>
      </c>
      <c r="J2" s="47" t="s">
        <v>9</v>
      </c>
      <c r="K2" s="197" t="s">
        <v>10</v>
      </c>
    </row>
    <row r="3" spans="1:11" x14ac:dyDescent="0.25">
      <c r="A3" s="66">
        <v>5.9</v>
      </c>
      <c r="B3" s="201">
        <v>21</v>
      </c>
      <c r="C3" s="216">
        <v>123.9</v>
      </c>
      <c r="E3" s="66">
        <v>5.55</v>
      </c>
      <c r="F3" s="201">
        <v>46</v>
      </c>
      <c r="G3" s="214">
        <f t="shared" ref="G3:G4" si="0">F3*E3</f>
        <v>255.29999999999998</v>
      </c>
      <c r="I3" s="58">
        <v>5.55</v>
      </c>
      <c r="J3" s="201">
        <v>44</v>
      </c>
      <c r="K3" s="214">
        <v>244.2</v>
      </c>
    </row>
    <row r="4" spans="1:11" x14ac:dyDescent="0.25">
      <c r="A4" s="66">
        <v>5.9</v>
      </c>
      <c r="B4" s="201">
        <v>46</v>
      </c>
      <c r="C4" s="214">
        <v>271.40000000000003</v>
      </c>
      <c r="E4" s="58">
        <v>5.55</v>
      </c>
      <c r="F4" s="201">
        <v>42</v>
      </c>
      <c r="G4" s="214">
        <f t="shared" si="0"/>
        <v>233.1</v>
      </c>
      <c r="I4" s="66">
        <v>5.55</v>
      </c>
      <c r="J4" s="201">
        <v>46</v>
      </c>
      <c r="K4" s="214">
        <v>255.29999999999998</v>
      </c>
    </row>
    <row r="5" spans="1:11" x14ac:dyDescent="0.25">
      <c r="A5" s="58">
        <v>5.9</v>
      </c>
      <c r="B5" s="201">
        <v>46</v>
      </c>
      <c r="C5" s="214">
        <v>271.40000000000003</v>
      </c>
      <c r="E5" s="58"/>
      <c r="F5" s="248">
        <f>SUM(F3:F4)</f>
        <v>88</v>
      </c>
      <c r="G5" s="247">
        <f>SUM(G3:G4)</f>
        <v>488.4</v>
      </c>
      <c r="J5" s="337">
        <f>SUM(J3:J4)</f>
        <v>90</v>
      </c>
    </row>
    <row r="6" spans="1:11" x14ac:dyDescent="0.25">
      <c r="A6" s="66">
        <v>5.9</v>
      </c>
      <c r="B6" s="201">
        <v>46</v>
      </c>
      <c r="C6" s="214">
        <v>271.40000000000003</v>
      </c>
      <c r="E6" s="203"/>
      <c r="F6" s="204"/>
      <c r="G6" s="214"/>
      <c r="I6" s="58">
        <v>7.7</v>
      </c>
      <c r="J6" s="201">
        <v>16</v>
      </c>
      <c r="K6" s="214">
        <v>123.2</v>
      </c>
    </row>
    <row r="7" spans="1:11" x14ac:dyDescent="0.25">
      <c r="A7" s="66">
        <v>5.9</v>
      </c>
      <c r="B7" s="201">
        <v>20</v>
      </c>
      <c r="C7" s="214">
        <v>118</v>
      </c>
      <c r="E7" s="58">
        <v>7.7</v>
      </c>
      <c r="F7" s="201">
        <v>46</v>
      </c>
      <c r="G7" s="214">
        <f t="shared" ref="G7" si="1">F7*E7</f>
        <v>354.2</v>
      </c>
      <c r="I7" s="58">
        <v>7.7</v>
      </c>
      <c r="J7" s="201">
        <v>10</v>
      </c>
      <c r="K7" s="214">
        <v>77</v>
      </c>
    </row>
    <row r="8" spans="1:11" x14ac:dyDescent="0.25">
      <c r="A8" s="66">
        <v>5.9</v>
      </c>
      <c r="B8" s="201">
        <v>21</v>
      </c>
      <c r="C8" s="214">
        <v>123.9</v>
      </c>
      <c r="E8" s="203"/>
      <c r="F8" s="204"/>
      <c r="G8" s="202"/>
      <c r="I8" s="58">
        <v>7.7</v>
      </c>
      <c r="J8" s="201">
        <v>46</v>
      </c>
      <c r="K8" s="214">
        <v>354.2</v>
      </c>
    </row>
    <row r="9" spans="1:11" x14ac:dyDescent="0.25">
      <c r="A9" s="66">
        <v>5.9</v>
      </c>
      <c r="B9" s="204">
        <v>46</v>
      </c>
      <c r="C9" s="214">
        <v>271.40000000000003</v>
      </c>
      <c r="E9" s="322"/>
      <c r="F9" s="323"/>
      <c r="G9" s="324"/>
      <c r="I9" s="203">
        <v>7.7</v>
      </c>
      <c r="J9" s="201">
        <v>46</v>
      </c>
      <c r="K9" s="202">
        <v>354.2</v>
      </c>
    </row>
    <row r="10" spans="1:11" x14ac:dyDescent="0.25">
      <c r="A10" s="66">
        <v>5.9</v>
      </c>
      <c r="B10" s="201">
        <v>46</v>
      </c>
      <c r="C10" s="214">
        <v>271.40000000000003</v>
      </c>
      <c r="E10" s="66"/>
      <c r="F10" s="204"/>
      <c r="G10" s="214"/>
      <c r="I10" s="203">
        <v>7.7</v>
      </c>
      <c r="J10" s="201">
        <v>46</v>
      </c>
      <c r="K10" s="214">
        <v>354.2</v>
      </c>
    </row>
    <row r="11" spans="1:11" x14ac:dyDescent="0.25">
      <c r="A11" s="66">
        <v>5.9</v>
      </c>
      <c r="B11" s="201">
        <v>46</v>
      </c>
      <c r="C11" s="214">
        <v>271.40000000000003</v>
      </c>
      <c r="E11" s="58"/>
      <c r="F11" s="201"/>
      <c r="G11" s="202"/>
      <c r="I11" s="58"/>
      <c r="J11" s="201"/>
      <c r="K11" s="214"/>
    </row>
    <row r="12" spans="1:11" x14ac:dyDescent="0.25">
      <c r="A12" s="66">
        <v>5.9</v>
      </c>
      <c r="B12" s="201">
        <v>46</v>
      </c>
      <c r="C12" s="214">
        <v>271.40000000000003</v>
      </c>
      <c r="E12" s="58"/>
      <c r="F12" s="201"/>
      <c r="G12" s="202"/>
      <c r="I12" s="52"/>
      <c r="J12" s="338">
        <f>SUM(J6:J11)</f>
        <v>164</v>
      </c>
      <c r="K12" s="341"/>
    </row>
    <row r="13" spans="1:11" x14ac:dyDescent="0.25">
      <c r="A13" s="66">
        <v>5.9</v>
      </c>
      <c r="B13" s="201">
        <v>46</v>
      </c>
      <c r="C13" s="214">
        <v>271.40000000000003</v>
      </c>
      <c r="E13" s="58"/>
      <c r="F13" s="201"/>
      <c r="G13" s="202"/>
      <c r="I13" s="52"/>
      <c r="J13" s="336"/>
      <c r="K13" s="52"/>
    </row>
    <row r="14" spans="1:11" x14ac:dyDescent="0.25">
      <c r="A14" s="58">
        <v>5.9</v>
      </c>
      <c r="B14" s="201">
        <v>42</v>
      </c>
      <c r="C14" s="214">
        <f t="shared" ref="C14" si="2">B14*A14</f>
        <v>247.8</v>
      </c>
      <c r="E14" s="58"/>
      <c r="F14" s="201"/>
      <c r="G14" s="202"/>
      <c r="I14" s="58">
        <v>9.8000000000000007</v>
      </c>
      <c r="J14" s="201">
        <v>46</v>
      </c>
      <c r="K14" s="214">
        <f t="shared" ref="K14" si="3">J14*I14</f>
        <v>450.8</v>
      </c>
    </row>
    <row r="15" spans="1:11" x14ac:dyDescent="0.25">
      <c r="A15" s="58"/>
      <c r="B15" s="201"/>
      <c r="C15" s="214"/>
      <c r="E15" s="58"/>
      <c r="F15" s="201"/>
      <c r="G15" s="202"/>
      <c r="I15" s="52"/>
      <c r="J15" s="336"/>
      <c r="K15" s="52"/>
    </row>
    <row r="16" spans="1:11" x14ac:dyDescent="0.25">
      <c r="A16" s="58"/>
      <c r="B16" s="201"/>
      <c r="C16" s="214"/>
      <c r="E16" s="58"/>
      <c r="F16" s="201"/>
      <c r="G16" s="202"/>
      <c r="I16" s="52"/>
      <c r="J16" s="336"/>
      <c r="K16" s="52"/>
    </row>
    <row r="17" spans="1:11" x14ac:dyDescent="0.25">
      <c r="A17" s="58"/>
      <c r="B17" s="201"/>
      <c r="C17" s="214"/>
      <c r="E17" s="58"/>
      <c r="F17" s="201"/>
      <c r="G17" s="214"/>
      <c r="I17" s="52"/>
      <c r="J17" s="336"/>
      <c r="K17" s="52"/>
    </row>
    <row r="18" spans="1:11" x14ac:dyDescent="0.25">
      <c r="A18" s="285" t="s">
        <v>10</v>
      </c>
      <c r="B18" s="240">
        <f>SUBTOTAL(9,B3:B17)</f>
        <v>472</v>
      </c>
      <c r="C18" s="55">
        <f>SUM(C3:C17)</f>
        <v>2784.8000000000006</v>
      </c>
      <c r="E18" s="285"/>
      <c r="F18" s="240"/>
      <c r="G18" s="55">
        <f>SUM(G5:G17)</f>
        <v>842.59999999999991</v>
      </c>
      <c r="I18" s="58" t="s">
        <v>10</v>
      </c>
      <c r="J18" s="201">
        <f>J5+J12</f>
        <v>254</v>
      </c>
      <c r="K18" s="214">
        <f>SUM(K3:K16)</f>
        <v>2213.1000000000004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44" t="s">
        <v>23</v>
      </c>
      <c r="B1" s="345"/>
      <c r="C1" s="345"/>
      <c r="D1" s="345"/>
      <c r="E1" s="345"/>
      <c r="F1" s="345"/>
      <c r="G1" s="345"/>
      <c r="H1" s="346"/>
    </row>
    <row r="2" spans="1:13" x14ac:dyDescent="0.25">
      <c r="A2" s="344" t="s">
        <v>0</v>
      </c>
      <c r="B2" s="345"/>
      <c r="C2" s="345"/>
      <c r="D2" s="345"/>
      <c r="E2" s="345"/>
      <c r="F2" s="345"/>
      <c r="G2" s="345"/>
      <c r="H2" s="346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49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49" t="s">
        <v>22</v>
      </c>
      <c r="G5" s="48" t="s">
        <v>5</v>
      </c>
      <c r="H5" s="347" t="s">
        <v>6</v>
      </c>
      <c r="I5" s="347" t="s">
        <v>155</v>
      </c>
    </row>
    <row r="6" spans="1:13" x14ac:dyDescent="0.25">
      <c r="A6" s="350"/>
      <c r="B6" s="51" t="s">
        <v>7</v>
      </c>
      <c r="C6" s="51" t="s">
        <v>8</v>
      </c>
      <c r="D6" s="51">
        <v>20</v>
      </c>
      <c r="E6" s="49" t="s">
        <v>10</v>
      </c>
      <c r="F6" s="350"/>
      <c r="G6" s="49" t="s">
        <v>12</v>
      </c>
      <c r="H6" s="348"/>
      <c r="I6" s="348"/>
      <c r="J6" s="62"/>
      <c r="K6" s="62"/>
      <c r="L6" s="62"/>
      <c r="M6" s="62"/>
    </row>
    <row r="7" spans="1:13" s="62" customFormat="1" x14ac:dyDescent="0.25">
      <c r="A7" s="137" t="s">
        <v>358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15" t="s">
        <v>337</v>
      </c>
      <c r="J7" s="67"/>
      <c r="K7" s="67"/>
      <c r="L7" s="67"/>
    </row>
    <row r="8" spans="1:13" s="44" customFormat="1" x14ac:dyDescent="0.25">
      <c r="A8" s="137" t="s">
        <v>358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15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59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2" t="s">
        <v>79</v>
      </c>
      <c r="C1" s="182" t="s">
        <v>80</v>
      </c>
      <c r="D1" s="153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3">
        <v>2734482777</v>
      </c>
      <c r="C2" s="183">
        <v>10521014885</v>
      </c>
      <c r="D2" s="154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4">
        <v>3606393614</v>
      </c>
      <c r="C3" s="184">
        <v>10521000008</v>
      </c>
      <c r="D3" s="155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4">
        <v>3745089888</v>
      </c>
      <c r="C4" s="184">
        <v>10521001064</v>
      </c>
      <c r="D4" s="155">
        <v>8.36</v>
      </c>
      <c r="E4" s="75">
        <v>43888</v>
      </c>
      <c r="F4" s="52" t="s">
        <v>206</v>
      </c>
    </row>
    <row r="5" spans="1:6" s="164" customFormat="1" ht="15" customHeight="1" x14ac:dyDescent="0.25">
      <c r="A5" s="160" t="s">
        <v>89</v>
      </c>
      <c r="B5" s="185">
        <v>1108532419</v>
      </c>
      <c r="C5" s="185">
        <v>10521014604</v>
      </c>
      <c r="D5" s="161">
        <v>157.80000000000001</v>
      </c>
      <c r="E5" s="162">
        <v>43908</v>
      </c>
      <c r="F5" s="163"/>
    </row>
    <row r="6" spans="1:6" s="164" customFormat="1" ht="15" customHeight="1" x14ac:dyDescent="0.25">
      <c r="A6" s="160" t="s">
        <v>207</v>
      </c>
      <c r="B6" s="185">
        <v>566906028</v>
      </c>
      <c r="C6" s="185">
        <v>10521056619</v>
      </c>
      <c r="D6" s="161">
        <v>141.85</v>
      </c>
      <c r="E6" s="162">
        <v>43892</v>
      </c>
      <c r="F6" s="163"/>
    </row>
    <row r="7" spans="1:6" s="164" customFormat="1" ht="15" customHeight="1" x14ac:dyDescent="0.25">
      <c r="A7" s="160" t="s">
        <v>231</v>
      </c>
      <c r="B7" s="185">
        <v>1819761166</v>
      </c>
      <c r="C7" s="185"/>
      <c r="D7" s="161"/>
      <c r="E7" s="162">
        <v>44202</v>
      </c>
      <c r="F7" s="163"/>
    </row>
    <row r="8" spans="1:6" s="164" customFormat="1" ht="15" customHeight="1" x14ac:dyDescent="0.25">
      <c r="A8" t="s">
        <v>299</v>
      </c>
      <c r="B8">
        <v>2912506919</v>
      </c>
      <c r="C8">
        <v>10521003836</v>
      </c>
      <c r="D8" s="155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1">
        <v>2839555424</v>
      </c>
      <c r="C9" s="181">
        <v>1260903</v>
      </c>
      <c r="D9" s="156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1">
        <v>1312008692</v>
      </c>
      <c r="C10" s="181">
        <v>10521000902</v>
      </c>
      <c r="D10" s="156">
        <v>18.77</v>
      </c>
      <c r="E10" s="115">
        <v>43906</v>
      </c>
      <c r="F10" s="116"/>
    </row>
    <row r="11" spans="1:6" s="173" customFormat="1" ht="15" customHeight="1" x14ac:dyDescent="0.25">
      <c r="A11" s="177" t="s">
        <v>35</v>
      </c>
      <c r="B11" s="186">
        <v>113229184</v>
      </c>
      <c r="C11" s="186">
        <v>10521001857</v>
      </c>
      <c r="D11" s="178">
        <v>100.36</v>
      </c>
      <c r="E11" s="179">
        <v>43672</v>
      </c>
      <c r="F11" s="180" t="s">
        <v>296</v>
      </c>
    </row>
    <row r="12" spans="1:6" s="164" customFormat="1" ht="15" customHeight="1" x14ac:dyDescent="0.25">
      <c r="A12" s="165" t="s">
        <v>269</v>
      </c>
      <c r="B12" s="187">
        <v>382865392</v>
      </c>
      <c r="C12" s="187">
        <v>10521003721</v>
      </c>
      <c r="D12" s="166">
        <v>219</v>
      </c>
      <c r="E12" s="167">
        <v>44342</v>
      </c>
      <c r="F12" s="168" t="s">
        <v>270</v>
      </c>
    </row>
    <row r="13" spans="1:6" ht="15" customHeight="1" x14ac:dyDescent="0.25">
      <c r="A13" s="125" t="s">
        <v>260</v>
      </c>
      <c r="B13" s="188">
        <v>3040167462</v>
      </c>
      <c r="C13" s="188"/>
      <c r="D13" s="157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4">
        <v>3002203168</v>
      </c>
      <c r="C14" s="184">
        <v>10521000786</v>
      </c>
      <c r="D14" s="155">
        <v>1.25</v>
      </c>
      <c r="E14" s="75">
        <v>43441</v>
      </c>
      <c r="F14" s="52"/>
    </row>
    <row r="15" spans="1:6" s="164" customFormat="1" ht="15" customHeight="1" x14ac:dyDescent="0.25">
      <c r="A15" s="160" t="s">
        <v>223</v>
      </c>
      <c r="B15" s="185">
        <v>2972947450</v>
      </c>
      <c r="C15" s="191">
        <v>10521003369</v>
      </c>
      <c r="D15" s="161">
        <v>133.36000000000001</v>
      </c>
      <c r="E15" s="162">
        <v>43908</v>
      </c>
      <c r="F15" s="163" t="s">
        <v>224</v>
      </c>
    </row>
    <row r="16" spans="1:6" ht="15" customHeight="1" x14ac:dyDescent="0.25">
      <c r="A16" s="74" t="s">
        <v>199</v>
      </c>
      <c r="B16" s="184">
        <v>112355696</v>
      </c>
      <c r="C16" s="184">
        <v>10521003357</v>
      </c>
      <c r="D16" s="155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1">
        <v>2761263136</v>
      </c>
      <c r="C17" s="181">
        <v>10521000056</v>
      </c>
      <c r="D17" s="156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4">
        <v>1141927834</v>
      </c>
      <c r="C18" s="184">
        <v>10521023041</v>
      </c>
      <c r="D18" s="155">
        <v>0</v>
      </c>
      <c r="E18" s="75">
        <v>43848</v>
      </c>
      <c r="F18" s="52"/>
    </row>
    <row r="19" spans="1:6" s="173" customFormat="1" ht="15" customHeight="1" x14ac:dyDescent="0.25">
      <c r="A19" s="169" t="s">
        <v>42</v>
      </c>
      <c r="B19" s="189">
        <v>3746376656</v>
      </c>
      <c r="C19" s="189">
        <v>10521000071</v>
      </c>
      <c r="D19" s="170">
        <v>0.08</v>
      </c>
      <c r="E19" s="171">
        <v>42494</v>
      </c>
      <c r="F19" s="172" t="s">
        <v>242</v>
      </c>
    </row>
    <row r="20" spans="1:6" ht="15" customHeight="1" x14ac:dyDescent="0.25">
      <c r="A20" s="74" t="s">
        <v>53</v>
      </c>
      <c r="B20" s="184">
        <v>2571781307</v>
      </c>
      <c r="C20" s="184">
        <v>10521000078</v>
      </c>
      <c r="D20" s="155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3">
        <v>1521993086</v>
      </c>
      <c r="C21" s="183">
        <v>10521000015</v>
      </c>
      <c r="D21" s="154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0">
        <v>3715439101</v>
      </c>
      <c r="C22" s="190">
        <v>10521003239</v>
      </c>
      <c r="D22" s="158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4">
        <v>1114110289</v>
      </c>
      <c r="C23" s="184">
        <v>10521003311</v>
      </c>
      <c r="D23" s="155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4">
        <v>3442645430</v>
      </c>
      <c r="C24" s="184">
        <v>10521003730</v>
      </c>
      <c r="D24" s="155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1">
        <v>3653573333</v>
      </c>
      <c r="C25" s="181">
        <v>10521023062</v>
      </c>
      <c r="D25" s="156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3">
        <v>963020541</v>
      </c>
      <c r="C26" s="183">
        <v>10521003325</v>
      </c>
      <c r="D26" s="154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4">
        <v>50236647</v>
      </c>
      <c r="C27" s="192"/>
      <c r="D27" s="155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4">
        <v>114639504</v>
      </c>
      <c r="C28" s="192">
        <v>10521002541</v>
      </c>
      <c r="D28" s="155">
        <v>394.56</v>
      </c>
      <c r="E28" s="75">
        <v>43907</v>
      </c>
      <c r="F28" s="52"/>
    </row>
    <row r="29" spans="1:6" ht="15" customHeight="1" x14ac:dyDescent="0.25">
      <c r="A29" s="193" t="s">
        <v>291</v>
      </c>
      <c r="B29" s="174">
        <v>113229184</v>
      </c>
      <c r="C29" s="192">
        <v>10521003855</v>
      </c>
      <c r="D29" s="155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4">
        <v>3440365750</v>
      </c>
      <c r="C30" s="192">
        <v>10521003734</v>
      </c>
      <c r="D30" s="155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4">
        <v>112705728</v>
      </c>
      <c r="C31" s="192">
        <v>10521023224</v>
      </c>
      <c r="D31" s="155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4"/>
      <c r="C32" s="192">
        <v>105210</v>
      </c>
      <c r="D32" s="155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1">
        <v>3769137901</v>
      </c>
      <c r="C33" s="181">
        <v>10521003076</v>
      </c>
      <c r="D33" s="156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1">
        <v>3909341390</v>
      </c>
      <c r="C34" s="181">
        <v>10521000064</v>
      </c>
      <c r="D34" s="156">
        <v>38.75</v>
      </c>
      <c r="E34" s="115">
        <v>43805</v>
      </c>
      <c r="F34" s="116"/>
    </row>
    <row r="35" spans="1:6" s="173" customFormat="1" ht="15" customHeight="1" x14ac:dyDescent="0.25">
      <c r="A35" s="169" t="s">
        <v>211</v>
      </c>
      <c r="B35" s="189">
        <v>652920433</v>
      </c>
      <c r="C35" s="189">
        <v>10521003558</v>
      </c>
      <c r="D35" s="170"/>
      <c r="E35" s="171">
        <v>43906</v>
      </c>
      <c r="F35" s="172" t="s">
        <v>284</v>
      </c>
    </row>
    <row r="36" spans="1:6" s="173" customFormat="1" ht="15" customHeight="1" x14ac:dyDescent="0.25">
      <c r="A36" s="169" t="s">
        <v>230</v>
      </c>
      <c r="B36" s="189">
        <v>113229184</v>
      </c>
      <c r="C36" s="189">
        <v>10521003360</v>
      </c>
      <c r="D36" s="170">
        <v>100.36</v>
      </c>
      <c r="E36" s="171">
        <v>44202</v>
      </c>
      <c r="F36" s="172" t="s">
        <v>298</v>
      </c>
    </row>
    <row r="37" spans="1:6" ht="15" customHeight="1" x14ac:dyDescent="0.25">
      <c r="A37" s="74" t="s">
        <v>248</v>
      </c>
      <c r="B37" s="184">
        <v>109963104</v>
      </c>
      <c r="C37" s="184"/>
      <c r="D37" s="155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1">
        <v>2899643146</v>
      </c>
      <c r="C38" s="181">
        <v>10521014712</v>
      </c>
      <c r="D38" s="156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1">
        <v>1097969450</v>
      </c>
      <c r="C39" s="181">
        <v>10521535272</v>
      </c>
      <c r="D39" s="156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4">
        <v>2535544657</v>
      </c>
      <c r="C40" s="184">
        <v>10521000146</v>
      </c>
      <c r="D40" s="155">
        <v>334.42</v>
      </c>
      <c r="E40" s="75">
        <v>43899</v>
      </c>
      <c r="F40" s="52" t="s">
        <v>239</v>
      </c>
    </row>
    <row r="41" spans="1:6" s="173" customFormat="1" ht="15" customHeight="1" x14ac:dyDescent="0.25">
      <c r="A41" s="169" t="s">
        <v>283</v>
      </c>
      <c r="B41" s="189">
        <v>652920433</v>
      </c>
      <c r="C41" s="189">
        <v>10521003771</v>
      </c>
      <c r="D41" s="170">
        <v>180</v>
      </c>
      <c r="E41" s="171"/>
      <c r="F41" s="172" t="s">
        <v>303</v>
      </c>
    </row>
    <row r="42" spans="1:6" ht="15" customHeight="1" x14ac:dyDescent="0.25">
      <c r="A42" s="114" t="s">
        <v>125</v>
      </c>
      <c r="B42" s="181">
        <v>1294020900</v>
      </c>
      <c r="C42" s="181">
        <v>10521000036</v>
      </c>
      <c r="D42" s="156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89">
        <v>2182757921</v>
      </c>
      <c r="C43" s="188">
        <v>10521023263</v>
      </c>
      <c r="D43" s="157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88">
        <v>110789568</v>
      </c>
      <c r="C44" s="188"/>
      <c r="D44" s="157"/>
      <c r="E44" s="126"/>
      <c r="F44" s="127" t="s">
        <v>235</v>
      </c>
    </row>
    <row r="45" spans="1:6" ht="15" customHeight="1" x14ac:dyDescent="0.25">
      <c r="A45" s="74" t="s">
        <v>132</v>
      </c>
      <c r="B45" s="184">
        <v>1397771129</v>
      </c>
      <c r="C45" s="184">
        <v>10521013068</v>
      </c>
      <c r="D45" s="155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1">
        <v>3666372613</v>
      </c>
      <c r="C46" s="181">
        <v>10521000051</v>
      </c>
      <c r="D46" s="156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4">
        <v>964789037</v>
      </c>
      <c r="C47" s="184">
        <v>10521002155</v>
      </c>
      <c r="D47" s="155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4">
        <v>238670074</v>
      </c>
      <c r="C48" s="184">
        <v>10521003548</v>
      </c>
      <c r="D48" s="155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4">
        <v>2066741249</v>
      </c>
      <c r="C49" s="184">
        <v>10521002941</v>
      </c>
      <c r="D49" s="155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4">
        <v>3746376656</v>
      </c>
      <c r="C50" s="184"/>
      <c r="D50" s="155"/>
      <c r="E50" s="75"/>
      <c r="F50" s="52" t="s">
        <v>244</v>
      </c>
    </row>
    <row r="51" spans="1:6" ht="15" customHeight="1" x14ac:dyDescent="0.25">
      <c r="A51" s="74" t="s">
        <v>140</v>
      </c>
      <c r="B51" s="184">
        <v>2949383915</v>
      </c>
      <c r="C51" s="184">
        <v>10521000790</v>
      </c>
      <c r="D51" s="155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4">
        <v>114372976</v>
      </c>
      <c r="C52" s="184">
        <v>10521000022</v>
      </c>
      <c r="D52" s="155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4">
        <v>1655713415</v>
      </c>
      <c r="C53" s="184">
        <v>10521023229</v>
      </c>
      <c r="D53" s="155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4">
        <v>114010080</v>
      </c>
      <c r="C54" s="184">
        <v>10521023218</v>
      </c>
      <c r="D54" s="155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4">
        <v>1393019817</v>
      </c>
      <c r="C55" s="184">
        <v>10521023215</v>
      </c>
      <c r="D55" s="155">
        <v>92.53</v>
      </c>
      <c r="E55" s="75">
        <v>43906</v>
      </c>
      <c r="F55" s="52"/>
    </row>
    <row r="56" spans="1:6" s="173" customFormat="1" ht="15" customHeight="1" x14ac:dyDescent="0.25">
      <c r="A56" s="169" t="s">
        <v>146</v>
      </c>
      <c r="B56" s="189">
        <v>2182757921</v>
      </c>
      <c r="C56" s="189">
        <v>10521000003</v>
      </c>
      <c r="D56" s="170">
        <v>291.98</v>
      </c>
      <c r="E56" s="171">
        <v>43907</v>
      </c>
      <c r="F56" s="172" t="s">
        <v>305</v>
      </c>
    </row>
    <row r="57" spans="1:6" ht="15" customHeight="1" x14ac:dyDescent="0.25">
      <c r="A57" s="114" t="s">
        <v>51</v>
      </c>
      <c r="B57" s="181">
        <v>2899680362</v>
      </c>
      <c r="C57" s="181">
        <v>10521000804</v>
      </c>
      <c r="D57" s="156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1">
        <v>1659079911</v>
      </c>
      <c r="C58" s="181">
        <v>10521000072</v>
      </c>
      <c r="D58" s="156">
        <v>2.4500000000000002</v>
      </c>
      <c r="E58" s="115">
        <v>43076</v>
      </c>
      <c r="F58" s="116"/>
    </row>
    <row r="59" spans="1:6" s="173" customFormat="1" ht="15" customHeight="1" x14ac:dyDescent="0.25">
      <c r="A59" s="169" t="s">
        <v>58</v>
      </c>
      <c r="B59" s="189">
        <v>109963104</v>
      </c>
      <c r="C59" s="189">
        <v>10521002800</v>
      </c>
      <c r="D59" s="170"/>
      <c r="E59" s="171">
        <v>43908</v>
      </c>
      <c r="F59" s="172" t="s">
        <v>247</v>
      </c>
    </row>
    <row r="60" spans="1:6" ht="15" customHeight="1" x14ac:dyDescent="0.25">
      <c r="A60" s="74" t="s">
        <v>213</v>
      </c>
      <c r="B60" s="184">
        <v>110772528</v>
      </c>
      <c r="C60" s="184">
        <v>10521023033</v>
      </c>
      <c r="D60" s="155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4">
        <v>2535544657</v>
      </c>
      <c r="C61" s="184"/>
      <c r="D61" s="155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4">
        <v>2180748993</v>
      </c>
      <c r="C62" s="184">
        <v>10521014853</v>
      </c>
      <c r="D62" s="155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1">
        <v>2009846274</v>
      </c>
      <c r="C63" s="181">
        <v>10521000653</v>
      </c>
      <c r="D63" s="156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4">
        <v>1069193345</v>
      </c>
      <c r="C64" s="184">
        <v>10521003123</v>
      </c>
      <c r="D64" s="155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4">
        <v>1511081284</v>
      </c>
      <c r="C65" s="184">
        <v>10521023206</v>
      </c>
      <c r="D65" s="155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1">
        <v>1102126346</v>
      </c>
      <c r="C66" s="181">
        <v>10521009942</v>
      </c>
      <c r="D66" s="156">
        <v>0</v>
      </c>
      <c r="E66" s="115">
        <v>41414</v>
      </c>
      <c r="F66" s="116"/>
    </row>
    <row r="67" spans="1:6" s="173" customFormat="1" ht="15" customHeight="1" x14ac:dyDescent="0.25">
      <c r="A67" s="169" t="s">
        <v>38</v>
      </c>
      <c r="B67" s="189">
        <v>2571794811</v>
      </c>
      <c r="C67" s="189">
        <v>10521000061</v>
      </c>
      <c r="D67" s="170">
        <v>56.32</v>
      </c>
      <c r="E67" s="171">
        <v>43906</v>
      </c>
      <c r="F67" s="172" t="s">
        <v>289</v>
      </c>
    </row>
    <row r="68" spans="1:6" x14ac:dyDescent="0.25">
      <c r="A68" s="125" t="s">
        <v>290</v>
      </c>
      <c r="B68" s="184">
        <v>652920433</v>
      </c>
      <c r="C68" s="188">
        <v>10521003842</v>
      </c>
      <c r="D68" s="155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4" t="s">
        <v>230</v>
      </c>
      <c r="B90" s="174">
        <v>2571794811</v>
      </c>
      <c r="C90" s="174">
        <v>10521003359</v>
      </c>
    </row>
    <row r="91" spans="1:5" x14ac:dyDescent="0.25">
      <c r="A91" s="174" t="s">
        <v>283</v>
      </c>
      <c r="B91" s="174">
        <v>652920433</v>
      </c>
      <c r="C91" s="174">
        <v>10521003771</v>
      </c>
      <c r="D91" s="159">
        <v>317</v>
      </c>
      <c r="E91" t="s">
        <v>292</v>
      </c>
    </row>
    <row r="92" spans="1:5" x14ac:dyDescent="0.25">
      <c r="A92" s="174" t="s">
        <v>290</v>
      </c>
      <c r="C92" s="174">
        <v>10521003842</v>
      </c>
      <c r="D92" s="159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2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56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5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5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5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56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57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57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4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5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56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5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5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5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76"/>
      <c r="E15" s="52"/>
      <c r="F15" s="52" t="s">
        <v>237</v>
      </c>
    </row>
    <row r="16" spans="1:6" ht="15" customHeight="1" x14ac:dyDescent="0.25">
      <c r="C16" t="s">
        <v>306</v>
      </c>
      <c r="D16" s="152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2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6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76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56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5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5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5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5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5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5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76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TAMILES DOS SANTOS FERREIRA SILVA</cp:lastModifiedBy>
  <cp:lastPrinted>2024-04-18T18:53:25Z</cp:lastPrinted>
  <dcterms:created xsi:type="dcterms:W3CDTF">2011-08-29T23:00:58Z</dcterms:created>
  <dcterms:modified xsi:type="dcterms:W3CDTF">2024-05-10T17:41:05Z</dcterms:modified>
</cp:coreProperties>
</file>