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AnalyticsBootCamp\WEEK1_JPM\Module-3\excel-challenge\"/>
    </mc:Choice>
  </mc:AlternateContent>
  <xr:revisionPtr revIDLastSave="0" documentId="13_ncr:1_{1F43A930-0037-47AD-ADE9-7C352B1AA531}" xr6:coauthVersionLast="41" xr6:coauthVersionMax="41" xr10:uidLastSave="{00000000-0000-0000-0000-000000000000}"/>
  <bookViews>
    <workbookView xWindow="-98" yWindow="-98" windowWidth="28996" windowHeight="15796" activeTab="1" xr2:uid="{00000000-000D-0000-FFFF-FFFF00000000}"/>
  </bookViews>
  <sheets>
    <sheet name="master" sheetId="1" r:id="rId1"/>
    <sheet name="StarterBook" sheetId="2" r:id="rId2"/>
    <sheet name="Pivot-Table-1" sheetId="3" r:id="rId3"/>
    <sheet name="Pivot-Table-2" sheetId="4" r:id="rId4"/>
    <sheet name="Pivot-Table-3" sheetId="5" r:id="rId5"/>
    <sheet name="Bonus" sheetId="6" r:id="rId6"/>
  </sheets>
  <definedNames>
    <definedName name="_xlnm._FilterDatabase" localSheetId="1" hidden="1">StarterBook!$A$1:$O$4115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6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0" i="6"/>
  <c r="B7" i="6"/>
  <c r="B6" i="6"/>
  <c r="B13" i="6"/>
  <c r="B12" i="6"/>
  <c r="B11" i="6"/>
  <c r="B8" i="6"/>
  <c r="B9" i="6"/>
  <c r="B5" i="6"/>
  <c r="B4" i="6"/>
  <c r="B3" i="6"/>
  <c r="D2" i="6"/>
  <c r="B2" i="6"/>
  <c r="E2" i="6" l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F2" i="6" l="1"/>
  <c r="H2" i="6"/>
  <c r="G2" i="6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<sst xmlns="http://schemas.openxmlformats.org/spreadsheetml/2006/main" count="57745" uniqueCount="8400">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</sst>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2" xfId="1" applyBorder="1" applyAlignment="1">
      <alignment horizontal="center"/>
    </xf>
    <xf numFmtId="0" fontId="2" fillId="0" borderId="2" xfId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 wrapText="1"/>
    </xf>
    <xf numFmtId="0" fontId="0" fillId="0" borderId="2" xfId="0" applyNumberForma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0" xfId="0" pivotButton="1"/>
    <xf numFmtId="0" fontId="0" fillId="0" borderId="2" xfId="0" pivotButton="1" applyBorder="1"/>
    <xf numFmtId="0" fontId="0" fillId="0" borderId="2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left"/>
    </xf>
    <xf numFmtId="9" fontId="0" fillId="0" borderId="0" xfId="2" applyFont="1"/>
  </cellXfs>
  <cellStyles count="3">
    <cellStyle name="Heading 3" xfId="1" builtinId="18"/>
    <cellStyle name="Normal" xfId="0" builtinId="0"/>
    <cellStyle name="Percent" xfId="2" builtinId="5"/>
  </cellStyles>
  <dxfs count="2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-0.499984740745262"/>
        </patternFill>
      </fill>
    </dxf>
    <dxf>
      <fill>
        <patternFill>
          <bgColor theme="8" tint="-0.499984740745262"/>
        </patternFill>
      </fill>
    </dxf>
    <dxf>
      <fill>
        <patternFill>
          <bgColor rgb="FFC00000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8-493D-9486-F4A4C758E5CD}"/>
            </c:ext>
          </c:extLst>
        </c:ser>
        <c:ser>
          <c:idx val="1"/>
          <c:order val="1"/>
          <c:tx>
            <c:strRef>
              <c:f>'Pivot-Table-1'!$C$3:$C$4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8-493D-9486-F4A4C758E5CD}"/>
            </c:ext>
          </c:extLst>
        </c:ser>
        <c:ser>
          <c:idx val="2"/>
          <c:order val="2"/>
          <c:tx>
            <c:strRef>
              <c:f>'Pivot-Table-1'!$D$3:$D$4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8-493D-9486-F4A4C758E5CD}"/>
            </c:ext>
          </c:extLst>
        </c:ser>
        <c:ser>
          <c:idx val="3"/>
          <c:order val="3"/>
          <c:tx>
            <c:strRef>
              <c:f>'Pivot-Table-1'!$E$3:$E$4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'Pivot-Table-1'!$E$5:$E$14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8-493D-9486-F4A4C758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129455"/>
        <c:axId val="406144975"/>
      </c:barChart>
      <c:catAx>
        <c:axId val="202012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44975"/>
        <c:crosses val="autoZero"/>
        <c:auto val="1"/>
        <c:lblAlgn val="ctr"/>
        <c:lblOffset val="100"/>
        <c:noMultiLvlLbl val="0"/>
      </c:catAx>
      <c:valAx>
        <c:axId val="40614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2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8-4022-98A7-0C73A1461226}"/>
            </c:ext>
          </c:extLst>
        </c:ser>
        <c:ser>
          <c:idx val="1"/>
          <c:order val="1"/>
          <c:tx>
            <c:strRef>
              <c:f>'Pivot-Table-2'!$C$4:$C$5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8-4022-98A7-0C73A1461226}"/>
            </c:ext>
          </c:extLst>
        </c:ser>
        <c:ser>
          <c:idx val="2"/>
          <c:order val="2"/>
          <c:tx>
            <c:strRef>
              <c:f>'Pivot-Table-2'!$D$4:$D$5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8-4022-98A7-0C73A1461226}"/>
            </c:ext>
          </c:extLst>
        </c:ser>
        <c:ser>
          <c:idx val="3"/>
          <c:order val="3"/>
          <c:tx>
            <c:strRef>
              <c:f>'Pivot-Table-2'!$E$4:$E$5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'Pivot-Table-2'!$E$6:$E$47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8-4022-98A7-0C73A146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827711"/>
        <c:axId val="2141890111"/>
      </c:barChart>
      <c:catAx>
        <c:axId val="202482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90111"/>
        <c:crosses val="autoZero"/>
        <c:auto val="1"/>
        <c:lblAlgn val="ctr"/>
        <c:lblOffset val="100"/>
        <c:noMultiLvlLbl val="0"/>
      </c:catAx>
      <c:valAx>
        <c:axId val="21418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82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[JPM_StarterBook.xlsx]Pivot-Table-3!PivotTable3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'Pivot-Table-3'!$B$5:$B$6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4-48E2-A801-2F57FBDCA550}"/>
            </c:ext>
          </c:extLst>
        </c:ser>
        <c:ser>
          <c:idx val="1"/>
          <c:order val="1"/>
          <c:tx>
            <c:strRef>
              <c:f>'Pivot-Table-3'!$C$5:$C$6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4-48E2-A801-2F57FBDCA550}"/>
            </c:ext>
          </c:extLst>
        </c:ser>
        <c:ser>
          <c:idx val="2"/>
          <c:order val="2"/>
          <c:tx>
            <c:strRef>
              <c:f>'Pivot-Table-3'!$D$5:$D$6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4-48E2-A801-2F57FBDCA550}"/>
            </c:ext>
          </c:extLst>
        </c:ser>
        <c:ser>
          <c:idx val="3"/>
          <c:order val="3"/>
          <c:tx>
            <c:strRef>
              <c:f>'Pivot-Table-3'!$E$5:$E$6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'Pivot-Table-3'!$A$7:$A$19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B4-48E2-A801-2F57FBDCA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56191"/>
        <c:axId val="141479967"/>
      </c:lineChart>
      <c:catAx>
        <c:axId val="14665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79967"/>
        <c:crosses val="autoZero"/>
        <c:auto val="1"/>
        <c:lblAlgn val="ctr"/>
        <c:lblOffset val="100"/>
        <c:noMultiLvlLbl val="0"/>
      </c:catAx>
      <c:valAx>
        <c:axId val="14147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B-4A9A-9D2F-3E0637C073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B-4A9A-9D2F-3E0637C073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B-4A9A-9D2F-3E0637C0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3807"/>
        <c:axId val="131512703"/>
      </c:lineChart>
      <c:catAx>
        <c:axId val="44012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12703"/>
        <c:crosses val="autoZero"/>
        <c:auto val="1"/>
        <c:lblAlgn val="ctr"/>
        <c:lblOffset val="100"/>
        <c:noMultiLvlLbl val="0"/>
      </c:catAx>
      <c:valAx>
        <c:axId val="131512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2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152400</xdr:rowOff>
    </xdr:from>
    <xdr:to>
      <xdr:col>11</xdr:col>
      <xdr:colOff>938212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F29F6-6F97-45EC-A45A-104B84A9A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3</xdr:row>
      <xdr:rowOff>114300</xdr:rowOff>
    </xdr:from>
    <xdr:to>
      <xdr:col>15</xdr:col>
      <xdr:colOff>581025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812B1-F334-47CB-8B78-6F32D6945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3</xdr:row>
      <xdr:rowOff>14287</xdr:rowOff>
    </xdr:from>
    <xdr:to>
      <xdr:col>21</xdr:col>
      <xdr:colOff>433387</xdr:colOff>
      <xdr:row>34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A244D-A0AA-4BD5-B965-B36B75E47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</xdr:colOff>
      <xdr:row>14</xdr:row>
      <xdr:rowOff>23813</xdr:rowOff>
    </xdr:from>
    <xdr:to>
      <xdr:col>8</xdr:col>
      <xdr:colOff>514350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BE675-33D1-4654-A8DC-AF31F5CD8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Mitterhofer" refreshedDate="43744.781247222221" createdVersion="6" refreshedVersion="6" minRefreshableVersion="3" recordCount="4114" xr:uid="{09970D43-4F25-4154-9A21-533D1A39A42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Mitterhofer" refreshedDate="43744.833006944442" createdVersion="6" refreshedVersion="6" minRefreshableVersion="3" recordCount="4114" xr:uid="{101C7909-4812-4187-A663-D5315473533E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9E9C9-BC96-48F0-8A5B-8A08103EF0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7">
      <pivotArea outline="0" collapsedLevelsAreSubtotals="1" fieldPosition="0"/>
    </format>
    <format dxfId="16">
      <pivotArea field="16" type="button" dataOnly="0" labelOnly="1" outline="0" axis="axisRow" fieldPosition="0"/>
    </format>
    <format dxfId="15">
      <pivotArea dataOnly="0" labelOnly="1" fieldPosition="0">
        <references count="1">
          <reference field="16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C2C7-5D00-4438-9F7F-58189706BB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11">
      <pivotArea outline="0" collapsedLevelsAreSubtotals="1" fieldPosition="0"/>
    </format>
    <format dxfId="10">
      <pivotArea field="17" type="button" dataOnly="0" labelOnly="1" outline="0" axis="axisRow" fieldPosition="0"/>
    </format>
    <format dxfId="9">
      <pivotArea dataOnly="0" labelOnly="1" fieldPosition="0">
        <references count="1">
          <reference field="17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AA43-7798-48B0-BF12-70ADAA406C9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Normal="100" workbookViewId="0">
      <selection activeCell="E10" sqref="E1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</cols>
  <sheetData>
    <row r="1" spans="1:14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99BE-5FB2-42AB-8203-DED25882F96A}">
  <dimension ref="A1:T4115"/>
  <sheetViews>
    <sheetView tabSelected="1" workbookViewId="0">
      <selection activeCell="K14" sqref="K14"/>
    </sheetView>
  </sheetViews>
  <sheetFormatPr defaultRowHeight="14.25" x14ac:dyDescent="0.45"/>
  <cols>
    <col min="1" max="1" width="9.06640625" style="5"/>
    <col min="2" max="2" width="38.3984375" style="7" customWidth="1"/>
    <col min="3" max="3" width="40.265625" style="7" customWidth="1"/>
    <col min="4" max="4" width="9.06640625" style="8"/>
    <col min="5" max="5" width="16.3984375" style="8" customWidth="1"/>
    <col min="6" max="6" width="21.3984375" style="8" customWidth="1"/>
    <col min="7" max="7" width="17.86328125" style="8" customWidth="1"/>
    <col min="8" max="8" width="19.86328125" style="8" customWidth="1"/>
    <col min="9" max="9" width="12.19921875" style="8" bestFit="1" customWidth="1"/>
    <col min="10" max="10" width="17.86328125" style="8" customWidth="1"/>
    <col min="11" max="11" width="15.3984375" style="8" customWidth="1"/>
    <col min="12" max="12" width="24.59765625" style="8" customWidth="1"/>
    <col min="13" max="13" width="36.3984375" style="8" customWidth="1"/>
    <col min="14" max="14" width="41.1328125" style="8" customWidth="1"/>
    <col min="15" max="15" width="18" style="11" bestFit="1" customWidth="1"/>
    <col min="16" max="16" width="15.46484375" style="8" bestFit="1" customWidth="1"/>
    <col min="17" max="17" width="10.796875" style="8" bestFit="1" customWidth="1"/>
    <col min="18" max="18" width="11.59765625" style="8" bestFit="1" customWidth="1"/>
    <col min="19" max="19" width="21.06640625" style="8" bestFit="1" customWidth="1"/>
    <col min="20" max="20" width="19.796875" style="8" bestFit="1" customWidth="1"/>
    <col min="21" max="16384" width="9.06640625" style="8"/>
  </cols>
  <sheetData>
    <row r="1" spans="1:20" s="5" customFormat="1" x14ac:dyDescent="0.4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 s="5">
        <v>0</v>
      </c>
      <c r="B2" s="7" t="s">
        <v>2</v>
      </c>
      <c r="C2" s="7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10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1">
        <f>ROUND((E2/D2)*100,0)</f>
        <v>137</v>
      </c>
      <c r="P2" s="8">
        <f>ROUND(E2/L2,2)</f>
        <v>63.92</v>
      </c>
      <c r="Q2" s="8" t="s">
        <v>8310</v>
      </c>
      <c r="R2" s="8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5" x14ac:dyDescent="0.45">
      <c r="A3" s="5">
        <v>1</v>
      </c>
      <c r="B3" s="7" t="s">
        <v>3</v>
      </c>
      <c r="C3" s="7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1">
        <f t="shared" ref="O3:O66" si="0">ROUND((E3/D3)*100,0)</f>
        <v>143</v>
      </c>
      <c r="P3" s="8">
        <f t="shared" ref="P3:P66" si="1">ROUND(E3/L3,2)</f>
        <v>185.48</v>
      </c>
      <c r="Q3" s="8" t="s">
        <v>8310</v>
      </c>
      <c r="R3" s="8" t="s">
        <v>8311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2.75" x14ac:dyDescent="0.45">
      <c r="A4" s="5">
        <v>2</v>
      </c>
      <c r="B4" s="7" t="s">
        <v>4</v>
      </c>
      <c r="C4" s="7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1">
        <f t="shared" si="0"/>
        <v>105</v>
      </c>
      <c r="P4" s="8">
        <f t="shared" si="1"/>
        <v>15</v>
      </c>
      <c r="Q4" s="8" t="s">
        <v>8310</v>
      </c>
      <c r="R4" s="8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28.5" x14ac:dyDescent="0.45">
      <c r="A5" s="5">
        <v>3</v>
      </c>
      <c r="B5" s="7" t="s">
        <v>5</v>
      </c>
      <c r="C5" s="7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1">
        <f t="shared" si="0"/>
        <v>104</v>
      </c>
      <c r="P5" s="8">
        <f t="shared" si="1"/>
        <v>69.27</v>
      </c>
      <c r="Q5" s="8" t="s">
        <v>8310</v>
      </c>
      <c r="R5" s="8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57" x14ac:dyDescent="0.45">
      <c r="A6" s="5">
        <v>4</v>
      </c>
      <c r="B6" s="7" t="s">
        <v>6</v>
      </c>
      <c r="C6" s="7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1">
        <f t="shared" si="0"/>
        <v>123</v>
      </c>
      <c r="P6" s="8">
        <f t="shared" si="1"/>
        <v>190.55</v>
      </c>
      <c r="Q6" s="8" t="s">
        <v>8310</v>
      </c>
      <c r="R6" s="8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2.75" x14ac:dyDescent="0.45">
      <c r="A7" s="5">
        <v>5</v>
      </c>
      <c r="B7" s="7" t="s">
        <v>7</v>
      </c>
      <c r="C7" s="7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1">
        <f t="shared" si="0"/>
        <v>110</v>
      </c>
      <c r="P7" s="8">
        <f t="shared" si="1"/>
        <v>93.4</v>
      </c>
      <c r="Q7" s="8" t="s">
        <v>8310</v>
      </c>
      <c r="R7" s="8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42.75" x14ac:dyDescent="0.45">
      <c r="A8" s="5">
        <v>6</v>
      </c>
      <c r="B8" s="7" t="s">
        <v>8</v>
      </c>
      <c r="C8" s="7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1">
        <f t="shared" si="0"/>
        <v>106</v>
      </c>
      <c r="P8" s="8">
        <f t="shared" si="1"/>
        <v>146.88</v>
      </c>
      <c r="Q8" s="8" t="s">
        <v>8310</v>
      </c>
      <c r="R8" s="8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42.75" x14ac:dyDescent="0.45">
      <c r="A9" s="5">
        <v>7</v>
      </c>
      <c r="B9" s="7" t="s">
        <v>9</v>
      </c>
      <c r="C9" s="7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1">
        <f t="shared" si="0"/>
        <v>101</v>
      </c>
      <c r="P9" s="8">
        <f t="shared" si="1"/>
        <v>159.82</v>
      </c>
      <c r="Q9" s="8" t="s">
        <v>8310</v>
      </c>
      <c r="R9" s="8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x14ac:dyDescent="0.45">
      <c r="A10" s="5">
        <v>8</v>
      </c>
      <c r="B10" s="7" t="s">
        <v>10</v>
      </c>
      <c r="C10" s="7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1">
        <f t="shared" si="0"/>
        <v>100</v>
      </c>
      <c r="P10" s="8">
        <f t="shared" si="1"/>
        <v>291.79000000000002</v>
      </c>
      <c r="Q10" s="8" t="s">
        <v>8310</v>
      </c>
      <c r="R10" s="8" t="s">
        <v>8311</v>
      </c>
      <c r="S10" s="17">
        <f t="shared" si="2"/>
        <v>42468.94458333333</v>
      </c>
      <c r="T10" s="17">
        <f t="shared" si="3"/>
        <v>42475.875</v>
      </c>
    </row>
    <row r="11" spans="1:20" ht="42.75" x14ac:dyDescent="0.45">
      <c r="A11" s="5">
        <v>9</v>
      </c>
      <c r="B11" s="7" t="s">
        <v>11</v>
      </c>
      <c r="C11" s="7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1">
        <f t="shared" si="0"/>
        <v>126</v>
      </c>
      <c r="P11" s="8">
        <f t="shared" si="1"/>
        <v>31.5</v>
      </c>
      <c r="Q11" s="8" t="s">
        <v>8310</v>
      </c>
      <c r="R11" s="8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42.75" x14ac:dyDescent="0.45">
      <c r="A12" s="5">
        <v>10</v>
      </c>
      <c r="B12" s="7" t="s">
        <v>12</v>
      </c>
      <c r="C12" s="7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1">
        <f t="shared" si="0"/>
        <v>101</v>
      </c>
      <c r="P12" s="8">
        <f t="shared" si="1"/>
        <v>158.68</v>
      </c>
      <c r="Q12" s="8" t="s">
        <v>8310</v>
      </c>
      <c r="R12" s="8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42.75" x14ac:dyDescent="0.45">
      <c r="A13" s="5">
        <v>11</v>
      </c>
      <c r="B13" s="7" t="s">
        <v>13</v>
      </c>
      <c r="C13" s="7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1">
        <f t="shared" si="0"/>
        <v>121</v>
      </c>
      <c r="P13" s="8">
        <f t="shared" si="1"/>
        <v>80.33</v>
      </c>
      <c r="Q13" s="8" t="s">
        <v>8310</v>
      </c>
      <c r="R13" s="8" t="s">
        <v>8311</v>
      </c>
      <c r="S13" s="17">
        <f t="shared" si="2"/>
        <v>42572.778495370367</v>
      </c>
      <c r="T13" s="17">
        <f t="shared" si="3"/>
        <v>42604.125</v>
      </c>
    </row>
    <row r="14" spans="1:20" ht="42.75" x14ac:dyDescent="0.45">
      <c r="A14" s="5">
        <v>12</v>
      </c>
      <c r="B14" s="7" t="s">
        <v>14</v>
      </c>
      <c r="C14" s="7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1">
        <f t="shared" si="0"/>
        <v>165</v>
      </c>
      <c r="P14" s="8">
        <f t="shared" si="1"/>
        <v>59.96</v>
      </c>
      <c r="Q14" s="8" t="s">
        <v>8310</v>
      </c>
      <c r="R14" s="8" t="s">
        <v>8311</v>
      </c>
      <c r="S14" s="17">
        <f t="shared" si="2"/>
        <v>41791.713252314818</v>
      </c>
      <c r="T14" s="17">
        <f t="shared" si="3"/>
        <v>41836.125</v>
      </c>
    </row>
    <row r="15" spans="1:20" ht="28.5" x14ac:dyDescent="0.45">
      <c r="A15" s="5">
        <v>13</v>
      </c>
      <c r="B15" s="7" t="s">
        <v>15</v>
      </c>
      <c r="C15" s="7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1">
        <f t="shared" si="0"/>
        <v>160</v>
      </c>
      <c r="P15" s="8">
        <f t="shared" si="1"/>
        <v>109.78</v>
      </c>
      <c r="Q15" s="8" t="s">
        <v>8310</v>
      </c>
      <c r="R15" s="8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28.5" x14ac:dyDescent="0.45">
      <c r="A16" s="5">
        <v>14</v>
      </c>
      <c r="B16" s="7" t="s">
        <v>16</v>
      </c>
      <c r="C16" s="7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1">
        <f t="shared" si="0"/>
        <v>101</v>
      </c>
      <c r="P16" s="8">
        <f t="shared" si="1"/>
        <v>147.71</v>
      </c>
      <c r="Q16" s="8" t="s">
        <v>8310</v>
      </c>
      <c r="R16" s="8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2.75" x14ac:dyDescent="0.45">
      <c r="A17" s="5">
        <v>15</v>
      </c>
      <c r="B17" s="7" t="s">
        <v>17</v>
      </c>
      <c r="C17" s="7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1">
        <f t="shared" si="0"/>
        <v>107</v>
      </c>
      <c r="P17" s="8">
        <f t="shared" si="1"/>
        <v>21.76</v>
      </c>
      <c r="Q17" s="8" t="s">
        <v>8310</v>
      </c>
      <c r="R17" s="8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42.75" x14ac:dyDescent="0.45">
      <c r="A18" s="5">
        <v>16</v>
      </c>
      <c r="B18" s="7" t="s">
        <v>18</v>
      </c>
      <c r="C18" s="7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1">
        <f t="shared" si="0"/>
        <v>100</v>
      </c>
      <c r="P18" s="8">
        <f t="shared" si="1"/>
        <v>171.84</v>
      </c>
      <c r="Q18" s="8" t="s">
        <v>8310</v>
      </c>
      <c r="R18" s="8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2.75" x14ac:dyDescent="0.45">
      <c r="A19" s="5">
        <v>17</v>
      </c>
      <c r="B19" s="7" t="s">
        <v>19</v>
      </c>
      <c r="C19" s="7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1">
        <f t="shared" si="0"/>
        <v>101</v>
      </c>
      <c r="P19" s="8">
        <f t="shared" si="1"/>
        <v>41.94</v>
      </c>
      <c r="Q19" s="8" t="s">
        <v>8310</v>
      </c>
      <c r="R19" s="8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2.75" x14ac:dyDescent="0.45">
      <c r="A20" s="5">
        <v>18</v>
      </c>
      <c r="B20" s="7" t="s">
        <v>20</v>
      </c>
      <c r="C20" s="7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1">
        <f t="shared" si="0"/>
        <v>106</v>
      </c>
      <c r="P20" s="8">
        <f t="shared" si="1"/>
        <v>93.26</v>
      </c>
      <c r="Q20" s="8" t="s">
        <v>8310</v>
      </c>
      <c r="R20" s="8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42.75" x14ac:dyDescent="0.45">
      <c r="A21" s="5">
        <v>19</v>
      </c>
      <c r="B21" s="7" t="s">
        <v>21</v>
      </c>
      <c r="C21" s="7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1">
        <f t="shared" si="0"/>
        <v>145</v>
      </c>
      <c r="P21" s="8">
        <f t="shared" si="1"/>
        <v>56.14</v>
      </c>
      <c r="Q21" s="8" t="s">
        <v>8310</v>
      </c>
      <c r="R21" s="8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2.75" x14ac:dyDescent="0.45">
      <c r="A22" s="5">
        <v>20</v>
      </c>
      <c r="B22" s="7" t="s">
        <v>22</v>
      </c>
      <c r="C22" s="7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1">
        <f t="shared" si="0"/>
        <v>100</v>
      </c>
      <c r="P22" s="8">
        <f t="shared" si="1"/>
        <v>80.16</v>
      </c>
      <c r="Q22" s="8" t="s">
        <v>8310</v>
      </c>
      <c r="R22" s="8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2.75" x14ac:dyDescent="0.45">
      <c r="A23" s="5">
        <v>21</v>
      </c>
      <c r="B23" s="7" t="s">
        <v>23</v>
      </c>
      <c r="C23" s="7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1">
        <f t="shared" si="0"/>
        <v>109</v>
      </c>
      <c r="P23" s="8">
        <f t="shared" si="1"/>
        <v>199.9</v>
      </c>
      <c r="Q23" s="8" t="s">
        <v>8310</v>
      </c>
      <c r="R23" s="8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28.5" x14ac:dyDescent="0.45">
      <c r="A24" s="5">
        <v>22</v>
      </c>
      <c r="B24" s="7" t="s">
        <v>24</v>
      </c>
      <c r="C24" s="7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1">
        <f t="shared" si="0"/>
        <v>117</v>
      </c>
      <c r="P24" s="8">
        <f t="shared" si="1"/>
        <v>51.25</v>
      </c>
      <c r="Q24" s="8" t="s">
        <v>8310</v>
      </c>
      <c r="R24" s="8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2.75" x14ac:dyDescent="0.45">
      <c r="A25" s="5">
        <v>23</v>
      </c>
      <c r="B25" s="7" t="s">
        <v>25</v>
      </c>
      <c r="C25" s="7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1">
        <f t="shared" si="0"/>
        <v>119</v>
      </c>
      <c r="P25" s="8">
        <f t="shared" si="1"/>
        <v>103.04</v>
      </c>
      <c r="Q25" s="8" t="s">
        <v>8310</v>
      </c>
      <c r="R25" s="8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28.5" x14ac:dyDescent="0.45">
      <c r="A26" s="5">
        <v>24</v>
      </c>
      <c r="B26" s="7" t="s">
        <v>26</v>
      </c>
      <c r="C26" s="7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1">
        <f t="shared" si="0"/>
        <v>109</v>
      </c>
      <c r="P26" s="8">
        <f t="shared" si="1"/>
        <v>66.349999999999994</v>
      </c>
      <c r="Q26" s="8" t="s">
        <v>8310</v>
      </c>
      <c r="R26" s="8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42.75" x14ac:dyDescent="0.45">
      <c r="A27" s="5">
        <v>25</v>
      </c>
      <c r="B27" s="7" t="s">
        <v>27</v>
      </c>
      <c r="C27" s="7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1">
        <f t="shared" si="0"/>
        <v>133</v>
      </c>
      <c r="P27" s="8">
        <f t="shared" si="1"/>
        <v>57.14</v>
      </c>
      <c r="Q27" s="8" t="s">
        <v>8310</v>
      </c>
      <c r="R27" s="8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2.75" x14ac:dyDescent="0.45">
      <c r="A28" s="5">
        <v>26</v>
      </c>
      <c r="B28" s="7" t="s">
        <v>28</v>
      </c>
      <c r="C28" s="7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1">
        <f t="shared" si="0"/>
        <v>155</v>
      </c>
      <c r="P28" s="8">
        <f t="shared" si="1"/>
        <v>102.11</v>
      </c>
      <c r="Q28" s="8" t="s">
        <v>8310</v>
      </c>
      <c r="R28" s="8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2.75" x14ac:dyDescent="0.45">
      <c r="A29" s="5">
        <v>27</v>
      </c>
      <c r="B29" s="7" t="s">
        <v>29</v>
      </c>
      <c r="C29" s="7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1">
        <f t="shared" si="0"/>
        <v>112</v>
      </c>
      <c r="P29" s="8">
        <f t="shared" si="1"/>
        <v>148.97</v>
      </c>
      <c r="Q29" s="8" t="s">
        <v>8310</v>
      </c>
      <c r="R29" s="8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28.5" x14ac:dyDescent="0.45">
      <c r="A30" s="5">
        <v>28</v>
      </c>
      <c r="B30" s="7" t="s">
        <v>30</v>
      </c>
      <c r="C30" s="7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1">
        <f t="shared" si="0"/>
        <v>100</v>
      </c>
      <c r="P30" s="8">
        <f t="shared" si="1"/>
        <v>169.61</v>
      </c>
      <c r="Q30" s="8" t="s">
        <v>8310</v>
      </c>
      <c r="R30" s="8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42.75" x14ac:dyDescent="0.45">
      <c r="A31" s="5">
        <v>29</v>
      </c>
      <c r="B31" s="7" t="s">
        <v>31</v>
      </c>
      <c r="C31" s="7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1">
        <f t="shared" si="0"/>
        <v>123</v>
      </c>
      <c r="P31" s="8">
        <f t="shared" si="1"/>
        <v>31.62</v>
      </c>
      <c r="Q31" s="8" t="s">
        <v>8310</v>
      </c>
      <c r="R31" s="8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2.75" x14ac:dyDescent="0.45">
      <c r="A32" s="5">
        <v>30</v>
      </c>
      <c r="B32" s="7" t="s">
        <v>32</v>
      </c>
      <c r="C32" s="7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1">
        <f t="shared" si="0"/>
        <v>101</v>
      </c>
      <c r="P32" s="8">
        <f t="shared" si="1"/>
        <v>76.45</v>
      </c>
      <c r="Q32" s="8" t="s">
        <v>8310</v>
      </c>
      <c r="R32" s="8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2.75" x14ac:dyDescent="0.45">
      <c r="A33" s="5">
        <v>31</v>
      </c>
      <c r="B33" s="7" t="s">
        <v>33</v>
      </c>
      <c r="C33" s="7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1">
        <f t="shared" si="0"/>
        <v>100</v>
      </c>
      <c r="P33" s="8">
        <f t="shared" si="1"/>
        <v>13</v>
      </c>
      <c r="Q33" s="8" t="s">
        <v>8310</v>
      </c>
      <c r="R33" s="8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42.75" x14ac:dyDescent="0.45">
      <c r="A34" s="5">
        <v>32</v>
      </c>
      <c r="B34" s="7" t="s">
        <v>34</v>
      </c>
      <c r="C34" s="7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1">
        <f t="shared" si="0"/>
        <v>100</v>
      </c>
      <c r="P34" s="8">
        <f t="shared" si="1"/>
        <v>320.45</v>
      </c>
      <c r="Q34" s="8" t="s">
        <v>8310</v>
      </c>
      <c r="R34" s="8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42.75" x14ac:dyDescent="0.45">
      <c r="A35" s="5">
        <v>33</v>
      </c>
      <c r="B35" s="7" t="s">
        <v>35</v>
      </c>
      <c r="C35" s="7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1">
        <f t="shared" si="0"/>
        <v>102</v>
      </c>
      <c r="P35" s="8">
        <f t="shared" si="1"/>
        <v>83.75</v>
      </c>
      <c r="Q35" s="8" t="s">
        <v>8310</v>
      </c>
      <c r="R35" s="8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42.75" x14ac:dyDescent="0.45">
      <c r="A36" s="5">
        <v>34</v>
      </c>
      <c r="B36" s="7" t="s">
        <v>36</v>
      </c>
      <c r="C36" s="7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1">
        <f t="shared" si="0"/>
        <v>130</v>
      </c>
      <c r="P36" s="8">
        <f t="shared" si="1"/>
        <v>49.88</v>
      </c>
      <c r="Q36" s="8" t="s">
        <v>8310</v>
      </c>
      <c r="R36" s="8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42.75" x14ac:dyDescent="0.45">
      <c r="A37" s="5">
        <v>35</v>
      </c>
      <c r="B37" s="7" t="s">
        <v>37</v>
      </c>
      <c r="C37" s="7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1">
        <f t="shared" si="0"/>
        <v>167</v>
      </c>
      <c r="P37" s="8">
        <f t="shared" si="1"/>
        <v>59.46</v>
      </c>
      <c r="Q37" s="8" t="s">
        <v>8310</v>
      </c>
      <c r="R37" s="8" t="s">
        <v>8311</v>
      </c>
      <c r="S37" s="17">
        <f t="shared" si="2"/>
        <v>42098.291828703703</v>
      </c>
      <c r="T37" s="17">
        <f t="shared" si="3"/>
        <v>42122</v>
      </c>
    </row>
    <row r="38" spans="1:20" ht="28.5" x14ac:dyDescent="0.45">
      <c r="A38" s="5">
        <v>36</v>
      </c>
      <c r="B38" s="7" t="s">
        <v>38</v>
      </c>
      <c r="C38" s="7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1">
        <f t="shared" si="0"/>
        <v>142</v>
      </c>
      <c r="P38" s="8">
        <f t="shared" si="1"/>
        <v>193.84</v>
      </c>
      <c r="Q38" s="8" t="s">
        <v>8310</v>
      </c>
      <c r="R38" s="8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42.75" x14ac:dyDescent="0.45">
      <c r="A39" s="5">
        <v>37</v>
      </c>
      <c r="B39" s="7" t="s">
        <v>39</v>
      </c>
      <c r="C39" s="7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1">
        <f t="shared" si="0"/>
        <v>183</v>
      </c>
      <c r="P39" s="8">
        <f t="shared" si="1"/>
        <v>159.51</v>
      </c>
      <c r="Q39" s="8" t="s">
        <v>8310</v>
      </c>
      <c r="R39" s="8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2.75" x14ac:dyDescent="0.45">
      <c r="A40" s="5">
        <v>38</v>
      </c>
      <c r="B40" s="7" t="s">
        <v>40</v>
      </c>
      <c r="C40" s="7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1">
        <f t="shared" si="0"/>
        <v>110</v>
      </c>
      <c r="P40" s="8">
        <f t="shared" si="1"/>
        <v>41.68</v>
      </c>
      <c r="Q40" s="8" t="s">
        <v>8310</v>
      </c>
      <c r="R40" s="8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42.75" x14ac:dyDescent="0.45">
      <c r="A41" s="5">
        <v>39</v>
      </c>
      <c r="B41" s="7" t="s">
        <v>41</v>
      </c>
      <c r="C41" s="7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1">
        <f t="shared" si="0"/>
        <v>131</v>
      </c>
      <c r="P41" s="8">
        <f t="shared" si="1"/>
        <v>150.9</v>
      </c>
      <c r="Q41" s="8" t="s">
        <v>8310</v>
      </c>
      <c r="R41" s="8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42.75" x14ac:dyDescent="0.45">
      <c r="A42" s="5">
        <v>40</v>
      </c>
      <c r="B42" s="7" t="s">
        <v>42</v>
      </c>
      <c r="C42" s="7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1">
        <f t="shared" si="0"/>
        <v>101</v>
      </c>
      <c r="P42" s="8">
        <f t="shared" si="1"/>
        <v>126.69</v>
      </c>
      <c r="Q42" s="8" t="s">
        <v>8310</v>
      </c>
      <c r="R42" s="8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42.75" x14ac:dyDescent="0.45">
      <c r="A43" s="5">
        <v>41</v>
      </c>
      <c r="B43" s="7" t="s">
        <v>43</v>
      </c>
      <c r="C43" s="7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1">
        <f t="shared" si="0"/>
        <v>100</v>
      </c>
      <c r="P43" s="8">
        <f t="shared" si="1"/>
        <v>105.26</v>
      </c>
      <c r="Q43" s="8" t="s">
        <v>8310</v>
      </c>
      <c r="R43" s="8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42.75" x14ac:dyDescent="0.45">
      <c r="A44" s="5">
        <v>42</v>
      </c>
      <c r="B44" s="7" t="s">
        <v>44</v>
      </c>
      <c r="C44" s="7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1">
        <f t="shared" si="0"/>
        <v>142</v>
      </c>
      <c r="P44" s="8">
        <f t="shared" si="1"/>
        <v>117.51</v>
      </c>
      <c r="Q44" s="8" t="s">
        <v>8310</v>
      </c>
      <c r="R44" s="8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42.75" x14ac:dyDescent="0.45">
      <c r="A45" s="5">
        <v>43</v>
      </c>
      <c r="B45" s="7" t="s">
        <v>45</v>
      </c>
      <c r="C45" s="7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1">
        <f t="shared" si="0"/>
        <v>309</v>
      </c>
      <c r="P45" s="8">
        <f t="shared" si="1"/>
        <v>117.36</v>
      </c>
      <c r="Q45" s="8" t="s">
        <v>8310</v>
      </c>
      <c r="R45" s="8" t="s">
        <v>8311</v>
      </c>
      <c r="S45" s="17">
        <f t="shared" si="2"/>
        <v>41802.790347222224</v>
      </c>
      <c r="T45" s="17">
        <f t="shared" si="3"/>
        <v>41833</v>
      </c>
    </row>
    <row r="46" spans="1:20" ht="42.75" x14ac:dyDescent="0.45">
      <c r="A46" s="5">
        <v>44</v>
      </c>
      <c r="B46" s="7" t="s">
        <v>46</v>
      </c>
      <c r="C46" s="7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1">
        <f t="shared" si="0"/>
        <v>100</v>
      </c>
      <c r="P46" s="8">
        <f t="shared" si="1"/>
        <v>133.33000000000001</v>
      </c>
      <c r="Q46" s="8" t="s">
        <v>8310</v>
      </c>
      <c r="R46" s="8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2.75" x14ac:dyDescent="0.45">
      <c r="A47" s="5">
        <v>45</v>
      </c>
      <c r="B47" s="7" t="s">
        <v>47</v>
      </c>
      <c r="C47" s="7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1">
        <f t="shared" si="0"/>
        <v>120</v>
      </c>
      <c r="P47" s="8">
        <f t="shared" si="1"/>
        <v>98.36</v>
      </c>
      <c r="Q47" s="8" t="s">
        <v>8310</v>
      </c>
      <c r="R47" s="8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2.75" x14ac:dyDescent="0.45">
      <c r="A48" s="5">
        <v>46</v>
      </c>
      <c r="B48" s="7" t="s">
        <v>48</v>
      </c>
      <c r="C48" s="7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1">
        <f t="shared" si="0"/>
        <v>104</v>
      </c>
      <c r="P48" s="8">
        <f t="shared" si="1"/>
        <v>194.44</v>
      </c>
      <c r="Q48" s="8" t="s">
        <v>8310</v>
      </c>
      <c r="R48" s="8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42.75" x14ac:dyDescent="0.45">
      <c r="A49" s="5">
        <v>47</v>
      </c>
      <c r="B49" s="7" t="s">
        <v>49</v>
      </c>
      <c r="C49" s="7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1">
        <f t="shared" si="0"/>
        <v>108</v>
      </c>
      <c r="P49" s="8">
        <f t="shared" si="1"/>
        <v>76.87</v>
      </c>
      <c r="Q49" s="8" t="s">
        <v>8310</v>
      </c>
      <c r="R49" s="8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42.75" x14ac:dyDescent="0.45">
      <c r="A50" s="5">
        <v>48</v>
      </c>
      <c r="B50" s="7" t="s">
        <v>50</v>
      </c>
      <c r="C50" s="7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1">
        <f t="shared" si="0"/>
        <v>108</v>
      </c>
      <c r="P50" s="8">
        <f t="shared" si="1"/>
        <v>56.82</v>
      </c>
      <c r="Q50" s="8" t="s">
        <v>8310</v>
      </c>
      <c r="R50" s="8" t="s">
        <v>8311</v>
      </c>
      <c r="S50" s="17">
        <f t="shared" si="2"/>
        <v>42033.516898148147</v>
      </c>
      <c r="T50" s="17">
        <f t="shared" si="3"/>
        <v>42064.5</v>
      </c>
    </row>
    <row r="51" spans="1:20" x14ac:dyDescent="0.45">
      <c r="A51" s="5">
        <v>49</v>
      </c>
      <c r="B51" s="7" t="s">
        <v>51</v>
      </c>
      <c r="C51" s="7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1">
        <f t="shared" si="0"/>
        <v>100</v>
      </c>
      <c r="P51" s="8">
        <f t="shared" si="1"/>
        <v>137.93</v>
      </c>
      <c r="Q51" s="8" t="s">
        <v>8310</v>
      </c>
      <c r="R51" s="8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2.75" x14ac:dyDescent="0.45">
      <c r="A52" s="5">
        <v>50</v>
      </c>
      <c r="B52" s="7" t="s">
        <v>52</v>
      </c>
      <c r="C52" s="7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1">
        <f t="shared" si="0"/>
        <v>100</v>
      </c>
      <c r="P52" s="8">
        <f t="shared" si="1"/>
        <v>27.27</v>
      </c>
      <c r="Q52" s="8" t="s">
        <v>8310</v>
      </c>
      <c r="R52" s="8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42.75" x14ac:dyDescent="0.45">
      <c r="A53" s="5">
        <v>51</v>
      </c>
      <c r="B53" s="7" t="s">
        <v>53</v>
      </c>
      <c r="C53" s="7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1">
        <f t="shared" si="0"/>
        <v>128</v>
      </c>
      <c r="P53" s="8">
        <f t="shared" si="1"/>
        <v>118.34</v>
      </c>
      <c r="Q53" s="8" t="s">
        <v>8310</v>
      </c>
      <c r="R53" s="8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2.75" x14ac:dyDescent="0.45">
      <c r="A54" s="5">
        <v>52</v>
      </c>
      <c r="B54" s="7" t="s">
        <v>54</v>
      </c>
      <c r="C54" s="7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1">
        <f t="shared" si="0"/>
        <v>116</v>
      </c>
      <c r="P54" s="8">
        <f t="shared" si="1"/>
        <v>223.48</v>
      </c>
      <c r="Q54" s="8" t="s">
        <v>8310</v>
      </c>
      <c r="R54" s="8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28.5" x14ac:dyDescent="0.45">
      <c r="A55" s="5">
        <v>53</v>
      </c>
      <c r="B55" s="7" t="s">
        <v>55</v>
      </c>
      <c r="C55" s="7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1">
        <f t="shared" si="0"/>
        <v>110</v>
      </c>
      <c r="P55" s="8">
        <f t="shared" si="1"/>
        <v>28.11</v>
      </c>
      <c r="Q55" s="8" t="s">
        <v>8310</v>
      </c>
      <c r="R55" s="8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42.75" x14ac:dyDescent="0.45">
      <c r="A56" s="5">
        <v>54</v>
      </c>
      <c r="B56" s="7" t="s">
        <v>56</v>
      </c>
      <c r="C56" s="7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1">
        <f t="shared" si="0"/>
        <v>101</v>
      </c>
      <c r="P56" s="8">
        <f t="shared" si="1"/>
        <v>194.23</v>
      </c>
      <c r="Q56" s="8" t="s">
        <v>8310</v>
      </c>
      <c r="R56" s="8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2.75" x14ac:dyDescent="0.45">
      <c r="A57" s="5">
        <v>55</v>
      </c>
      <c r="B57" s="7" t="s">
        <v>57</v>
      </c>
      <c r="C57" s="7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1">
        <f t="shared" si="0"/>
        <v>129</v>
      </c>
      <c r="P57" s="8">
        <f t="shared" si="1"/>
        <v>128.94999999999999</v>
      </c>
      <c r="Q57" s="8" t="s">
        <v>8310</v>
      </c>
      <c r="R57" s="8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28.5" x14ac:dyDescent="0.45">
      <c r="A58" s="5">
        <v>56</v>
      </c>
      <c r="B58" s="7" t="s">
        <v>58</v>
      </c>
      <c r="C58" s="7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1">
        <f t="shared" si="0"/>
        <v>107</v>
      </c>
      <c r="P58" s="8">
        <f t="shared" si="1"/>
        <v>49.32</v>
      </c>
      <c r="Q58" s="8" t="s">
        <v>8310</v>
      </c>
      <c r="R58" s="8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42.75" x14ac:dyDescent="0.45">
      <c r="A59" s="5">
        <v>57</v>
      </c>
      <c r="B59" s="7" t="s">
        <v>59</v>
      </c>
      <c r="C59" s="7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1">
        <f t="shared" si="0"/>
        <v>102</v>
      </c>
      <c r="P59" s="8">
        <f t="shared" si="1"/>
        <v>221.52</v>
      </c>
      <c r="Q59" s="8" t="s">
        <v>8310</v>
      </c>
      <c r="R59" s="8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42.75" x14ac:dyDescent="0.45">
      <c r="A60" s="5">
        <v>58</v>
      </c>
      <c r="B60" s="7" t="s">
        <v>60</v>
      </c>
      <c r="C60" s="7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1">
        <f t="shared" si="0"/>
        <v>103</v>
      </c>
      <c r="P60" s="8">
        <f t="shared" si="1"/>
        <v>137.21</v>
      </c>
      <c r="Q60" s="8" t="s">
        <v>8310</v>
      </c>
      <c r="R60" s="8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42.75" x14ac:dyDescent="0.45">
      <c r="A61" s="5">
        <v>59</v>
      </c>
      <c r="B61" s="7" t="s">
        <v>61</v>
      </c>
      <c r="C61" s="7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1">
        <f t="shared" si="0"/>
        <v>100</v>
      </c>
      <c r="P61" s="8">
        <f t="shared" si="1"/>
        <v>606.82000000000005</v>
      </c>
      <c r="Q61" s="8" t="s">
        <v>8310</v>
      </c>
      <c r="R61" s="8" t="s">
        <v>8311</v>
      </c>
      <c r="S61" s="17">
        <f t="shared" si="2"/>
        <v>42230.23583333334</v>
      </c>
      <c r="T61" s="17">
        <f t="shared" si="3"/>
        <v>42261.875</v>
      </c>
    </row>
    <row r="62" spans="1:20" ht="42.75" x14ac:dyDescent="0.45">
      <c r="A62" s="5">
        <v>60</v>
      </c>
      <c r="B62" s="7" t="s">
        <v>62</v>
      </c>
      <c r="C62" s="7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1">
        <f t="shared" si="0"/>
        <v>103</v>
      </c>
      <c r="P62" s="8">
        <f t="shared" si="1"/>
        <v>43.04</v>
      </c>
      <c r="Q62" s="8" t="s">
        <v>8310</v>
      </c>
      <c r="R62" s="8" t="s">
        <v>8312</v>
      </c>
      <c r="S62" s="17">
        <f t="shared" si="2"/>
        <v>41701.901817129627</v>
      </c>
      <c r="T62" s="17">
        <f t="shared" si="3"/>
        <v>41721</v>
      </c>
    </row>
    <row r="63" spans="1:20" ht="42.75" x14ac:dyDescent="0.45">
      <c r="A63" s="5">
        <v>61</v>
      </c>
      <c r="B63" s="7" t="s">
        <v>63</v>
      </c>
      <c r="C63" s="7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1">
        <f t="shared" si="0"/>
        <v>148</v>
      </c>
      <c r="P63" s="8">
        <f t="shared" si="1"/>
        <v>322.39</v>
      </c>
      <c r="Q63" s="8" t="s">
        <v>8310</v>
      </c>
      <c r="R63" s="8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42.75" x14ac:dyDescent="0.45">
      <c r="A64" s="5">
        <v>62</v>
      </c>
      <c r="B64" s="7" t="s">
        <v>64</v>
      </c>
      <c r="C64" s="7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1">
        <f t="shared" si="0"/>
        <v>155</v>
      </c>
      <c r="P64" s="8">
        <f t="shared" si="1"/>
        <v>96.71</v>
      </c>
      <c r="Q64" s="8" t="s">
        <v>8310</v>
      </c>
      <c r="R64" s="8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2.75" x14ac:dyDescent="0.45">
      <c r="A65" s="5">
        <v>63</v>
      </c>
      <c r="B65" s="7" t="s">
        <v>65</v>
      </c>
      <c r="C65" s="7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1">
        <f t="shared" si="0"/>
        <v>114</v>
      </c>
      <c r="P65" s="8">
        <f t="shared" si="1"/>
        <v>35.47</v>
      </c>
      <c r="Q65" s="8" t="s">
        <v>8310</v>
      </c>
      <c r="R65" s="8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42.75" x14ac:dyDescent="0.45">
      <c r="A66" s="5">
        <v>64</v>
      </c>
      <c r="B66" s="7" t="s">
        <v>66</v>
      </c>
      <c r="C66" s="7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1">
        <f t="shared" si="0"/>
        <v>173</v>
      </c>
      <c r="P66" s="8">
        <f t="shared" si="1"/>
        <v>86.67</v>
      </c>
      <c r="Q66" s="8" t="s">
        <v>8310</v>
      </c>
      <c r="R66" s="8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42.75" x14ac:dyDescent="0.45">
      <c r="A67" s="5">
        <v>65</v>
      </c>
      <c r="B67" s="7" t="s">
        <v>67</v>
      </c>
      <c r="C67" s="7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1">
        <f t="shared" ref="O67:O130" si="4">ROUND((E67/D67)*100,0)</f>
        <v>108</v>
      </c>
      <c r="P67" s="8">
        <f t="shared" ref="P67:P130" si="5">ROUND(E67/L67,2)</f>
        <v>132.05000000000001</v>
      </c>
      <c r="Q67" s="8" t="s">
        <v>8310</v>
      </c>
      <c r="R67" s="8" t="s">
        <v>8312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5" x14ac:dyDescent="0.45">
      <c r="A68" s="5">
        <v>66</v>
      </c>
      <c r="B68" s="7" t="s">
        <v>68</v>
      </c>
      <c r="C68" s="7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1">
        <f t="shared" si="4"/>
        <v>119</v>
      </c>
      <c r="P68" s="8">
        <f t="shared" si="5"/>
        <v>91.23</v>
      </c>
      <c r="Q68" s="8" t="s">
        <v>8310</v>
      </c>
      <c r="R68" s="8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2.75" x14ac:dyDescent="0.45">
      <c r="A69" s="5">
        <v>67</v>
      </c>
      <c r="B69" s="7" t="s">
        <v>69</v>
      </c>
      <c r="C69" s="7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1">
        <f t="shared" si="4"/>
        <v>116</v>
      </c>
      <c r="P69" s="8">
        <f t="shared" si="5"/>
        <v>116.25</v>
      </c>
      <c r="Q69" s="8" t="s">
        <v>8310</v>
      </c>
      <c r="R69" s="8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57" x14ac:dyDescent="0.45">
      <c r="A70" s="5">
        <v>68</v>
      </c>
      <c r="B70" s="7" t="s">
        <v>70</v>
      </c>
      <c r="C70" s="7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1">
        <f t="shared" si="4"/>
        <v>127</v>
      </c>
      <c r="P70" s="8">
        <f t="shared" si="5"/>
        <v>21.19</v>
      </c>
      <c r="Q70" s="8" t="s">
        <v>8310</v>
      </c>
      <c r="R70" s="8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42.75" x14ac:dyDescent="0.45">
      <c r="A71" s="5">
        <v>69</v>
      </c>
      <c r="B71" s="7" t="s">
        <v>71</v>
      </c>
      <c r="C71" s="7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1">
        <f t="shared" si="4"/>
        <v>111</v>
      </c>
      <c r="P71" s="8">
        <f t="shared" si="5"/>
        <v>62.33</v>
      </c>
      <c r="Q71" s="8" t="s">
        <v>8310</v>
      </c>
      <c r="R71" s="8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42.75" x14ac:dyDescent="0.45">
      <c r="A72" s="5">
        <v>70</v>
      </c>
      <c r="B72" s="7" t="s">
        <v>72</v>
      </c>
      <c r="C72" s="7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1">
        <f t="shared" si="4"/>
        <v>127</v>
      </c>
      <c r="P72" s="8">
        <f t="shared" si="5"/>
        <v>37.409999999999997</v>
      </c>
      <c r="Q72" s="8" t="s">
        <v>8310</v>
      </c>
      <c r="R72" s="8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2.75" x14ac:dyDescent="0.45">
      <c r="A73" s="5">
        <v>71</v>
      </c>
      <c r="B73" s="7" t="s">
        <v>73</v>
      </c>
      <c r="C73" s="7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1">
        <f t="shared" si="4"/>
        <v>124</v>
      </c>
      <c r="P73" s="8">
        <f t="shared" si="5"/>
        <v>69.72</v>
      </c>
      <c r="Q73" s="8" t="s">
        <v>8310</v>
      </c>
      <c r="R73" s="8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42.75" x14ac:dyDescent="0.45">
      <c r="A74" s="5">
        <v>72</v>
      </c>
      <c r="B74" s="7" t="s">
        <v>74</v>
      </c>
      <c r="C74" s="7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1">
        <f t="shared" si="4"/>
        <v>108</v>
      </c>
      <c r="P74" s="8">
        <f t="shared" si="5"/>
        <v>58.17</v>
      </c>
      <c r="Q74" s="8" t="s">
        <v>8310</v>
      </c>
      <c r="R74" s="8" t="s">
        <v>8312</v>
      </c>
      <c r="S74" s="17">
        <f t="shared" si="6"/>
        <v>41208.010196759256</v>
      </c>
      <c r="T74" s="17">
        <f t="shared" si="7"/>
        <v>41228</v>
      </c>
    </row>
    <row r="75" spans="1:20" ht="42.75" x14ac:dyDescent="0.45">
      <c r="A75" s="5">
        <v>73</v>
      </c>
      <c r="B75" s="7" t="s">
        <v>75</v>
      </c>
      <c r="C75" s="7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1">
        <f t="shared" si="4"/>
        <v>100</v>
      </c>
      <c r="P75" s="8">
        <f t="shared" si="5"/>
        <v>50</v>
      </c>
      <c r="Q75" s="8" t="s">
        <v>8310</v>
      </c>
      <c r="R75" s="8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42.75" x14ac:dyDescent="0.45">
      <c r="A76" s="5">
        <v>74</v>
      </c>
      <c r="B76" s="7" t="s">
        <v>76</v>
      </c>
      <c r="C76" s="7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1">
        <f t="shared" si="4"/>
        <v>113</v>
      </c>
      <c r="P76" s="8">
        <f t="shared" si="5"/>
        <v>19.47</v>
      </c>
      <c r="Q76" s="8" t="s">
        <v>8310</v>
      </c>
      <c r="R76" s="8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2.75" x14ac:dyDescent="0.45">
      <c r="A77" s="5">
        <v>75</v>
      </c>
      <c r="B77" s="7" t="s">
        <v>77</v>
      </c>
      <c r="C77" s="7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1">
        <f t="shared" si="4"/>
        <v>115</v>
      </c>
      <c r="P77" s="8">
        <f t="shared" si="5"/>
        <v>85.96</v>
      </c>
      <c r="Q77" s="8" t="s">
        <v>8310</v>
      </c>
      <c r="R77" s="8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42.75" x14ac:dyDescent="0.45">
      <c r="A78" s="5">
        <v>76</v>
      </c>
      <c r="B78" s="7" t="s">
        <v>78</v>
      </c>
      <c r="C78" s="7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1">
        <f t="shared" si="4"/>
        <v>153</v>
      </c>
      <c r="P78" s="8">
        <f t="shared" si="5"/>
        <v>30.67</v>
      </c>
      <c r="Q78" s="8" t="s">
        <v>8310</v>
      </c>
      <c r="R78" s="8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2.75" x14ac:dyDescent="0.45">
      <c r="A79" s="5">
        <v>77</v>
      </c>
      <c r="B79" s="7" t="s">
        <v>79</v>
      </c>
      <c r="C79" s="7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1">
        <f t="shared" si="4"/>
        <v>393</v>
      </c>
      <c r="P79" s="8">
        <f t="shared" si="5"/>
        <v>60.38</v>
      </c>
      <c r="Q79" s="8" t="s">
        <v>8310</v>
      </c>
      <c r="R79" s="8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85.5" x14ac:dyDescent="0.45">
      <c r="A80" s="5">
        <v>78</v>
      </c>
      <c r="B80" s="7" t="s">
        <v>80</v>
      </c>
      <c r="C80" s="7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1">
        <f t="shared" si="4"/>
        <v>2702</v>
      </c>
      <c r="P80" s="8">
        <f t="shared" si="5"/>
        <v>38.6</v>
      </c>
      <c r="Q80" s="8" t="s">
        <v>8310</v>
      </c>
      <c r="R80" s="8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2.75" x14ac:dyDescent="0.45">
      <c r="A81" s="5">
        <v>79</v>
      </c>
      <c r="B81" s="7" t="s">
        <v>81</v>
      </c>
      <c r="C81" s="7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1">
        <f t="shared" si="4"/>
        <v>127</v>
      </c>
      <c r="P81" s="8">
        <f t="shared" si="5"/>
        <v>40.270000000000003</v>
      </c>
      <c r="Q81" s="8" t="s">
        <v>8310</v>
      </c>
      <c r="R81" s="8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2.75" x14ac:dyDescent="0.45">
      <c r="A82" s="5">
        <v>80</v>
      </c>
      <c r="B82" s="7" t="s">
        <v>82</v>
      </c>
      <c r="C82" s="7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1">
        <f t="shared" si="4"/>
        <v>107</v>
      </c>
      <c r="P82" s="8">
        <f t="shared" si="5"/>
        <v>273.83</v>
      </c>
      <c r="Q82" s="8" t="s">
        <v>8310</v>
      </c>
      <c r="R82" s="8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42.75" x14ac:dyDescent="0.45">
      <c r="A83" s="5">
        <v>81</v>
      </c>
      <c r="B83" s="7" t="s">
        <v>83</v>
      </c>
      <c r="C83" s="7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1">
        <f t="shared" si="4"/>
        <v>198</v>
      </c>
      <c r="P83" s="8">
        <f t="shared" si="5"/>
        <v>53.04</v>
      </c>
      <c r="Q83" s="8" t="s">
        <v>8310</v>
      </c>
      <c r="R83" s="8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42.75" x14ac:dyDescent="0.45">
      <c r="A84" s="5">
        <v>82</v>
      </c>
      <c r="B84" s="7" t="s">
        <v>84</v>
      </c>
      <c r="C84" s="7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1">
        <f t="shared" si="4"/>
        <v>100</v>
      </c>
      <c r="P84" s="8">
        <f t="shared" si="5"/>
        <v>40.01</v>
      </c>
      <c r="Q84" s="8" t="s">
        <v>8310</v>
      </c>
      <c r="R84" s="8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42.75" x14ac:dyDescent="0.45">
      <c r="A85" s="5">
        <v>83</v>
      </c>
      <c r="B85" s="7" t="s">
        <v>85</v>
      </c>
      <c r="C85" s="7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1">
        <f t="shared" si="4"/>
        <v>103</v>
      </c>
      <c r="P85" s="8">
        <f t="shared" si="5"/>
        <v>15.77</v>
      </c>
      <c r="Q85" s="8" t="s">
        <v>8310</v>
      </c>
      <c r="R85" s="8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2.75" x14ac:dyDescent="0.45">
      <c r="A86" s="5">
        <v>84</v>
      </c>
      <c r="B86" s="7" t="s">
        <v>86</v>
      </c>
      <c r="C86" s="7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1">
        <f t="shared" si="4"/>
        <v>100</v>
      </c>
      <c r="P86" s="8">
        <f t="shared" si="5"/>
        <v>71.430000000000007</v>
      </c>
      <c r="Q86" s="8" t="s">
        <v>8310</v>
      </c>
      <c r="R86" s="8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42.75" x14ac:dyDescent="0.45">
      <c r="A87" s="5">
        <v>85</v>
      </c>
      <c r="B87" s="7" t="s">
        <v>87</v>
      </c>
      <c r="C87" s="7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1">
        <f t="shared" si="4"/>
        <v>126</v>
      </c>
      <c r="P87" s="8">
        <f t="shared" si="5"/>
        <v>71.709999999999994</v>
      </c>
      <c r="Q87" s="8" t="s">
        <v>8310</v>
      </c>
      <c r="R87" s="8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42.75" x14ac:dyDescent="0.45">
      <c r="A88" s="5">
        <v>86</v>
      </c>
      <c r="B88" s="7" t="s">
        <v>88</v>
      </c>
      <c r="C88" s="7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1">
        <f t="shared" si="4"/>
        <v>106</v>
      </c>
      <c r="P88" s="8">
        <f t="shared" si="5"/>
        <v>375.76</v>
      </c>
      <c r="Q88" s="8" t="s">
        <v>8310</v>
      </c>
      <c r="R88" s="8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2.75" x14ac:dyDescent="0.45">
      <c r="A89" s="5">
        <v>87</v>
      </c>
      <c r="B89" s="7" t="s">
        <v>89</v>
      </c>
      <c r="C89" s="7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1">
        <f t="shared" si="4"/>
        <v>105</v>
      </c>
      <c r="P89" s="8">
        <f t="shared" si="5"/>
        <v>104.6</v>
      </c>
      <c r="Q89" s="8" t="s">
        <v>8310</v>
      </c>
      <c r="R89" s="8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42.75" x14ac:dyDescent="0.45">
      <c r="A90" s="5">
        <v>88</v>
      </c>
      <c r="B90" s="7" t="s">
        <v>90</v>
      </c>
      <c r="C90" s="7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1">
        <f t="shared" si="4"/>
        <v>103</v>
      </c>
      <c r="P90" s="8">
        <f t="shared" si="5"/>
        <v>60</v>
      </c>
      <c r="Q90" s="8" t="s">
        <v>8310</v>
      </c>
      <c r="R90" s="8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2.75" x14ac:dyDescent="0.45">
      <c r="A91" s="5">
        <v>89</v>
      </c>
      <c r="B91" s="7" t="s">
        <v>91</v>
      </c>
      <c r="C91" s="7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1">
        <f t="shared" si="4"/>
        <v>115</v>
      </c>
      <c r="P91" s="8">
        <f t="shared" si="5"/>
        <v>123.29</v>
      </c>
      <c r="Q91" s="8" t="s">
        <v>8310</v>
      </c>
      <c r="R91" s="8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28.5" x14ac:dyDescent="0.45">
      <c r="A92" s="5">
        <v>90</v>
      </c>
      <c r="B92" s="7" t="s">
        <v>92</v>
      </c>
      <c r="C92" s="7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1">
        <f t="shared" si="4"/>
        <v>100</v>
      </c>
      <c r="P92" s="8">
        <f t="shared" si="5"/>
        <v>31.38</v>
      </c>
      <c r="Q92" s="8" t="s">
        <v>8310</v>
      </c>
      <c r="R92" s="8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2.75" x14ac:dyDescent="0.45">
      <c r="A93" s="5">
        <v>91</v>
      </c>
      <c r="B93" s="7" t="s">
        <v>93</v>
      </c>
      <c r="C93" s="7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1">
        <f t="shared" si="4"/>
        <v>120</v>
      </c>
      <c r="P93" s="8">
        <f t="shared" si="5"/>
        <v>78.260000000000005</v>
      </c>
      <c r="Q93" s="8" t="s">
        <v>8310</v>
      </c>
      <c r="R93" s="8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42.75" x14ac:dyDescent="0.45">
      <c r="A94" s="5">
        <v>92</v>
      </c>
      <c r="B94" s="7" t="s">
        <v>94</v>
      </c>
      <c r="C94" s="7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1">
        <f t="shared" si="4"/>
        <v>105</v>
      </c>
      <c r="P94" s="8">
        <f t="shared" si="5"/>
        <v>122.33</v>
      </c>
      <c r="Q94" s="8" t="s">
        <v>8310</v>
      </c>
      <c r="R94" s="8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57" x14ac:dyDescent="0.45">
      <c r="A95" s="5">
        <v>93</v>
      </c>
      <c r="B95" s="7" t="s">
        <v>95</v>
      </c>
      <c r="C95" s="7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1">
        <f t="shared" si="4"/>
        <v>111</v>
      </c>
      <c r="P95" s="8">
        <f t="shared" si="5"/>
        <v>73.73</v>
      </c>
      <c r="Q95" s="8" t="s">
        <v>8310</v>
      </c>
      <c r="R95" s="8" t="s">
        <v>8312</v>
      </c>
      <c r="S95" s="17">
        <f t="shared" si="6"/>
        <v>41065.858067129629</v>
      </c>
      <c r="T95" s="17">
        <f t="shared" si="7"/>
        <v>41093.875</v>
      </c>
    </row>
    <row r="96" spans="1:20" ht="42.75" x14ac:dyDescent="0.45">
      <c r="A96" s="5">
        <v>94</v>
      </c>
      <c r="B96" s="7" t="s">
        <v>96</v>
      </c>
      <c r="C96" s="7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1">
        <f t="shared" si="4"/>
        <v>104</v>
      </c>
      <c r="P96" s="8">
        <f t="shared" si="5"/>
        <v>21.67</v>
      </c>
      <c r="Q96" s="8" t="s">
        <v>8310</v>
      </c>
      <c r="R96" s="8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42.75" x14ac:dyDescent="0.45">
      <c r="A97" s="5">
        <v>95</v>
      </c>
      <c r="B97" s="7" t="s">
        <v>97</v>
      </c>
      <c r="C97" s="7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1">
        <f t="shared" si="4"/>
        <v>131</v>
      </c>
      <c r="P97" s="8">
        <f t="shared" si="5"/>
        <v>21.9</v>
      </c>
      <c r="Q97" s="8" t="s">
        <v>8310</v>
      </c>
      <c r="R97" s="8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42.75" x14ac:dyDescent="0.45">
      <c r="A98" s="5">
        <v>96</v>
      </c>
      <c r="B98" s="7" t="s">
        <v>98</v>
      </c>
      <c r="C98" s="7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1">
        <f t="shared" si="4"/>
        <v>115</v>
      </c>
      <c r="P98" s="8">
        <f t="shared" si="5"/>
        <v>50.59</v>
      </c>
      <c r="Q98" s="8" t="s">
        <v>8310</v>
      </c>
      <c r="R98" s="8" t="s">
        <v>8312</v>
      </c>
      <c r="S98" s="17">
        <f t="shared" si="6"/>
        <v>40324.662511574075</v>
      </c>
      <c r="T98" s="17">
        <f t="shared" si="7"/>
        <v>40391.125</v>
      </c>
    </row>
    <row r="99" spans="1:20" ht="42.75" x14ac:dyDescent="0.45">
      <c r="A99" s="5">
        <v>97</v>
      </c>
      <c r="B99" s="7" t="s">
        <v>99</v>
      </c>
      <c r="C99" s="7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1">
        <f t="shared" si="4"/>
        <v>106</v>
      </c>
      <c r="P99" s="8">
        <f t="shared" si="5"/>
        <v>53.13</v>
      </c>
      <c r="Q99" s="8" t="s">
        <v>8310</v>
      </c>
      <c r="R99" s="8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2.75" x14ac:dyDescent="0.45">
      <c r="A100" s="5">
        <v>98</v>
      </c>
      <c r="B100" s="7" t="s">
        <v>100</v>
      </c>
      <c r="C100" s="7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1">
        <f t="shared" si="4"/>
        <v>106</v>
      </c>
      <c r="P100" s="8">
        <f t="shared" si="5"/>
        <v>56.67</v>
      </c>
      <c r="Q100" s="8" t="s">
        <v>8310</v>
      </c>
      <c r="R100" s="8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28.5" x14ac:dyDescent="0.45">
      <c r="A101" s="5">
        <v>99</v>
      </c>
      <c r="B101" s="7" t="s">
        <v>101</v>
      </c>
      <c r="C101" s="7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1">
        <f t="shared" si="4"/>
        <v>106</v>
      </c>
      <c r="P101" s="8">
        <f t="shared" si="5"/>
        <v>40.78</v>
      </c>
      <c r="Q101" s="8" t="s">
        <v>8310</v>
      </c>
      <c r="R101" s="8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42.75" x14ac:dyDescent="0.45">
      <c r="A102" s="5">
        <v>100</v>
      </c>
      <c r="B102" s="7" t="s">
        <v>102</v>
      </c>
      <c r="C102" s="7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1">
        <f t="shared" si="4"/>
        <v>100</v>
      </c>
      <c r="P102" s="8">
        <f t="shared" si="5"/>
        <v>192.31</v>
      </c>
      <c r="Q102" s="8" t="s">
        <v>8310</v>
      </c>
      <c r="R102" s="8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42.75" x14ac:dyDescent="0.45">
      <c r="A103" s="5">
        <v>101</v>
      </c>
      <c r="B103" s="7" t="s">
        <v>103</v>
      </c>
      <c r="C103" s="7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1">
        <f t="shared" si="4"/>
        <v>100</v>
      </c>
      <c r="P103" s="8">
        <f t="shared" si="5"/>
        <v>100</v>
      </c>
      <c r="Q103" s="8" t="s">
        <v>8310</v>
      </c>
      <c r="R103" s="8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42.75" x14ac:dyDescent="0.45">
      <c r="A104" s="5">
        <v>102</v>
      </c>
      <c r="B104" s="7" t="s">
        <v>104</v>
      </c>
      <c r="C104" s="7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1">
        <f t="shared" si="4"/>
        <v>128</v>
      </c>
      <c r="P104" s="8">
        <f t="shared" si="5"/>
        <v>117.92</v>
      </c>
      <c r="Q104" s="8" t="s">
        <v>8310</v>
      </c>
      <c r="R104" s="8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42.75" x14ac:dyDescent="0.45">
      <c r="A105" s="5">
        <v>103</v>
      </c>
      <c r="B105" s="7" t="s">
        <v>105</v>
      </c>
      <c r="C105" s="7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1">
        <f t="shared" si="4"/>
        <v>105</v>
      </c>
      <c r="P105" s="8">
        <f t="shared" si="5"/>
        <v>27.9</v>
      </c>
      <c r="Q105" s="8" t="s">
        <v>8310</v>
      </c>
      <c r="R105" s="8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28.5" x14ac:dyDescent="0.45">
      <c r="A106" s="5">
        <v>104</v>
      </c>
      <c r="B106" s="7" t="s">
        <v>106</v>
      </c>
      <c r="C106" s="7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1">
        <f t="shared" si="4"/>
        <v>120</v>
      </c>
      <c r="P106" s="8">
        <f t="shared" si="5"/>
        <v>60</v>
      </c>
      <c r="Q106" s="8" t="s">
        <v>8310</v>
      </c>
      <c r="R106" s="8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2.75" x14ac:dyDescent="0.45">
      <c r="A107" s="5">
        <v>105</v>
      </c>
      <c r="B107" s="7" t="s">
        <v>107</v>
      </c>
      <c r="C107" s="7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1">
        <f t="shared" si="4"/>
        <v>107</v>
      </c>
      <c r="P107" s="8">
        <f t="shared" si="5"/>
        <v>39.380000000000003</v>
      </c>
      <c r="Q107" s="8" t="s">
        <v>8310</v>
      </c>
      <c r="R107" s="8" t="s">
        <v>8312</v>
      </c>
      <c r="S107" s="17">
        <f t="shared" si="6"/>
        <v>42485.724768518514</v>
      </c>
      <c r="T107" s="17">
        <f t="shared" si="7"/>
        <v>42504</v>
      </c>
    </row>
    <row r="108" spans="1:20" x14ac:dyDescent="0.45">
      <c r="A108" s="5">
        <v>106</v>
      </c>
      <c r="B108" s="7" t="s">
        <v>108</v>
      </c>
      <c r="C108" s="7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1">
        <f t="shared" si="4"/>
        <v>101</v>
      </c>
      <c r="P108" s="8">
        <f t="shared" si="5"/>
        <v>186.11</v>
      </c>
      <c r="Q108" s="8" t="s">
        <v>8310</v>
      </c>
      <c r="R108" s="8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42.75" x14ac:dyDescent="0.45">
      <c r="A109" s="5">
        <v>107</v>
      </c>
      <c r="B109" s="7" t="s">
        <v>109</v>
      </c>
      <c r="C109" s="7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1">
        <f t="shared" si="4"/>
        <v>102</v>
      </c>
      <c r="P109" s="8">
        <f t="shared" si="5"/>
        <v>111.38</v>
      </c>
      <c r="Q109" s="8" t="s">
        <v>8310</v>
      </c>
      <c r="R109" s="8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2.75" x14ac:dyDescent="0.45">
      <c r="A110" s="5">
        <v>108</v>
      </c>
      <c r="B110" s="7" t="s">
        <v>110</v>
      </c>
      <c r="C110" s="7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1">
        <f t="shared" si="4"/>
        <v>247</v>
      </c>
      <c r="P110" s="8">
        <f t="shared" si="5"/>
        <v>78.72</v>
      </c>
      <c r="Q110" s="8" t="s">
        <v>8310</v>
      </c>
      <c r="R110" s="8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2.75" x14ac:dyDescent="0.45">
      <c r="A111" s="5">
        <v>109</v>
      </c>
      <c r="B111" s="7" t="s">
        <v>111</v>
      </c>
      <c r="C111" s="7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1">
        <f t="shared" si="4"/>
        <v>220</v>
      </c>
      <c r="P111" s="8">
        <f t="shared" si="5"/>
        <v>46.7</v>
      </c>
      <c r="Q111" s="8" t="s">
        <v>8310</v>
      </c>
      <c r="R111" s="8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2.75" x14ac:dyDescent="0.45">
      <c r="A112" s="5">
        <v>110</v>
      </c>
      <c r="B112" s="7" t="s">
        <v>112</v>
      </c>
      <c r="C112" s="7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1">
        <f t="shared" si="4"/>
        <v>131</v>
      </c>
      <c r="P112" s="8">
        <f t="shared" si="5"/>
        <v>65.38</v>
      </c>
      <c r="Q112" s="8" t="s">
        <v>8310</v>
      </c>
      <c r="R112" s="8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2.75" x14ac:dyDescent="0.45">
      <c r="A113" s="5">
        <v>111</v>
      </c>
      <c r="B113" s="7" t="s">
        <v>113</v>
      </c>
      <c r="C113" s="7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1">
        <f t="shared" si="4"/>
        <v>155</v>
      </c>
      <c r="P113" s="8">
        <f t="shared" si="5"/>
        <v>102.08</v>
      </c>
      <c r="Q113" s="8" t="s">
        <v>8310</v>
      </c>
      <c r="R113" s="8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42.75" x14ac:dyDescent="0.45">
      <c r="A114" s="5">
        <v>112</v>
      </c>
      <c r="B114" s="7" t="s">
        <v>114</v>
      </c>
      <c r="C114" s="7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1">
        <f t="shared" si="4"/>
        <v>104</v>
      </c>
      <c r="P114" s="8">
        <f t="shared" si="5"/>
        <v>64.2</v>
      </c>
      <c r="Q114" s="8" t="s">
        <v>8310</v>
      </c>
      <c r="R114" s="8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28.5" x14ac:dyDescent="0.45">
      <c r="A115" s="5">
        <v>113</v>
      </c>
      <c r="B115" s="7" t="s">
        <v>115</v>
      </c>
      <c r="C115" s="7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1">
        <f t="shared" si="4"/>
        <v>141</v>
      </c>
      <c r="P115" s="8">
        <f t="shared" si="5"/>
        <v>90.38</v>
      </c>
      <c r="Q115" s="8" t="s">
        <v>8310</v>
      </c>
      <c r="R115" s="8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42.75" x14ac:dyDescent="0.45">
      <c r="A116" s="5">
        <v>114</v>
      </c>
      <c r="B116" s="7" t="s">
        <v>116</v>
      </c>
      <c r="C116" s="7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1">
        <f t="shared" si="4"/>
        <v>103</v>
      </c>
      <c r="P116" s="8">
        <f t="shared" si="5"/>
        <v>88.57</v>
      </c>
      <c r="Q116" s="8" t="s">
        <v>8310</v>
      </c>
      <c r="R116" s="8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x14ac:dyDescent="0.45">
      <c r="A117" s="5">
        <v>115</v>
      </c>
      <c r="B117" s="7" t="s">
        <v>117</v>
      </c>
      <c r="C117" s="7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1">
        <f t="shared" si="4"/>
        <v>140</v>
      </c>
      <c r="P117" s="8">
        <f t="shared" si="5"/>
        <v>28.73</v>
      </c>
      <c r="Q117" s="8" t="s">
        <v>8310</v>
      </c>
      <c r="R117" s="8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42.75" x14ac:dyDescent="0.45">
      <c r="A118" s="5">
        <v>116</v>
      </c>
      <c r="B118" s="7" t="s">
        <v>118</v>
      </c>
      <c r="C118" s="7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1">
        <f t="shared" si="4"/>
        <v>114</v>
      </c>
      <c r="P118" s="8">
        <f t="shared" si="5"/>
        <v>69.790000000000006</v>
      </c>
      <c r="Q118" s="8" t="s">
        <v>8310</v>
      </c>
      <c r="R118" s="8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57" x14ac:dyDescent="0.45">
      <c r="A119" s="5">
        <v>117</v>
      </c>
      <c r="B119" s="7" t="s">
        <v>119</v>
      </c>
      <c r="C119" s="7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1">
        <f t="shared" si="4"/>
        <v>100</v>
      </c>
      <c r="P119" s="8">
        <f t="shared" si="5"/>
        <v>167.49</v>
      </c>
      <c r="Q119" s="8" t="s">
        <v>8310</v>
      </c>
      <c r="R119" s="8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28.5" x14ac:dyDescent="0.45">
      <c r="A120" s="5">
        <v>118</v>
      </c>
      <c r="B120" s="7" t="s">
        <v>120</v>
      </c>
      <c r="C120" s="7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1">
        <f t="shared" si="4"/>
        <v>113</v>
      </c>
      <c r="P120" s="8">
        <f t="shared" si="5"/>
        <v>144.91</v>
      </c>
      <c r="Q120" s="8" t="s">
        <v>8310</v>
      </c>
      <c r="R120" s="8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42.75" x14ac:dyDescent="0.45">
      <c r="A121" s="5">
        <v>119</v>
      </c>
      <c r="B121" s="7" t="s">
        <v>121</v>
      </c>
      <c r="C121" s="7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1">
        <f t="shared" si="4"/>
        <v>105</v>
      </c>
      <c r="P121" s="8">
        <f t="shared" si="5"/>
        <v>91.84</v>
      </c>
      <c r="Q121" s="8" t="s">
        <v>8310</v>
      </c>
      <c r="R121" s="8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42.75" x14ac:dyDescent="0.45">
      <c r="A122" s="5">
        <v>120</v>
      </c>
      <c r="B122" s="7" t="s">
        <v>122</v>
      </c>
      <c r="C122" s="7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1">
        <f t="shared" si="4"/>
        <v>0</v>
      </c>
      <c r="P122" s="8">
        <f t="shared" si="5"/>
        <v>10</v>
      </c>
      <c r="Q122" s="8" t="s">
        <v>8310</v>
      </c>
      <c r="R122" s="8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42.75" x14ac:dyDescent="0.45">
      <c r="A123" s="5">
        <v>121</v>
      </c>
      <c r="B123" s="7" t="s">
        <v>123</v>
      </c>
      <c r="C123" s="7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1">
        <f t="shared" si="4"/>
        <v>0</v>
      </c>
      <c r="P123" s="8">
        <f t="shared" si="5"/>
        <v>1</v>
      </c>
      <c r="Q123" s="8" t="s">
        <v>8310</v>
      </c>
      <c r="R123" s="8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28.5" x14ac:dyDescent="0.45">
      <c r="A124" s="5">
        <v>122</v>
      </c>
      <c r="B124" s="7" t="s">
        <v>124</v>
      </c>
      <c r="C124" s="7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1">
        <f t="shared" si="4"/>
        <v>0</v>
      </c>
      <c r="P124" s="8" t="e">
        <f t="shared" si="5"/>
        <v>#DIV/0!</v>
      </c>
      <c r="Q124" s="8" t="s">
        <v>8310</v>
      </c>
      <c r="R124" s="8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42.75" x14ac:dyDescent="0.45">
      <c r="A125" s="5">
        <v>123</v>
      </c>
      <c r="B125" s="7" t="s">
        <v>125</v>
      </c>
      <c r="C125" s="7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1">
        <f t="shared" si="4"/>
        <v>0</v>
      </c>
      <c r="P125" s="8">
        <f t="shared" si="5"/>
        <v>25.17</v>
      </c>
      <c r="Q125" s="8" t="s">
        <v>8310</v>
      </c>
      <c r="R125" s="8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2.75" x14ac:dyDescent="0.45">
      <c r="A126" s="5">
        <v>124</v>
      </c>
      <c r="B126" s="7" t="s">
        <v>126</v>
      </c>
      <c r="C126" s="7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1">
        <f t="shared" si="4"/>
        <v>0</v>
      </c>
      <c r="P126" s="8" t="e">
        <f t="shared" si="5"/>
        <v>#DIV/0!</v>
      </c>
      <c r="Q126" s="8" t="s">
        <v>8310</v>
      </c>
      <c r="R126" s="8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42.75" x14ac:dyDescent="0.45">
      <c r="A127" s="5">
        <v>125</v>
      </c>
      <c r="B127" s="7" t="s">
        <v>127</v>
      </c>
      <c r="C127" s="7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1">
        <f t="shared" si="4"/>
        <v>14</v>
      </c>
      <c r="P127" s="8">
        <f t="shared" si="5"/>
        <v>11.67</v>
      </c>
      <c r="Q127" s="8" t="s">
        <v>8310</v>
      </c>
      <c r="R127" s="8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42.75" x14ac:dyDescent="0.45">
      <c r="A128" s="5">
        <v>126</v>
      </c>
      <c r="B128" s="7" t="s">
        <v>128</v>
      </c>
      <c r="C128" s="7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1">
        <f t="shared" si="4"/>
        <v>6</v>
      </c>
      <c r="P128" s="8">
        <f t="shared" si="5"/>
        <v>106.69</v>
      </c>
      <c r="Q128" s="8" t="s">
        <v>8310</v>
      </c>
      <c r="R128" s="8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42.75" x14ac:dyDescent="0.45">
      <c r="A129" s="5">
        <v>127</v>
      </c>
      <c r="B129" s="7" t="s">
        <v>129</v>
      </c>
      <c r="C129" s="7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1">
        <f t="shared" si="4"/>
        <v>2</v>
      </c>
      <c r="P129" s="8">
        <f t="shared" si="5"/>
        <v>47.5</v>
      </c>
      <c r="Q129" s="8" t="s">
        <v>8310</v>
      </c>
      <c r="R129" s="8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28.5" x14ac:dyDescent="0.45">
      <c r="A130" s="5">
        <v>128</v>
      </c>
      <c r="B130" s="7" t="s">
        <v>130</v>
      </c>
      <c r="C130" s="7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1">
        <f t="shared" si="4"/>
        <v>2</v>
      </c>
      <c r="P130" s="8">
        <f t="shared" si="5"/>
        <v>311.17</v>
      </c>
      <c r="Q130" s="8" t="s">
        <v>8310</v>
      </c>
      <c r="R130" s="8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42.75" x14ac:dyDescent="0.45">
      <c r="A131" s="5">
        <v>129</v>
      </c>
      <c r="B131" s="7" t="s">
        <v>131</v>
      </c>
      <c r="C131" s="7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1">
        <f t="shared" ref="O131:O194" si="8">ROUND((E131/D131)*100,0)</f>
        <v>0</v>
      </c>
      <c r="P131" s="8" t="e">
        <f t="shared" ref="P131:P194" si="9">ROUND(E131/L131,2)</f>
        <v>#DIV/0!</v>
      </c>
      <c r="Q131" s="8" t="s">
        <v>8310</v>
      </c>
      <c r="R131" s="8" t="s">
        <v>8313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2.75" x14ac:dyDescent="0.45">
      <c r="A132" s="5">
        <v>130</v>
      </c>
      <c r="B132" s="7" t="s">
        <v>132</v>
      </c>
      <c r="C132" s="7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1">
        <f t="shared" si="8"/>
        <v>0</v>
      </c>
      <c r="P132" s="8" t="e">
        <f t="shared" si="9"/>
        <v>#DIV/0!</v>
      </c>
      <c r="Q132" s="8" t="s">
        <v>8310</v>
      </c>
      <c r="R132" s="8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45">
      <c r="A133" s="5">
        <v>131</v>
      </c>
      <c r="B133" s="7" t="s">
        <v>133</v>
      </c>
      <c r="C133" s="7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1">
        <f t="shared" si="8"/>
        <v>0</v>
      </c>
      <c r="P133" s="8" t="e">
        <f t="shared" si="9"/>
        <v>#DIV/0!</v>
      </c>
      <c r="Q133" s="8" t="s">
        <v>8310</v>
      </c>
      <c r="R133" s="8" t="s">
        <v>8313</v>
      </c>
      <c r="S133" s="17">
        <f t="shared" si="10"/>
        <v>42541.837511574078</v>
      </c>
      <c r="T133" s="17">
        <f t="shared" si="11"/>
        <v>42557</v>
      </c>
    </row>
    <row r="134" spans="1:20" ht="42.75" x14ac:dyDescent="0.45">
      <c r="A134" s="5">
        <v>132</v>
      </c>
      <c r="B134" s="7" t="s">
        <v>134</v>
      </c>
      <c r="C134" s="7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1">
        <f t="shared" si="8"/>
        <v>10</v>
      </c>
      <c r="P134" s="8">
        <f t="shared" si="9"/>
        <v>94.51</v>
      </c>
      <c r="Q134" s="8" t="s">
        <v>8310</v>
      </c>
      <c r="R134" s="8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28.5" x14ac:dyDescent="0.45">
      <c r="A135" s="5">
        <v>133</v>
      </c>
      <c r="B135" s="7" t="s">
        <v>135</v>
      </c>
      <c r="C135" s="7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1">
        <f t="shared" si="8"/>
        <v>0</v>
      </c>
      <c r="P135" s="8" t="e">
        <f t="shared" si="9"/>
        <v>#DIV/0!</v>
      </c>
      <c r="Q135" s="8" t="s">
        <v>8310</v>
      </c>
      <c r="R135" s="8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28.5" x14ac:dyDescent="0.45">
      <c r="A136" s="5">
        <v>134</v>
      </c>
      <c r="B136" s="7" t="s">
        <v>136</v>
      </c>
      <c r="C136" s="7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1">
        <f t="shared" si="8"/>
        <v>0</v>
      </c>
      <c r="P136" s="8" t="e">
        <f t="shared" si="9"/>
        <v>#DIV/0!</v>
      </c>
      <c r="Q136" s="8" t="s">
        <v>8310</v>
      </c>
      <c r="R136" s="8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2.75" x14ac:dyDescent="0.45">
      <c r="A137" s="5">
        <v>135</v>
      </c>
      <c r="B137" s="7" t="s">
        <v>137</v>
      </c>
      <c r="C137" s="7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1">
        <f t="shared" si="8"/>
        <v>13</v>
      </c>
      <c r="P137" s="8">
        <f t="shared" si="9"/>
        <v>80.599999999999994</v>
      </c>
      <c r="Q137" s="8" t="s">
        <v>8310</v>
      </c>
      <c r="R137" s="8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42.75" x14ac:dyDescent="0.45">
      <c r="A138" s="5">
        <v>136</v>
      </c>
      <c r="B138" s="7" t="s">
        <v>138</v>
      </c>
      <c r="C138" s="7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1">
        <f t="shared" si="8"/>
        <v>0</v>
      </c>
      <c r="P138" s="8" t="e">
        <f t="shared" si="9"/>
        <v>#DIV/0!</v>
      </c>
      <c r="Q138" s="8" t="s">
        <v>8310</v>
      </c>
      <c r="R138" s="8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42.75" x14ac:dyDescent="0.45">
      <c r="A139" s="5">
        <v>137</v>
      </c>
      <c r="B139" s="7" t="s">
        <v>139</v>
      </c>
      <c r="C139" s="7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1">
        <f t="shared" si="8"/>
        <v>0</v>
      </c>
      <c r="P139" s="8" t="e">
        <f t="shared" si="9"/>
        <v>#DIV/0!</v>
      </c>
      <c r="Q139" s="8" t="s">
        <v>8310</v>
      </c>
      <c r="R139" s="8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42.75" x14ac:dyDescent="0.45">
      <c r="A140" s="5">
        <v>138</v>
      </c>
      <c r="B140" s="7" t="s">
        <v>140</v>
      </c>
      <c r="C140" s="7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1">
        <f t="shared" si="8"/>
        <v>3</v>
      </c>
      <c r="P140" s="8">
        <f t="shared" si="9"/>
        <v>81.239999999999995</v>
      </c>
      <c r="Q140" s="8" t="s">
        <v>8310</v>
      </c>
      <c r="R140" s="8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42.75" x14ac:dyDescent="0.45">
      <c r="A141" s="5">
        <v>139</v>
      </c>
      <c r="B141" s="7" t="s">
        <v>141</v>
      </c>
      <c r="C141" s="7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1">
        <f t="shared" si="8"/>
        <v>100</v>
      </c>
      <c r="P141" s="8">
        <f t="shared" si="9"/>
        <v>500</v>
      </c>
      <c r="Q141" s="8" t="s">
        <v>8310</v>
      </c>
      <c r="R141" s="8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42.75" x14ac:dyDescent="0.45">
      <c r="A142" s="5">
        <v>140</v>
      </c>
      <c r="B142" s="7" t="s">
        <v>142</v>
      </c>
      <c r="C142" s="7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1">
        <f t="shared" si="8"/>
        <v>0</v>
      </c>
      <c r="P142" s="8" t="e">
        <f t="shared" si="9"/>
        <v>#DIV/0!</v>
      </c>
      <c r="Q142" s="8" t="s">
        <v>8310</v>
      </c>
      <c r="R142" s="8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2.75" x14ac:dyDescent="0.45">
      <c r="A143" s="5">
        <v>141</v>
      </c>
      <c r="B143" s="7" t="s">
        <v>143</v>
      </c>
      <c r="C143" s="7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1">
        <f t="shared" si="8"/>
        <v>11</v>
      </c>
      <c r="P143" s="8">
        <f t="shared" si="9"/>
        <v>46.18</v>
      </c>
      <c r="Q143" s="8" t="s">
        <v>8310</v>
      </c>
      <c r="R143" s="8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42.75" x14ac:dyDescent="0.45">
      <c r="A144" s="5">
        <v>142</v>
      </c>
      <c r="B144" s="7" t="s">
        <v>144</v>
      </c>
      <c r="C144" s="7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1">
        <f t="shared" si="8"/>
        <v>0</v>
      </c>
      <c r="P144" s="8">
        <f t="shared" si="9"/>
        <v>10</v>
      </c>
      <c r="Q144" s="8" t="s">
        <v>8310</v>
      </c>
      <c r="R144" s="8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42.75" x14ac:dyDescent="0.45">
      <c r="A145" s="5">
        <v>143</v>
      </c>
      <c r="B145" s="7" t="s">
        <v>145</v>
      </c>
      <c r="C145" s="7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1">
        <f t="shared" si="8"/>
        <v>0</v>
      </c>
      <c r="P145" s="8" t="e">
        <f t="shared" si="9"/>
        <v>#DIV/0!</v>
      </c>
      <c r="Q145" s="8" t="s">
        <v>8310</v>
      </c>
      <c r="R145" s="8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2.75" x14ac:dyDescent="0.45">
      <c r="A146" s="5">
        <v>144</v>
      </c>
      <c r="B146" s="7" t="s">
        <v>146</v>
      </c>
      <c r="C146" s="7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1">
        <f t="shared" si="8"/>
        <v>28</v>
      </c>
      <c r="P146" s="8">
        <f t="shared" si="9"/>
        <v>55.95</v>
      </c>
      <c r="Q146" s="8" t="s">
        <v>8310</v>
      </c>
      <c r="R146" s="8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42.75" x14ac:dyDescent="0.45">
      <c r="A147" s="5">
        <v>145</v>
      </c>
      <c r="B147" s="7" t="s">
        <v>147</v>
      </c>
      <c r="C147" s="7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1">
        <f t="shared" si="8"/>
        <v>8</v>
      </c>
      <c r="P147" s="8">
        <f t="shared" si="9"/>
        <v>37.56</v>
      </c>
      <c r="Q147" s="8" t="s">
        <v>8310</v>
      </c>
      <c r="R147" s="8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2.75" x14ac:dyDescent="0.45">
      <c r="A148" s="5">
        <v>146</v>
      </c>
      <c r="B148" s="7" t="s">
        <v>148</v>
      </c>
      <c r="C148" s="7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1">
        <f t="shared" si="8"/>
        <v>1</v>
      </c>
      <c r="P148" s="8">
        <f t="shared" si="9"/>
        <v>38.33</v>
      </c>
      <c r="Q148" s="8" t="s">
        <v>8310</v>
      </c>
      <c r="R148" s="8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28.5" x14ac:dyDescent="0.45">
      <c r="A149" s="5">
        <v>147</v>
      </c>
      <c r="B149" s="7" t="s">
        <v>149</v>
      </c>
      <c r="C149" s="7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1">
        <f t="shared" si="8"/>
        <v>0</v>
      </c>
      <c r="P149" s="8" t="e">
        <f t="shared" si="9"/>
        <v>#DIV/0!</v>
      </c>
      <c r="Q149" s="8" t="s">
        <v>8310</v>
      </c>
      <c r="R149" s="8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42.75" x14ac:dyDescent="0.45">
      <c r="A150" s="5">
        <v>148</v>
      </c>
      <c r="B150" s="7" t="s">
        <v>150</v>
      </c>
      <c r="C150" s="7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1">
        <f t="shared" si="8"/>
        <v>0</v>
      </c>
      <c r="P150" s="8">
        <f t="shared" si="9"/>
        <v>20</v>
      </c>
      <c r="Q150" s="8" t="s">
        <v>8310</v>
      </c>
      <c r="R150" s="8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42.75" x14ac:dyDescent="0.45">
      <c r="A151" s="5">
        <v>149</v>
      </c>
      <c r="B151" s="7" t="s">
        <v>151</v>
      </c>
      <c r="C151" s="7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1">
        <f t="shared" si="8"/>
        <v>1</v>
      </c>
      <c r="P151" s="8">
        <f t="shared" si="9"/>
        <v>15.33</v>
      </c>
      <c r="Q151" s="8" t="s">
        <v>8310</v>
      </c>
      <c r="R151" s="8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2.75" x14ac:dyDescent="0.45">
      <c r="A152" s="5">
        <v>150</v>
      </c>
      <c r="B152" s="7" t="s">
        <v>152</v>
      </c>
      <c r="C152" s="7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1">
        <f t="shared" si="8"/>
        <v>23</v>
      </c>
      <c r="P152" s="8">
        <f t="shared" si="9"/>
        <v>449.43</v>
      </c>
      <c r="Q152" s="8" t="s">
        <v>8310</v>
      </c>
      <c r="R152" s="8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42.75" x14ac:dyDescent="0.45">
      <c r="A153" s="5">
        <v>151</v>
      </c>
      <c r="B153" s="7" t="s">
        <v>153</v>
      </c>
      <c r="C153" s="7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1">
        <f t="shared" si="8"/>
        <v>0</v>
      </c>
      <c r="P153" s="8">
        <f t="shared" si="9"/>
        <v>28</v>
      </c>
      <c r="Q153" s="8" t="s">
        <v>8310</v>
      </c>
      <c r="R153" s="8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28.5" x14ac:dyDescent="0.45">
      <c r="A154" s="5">
        <v>152</v>
      </c>
      <c r="B154" s="7" t="s">
        <v>154</v>
      </c>
      <c r="C154" s="7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1">
        <f t="shared" si="8"/>
        <v>0</v>
      </c>
      <c r="P154" s="8">
        <f t="shared" si="9"/>
        <v>15</v>
      </c>
      <c r="Q154" s="8" t="s">
        <v>8310</v>
      </c>
      <c r="R154" s="8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2.75" x14ac:dyDescent="0.45">
      <c r="A155" s="5">
        <v>153</v>
      </c>
      <c r="B155" s="7" t="s">
        <v>155</v>
      </c>
      <c r="C155" s="7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1">
        <f t="shared" si="8"/>
        <v>1</v>
      </c>
      <c r="P155" s="8">
        <f t="shared" si="9"/>
        <v>35.9</v>
      </c>
      <c r="Q155" s="8" t="s">
        <v>8310</v>
      </c>
      <c r="R155" s="8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28.5" x14ac:dyDescent="0.45">
      <c r="A156" s="5">
        <v>154</v>
      </c>
      <c r="B156" s="7" t="s">
        <v>156</v>
      </c>
      <c r="C156" s="7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1">
        <f t="shared" si="8"/>
        <v>3</v>
      </c>
      <c r="P156" s="8">
        <f t="shared" si="9"/>
        <v>13.33</v>
      </c>
      <c r="Q156" s="8" t="s">
        <v>8310</v>
      </c>
      <c r="R156" s="8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57" x14ac:dyDescent="0.45">
      <c r="A157" s="5">
        <v>155</v>
      </c>
      <c r="B157" s="7" t="s">
        <v>157</v>
      </c>
      <c r="C157" s="7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1">
        <f t="shared" si="8"/>
        <v>0</v>
      </c>
      <c r="P157" s="8">
        <f t="shared" si="9"/>
        <v>20.25</v>
      </c>
      <c r="Q157" s="8" t="s">
        <v>8310</v>
      </c>
      <c r="R157" s="8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42.75" x14ac:dyDescent="0.45">
      <c r="A158" s="5">
        <v>156</v>
      </c>
      <c r="B158" s="7" t="s">
        <v>158</v>
      </c>
      <c r="C158" s="7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1">
        <f t="shared" si="8"/>
        <v>5</v>
      </c>
      <c r="P158" s="8">
        <f t="shared" si="9"/>
        <v>119</v>
      </c>
      <c r="Q158" s="8" t="s">
        <v>8310</v>
      </c>
      <c r="R158" s="8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2.75" x14ac:dyDescent="0.45">
      <c r="A159" s="5">
        <v>157</v>
      </c>
      <c r="B159" s="7" t="s">
        <v>159</v>
      </c>
      <c r="C159" s="7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1">
        <f t="shared" si="8"/>
        <v>0</v>
      </c>
      <c r="P159" s="8">
        <f t="shared" si="9"/>
        <v>4</v>
      </c>
      <c r="Q159" s="8" t="s">
        <v>8310</v>
      </c>
      <c r="R159" s="8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42.75" x14ac:dyDescent="0.45">
      <c r="A160" s="5">
        <v>158</v>
      </c>
      <c r="B160" s="7" t="s">
        <v>160</v>
      </c>
      <c r="C160" s="7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1">
        <f t="shared" si="8"/>
        <v>0</v>
      </c>
      <c r="P160" s="8" t="e">
        <f t="shared" si="9"/>
        <v>#DIV/0!</v>
      </c>
      <c r="Q160" s="8" t="s">
        <v>8310</v>
      </c>
      <c r="R160" s="8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42.75" x14ac:dyDescent="0.45">
      <c r="A161" s="5">
        <v>159</v>
      </c>
      <c r="B161" s="7" t="s">
        <v>161</v>
      </c>
      <c r="C161" s="7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1">
        <f t="shared" si="8"/>
        <v>0</v>
      </c>
      <c r="P161" s="8">
        <f t="shared" si="9"/>
        <v>10</v>
      </c>
      <c r="Q161" s="8" t="s">
        <v>8310</v>
      </c>
      <c r="R161" s="8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42.75" x14ac:dyDescent="0.45">
      <c r="A162" s="5">
        <v>160</v>
      </c>
      <c r="B162" s="7" t="s">
        <v>162</v>
      </c>
      <c r="C162" s="7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1">
        <f t="shared" si="8"/>
        <v>0</v>
      </c>
      <c r="P162" s="8" t="e">
        <f t="shared" si="9"/>
        <v>#DIV/0!</v>
      </c>
      <c r="Q162" s="8" t="s">
        <v>8310</v>
      </c>
      <c r="R162" s="8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42.75" x14ac:dyDescent="0.45">
      <c r="A163" s="5">
        <v>161</v>
      </c>
      <c r="B163" s="7" t="s">
        <v>163</v>
      </c>
      <c r="C163" s="7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1">
        <f t="shared" si="8"/>
        <v>0</v>
      </c>
      <c r="P163" s="8">
        <f t="shared" si="9"/>
        <v>5</v>
      </c>
      <c r="Q163" s="8" t="s">
        <v>8310</v>
      </c>
      <c r="R163" s="8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2.75" x14ac:dyDescent="0.45">
      <c r="A164" s="5">
        <v>162</v>
      </c>
      <c r="B164" s="7" t="s">
        <v>164</v>
      </c>
      <c r="C164" s="7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1">
        <f t="shared" si="8"/>
        <v>16</v>
      </c>
      <c r="P164" s="8">
        <f t="shared" si="9"/>
        <v>43.5</v>
      </c>
      <c r="Q164" s="8" t="s">
        <v>8310</v>
      </c>
      <c r="R164" s="8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57" x14ac:dyDescent="0.45">
      <c r="A165" s="5">
        <v>163</v>
      </c>
      <c r="B165" s="7" t="s">
        <v>165</v>
      </c>
      <c r="C165" s="7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1">
        <f t="shared" si="8"/>
        <v>0</v>
      </c>
      <c r="P165" s="8" t="e">
        <f t="shared" si="9"/>
        <v>#DIV/0!</v>
      </c>
      <c r="Q165" s="8" t="s">
        <v>8310</v>
      </c>
      <c r="R165" s="8" t="s">
        <v>8314</v>
      </c>
      <c r="S165" s="17">
        <f t="shared" si="10"/>
        <v>42243.961273148147</v>
      </c>
      <c r="T165" s="17">
        <f t="shared" si="11"/>
        <v>42278</v>
      </c>
    </row>
    <row r="166" spans="1:20" ht="42.75" x14ac:dyDescent="0.45">
      <c r="A166" s="5">
        <v>164</v>
      </c>
      <c r="B166" s="7" t="s">
        <v>166</v>
      </c>
      <c r="C166" s="7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1">
        <f t="shared" si="8"/>
        <v>1</v>
      </c>
      <c r="P166" s="8">
        <f t="shared" si="9"/>
        <v>91.43</v>
      </c>
      <c r="Q166" s="8" t="s">
        <v>8310</v>
      </c>
      <c r="R166" s="8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28.5" x14ac:dyDescent="0.45">
      <c r="A167" s="5">
        <v>165</v>
      </c>
      <c r="B167" s="7" t="s">
        <v>167</v>
      </c>
      <c r="C167" s="7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1">
        <f t="shared" si="8"/>
        <v>0</v>
      </c>
      <c r="P167" s="8" t="e">
        <f t="shared" si="9"/>
        <v>#DIV/0!</v>
      </c>
      <c r="Q167" s="8" t="s">
        <v>8310</v>
      </c>
      <c r="R167" s="8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2.75" x14ac:dyDescent="0.45">
      <c r="A168" s="5">
        <v>166</v>
      </c>
      <c r="B168" s="7" t="s">
        <v>168</v>
      </c>
      <c r="C168" s="7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1">
        <f t="shared" si="8"/>
        <v>60</v>
      </c>
      <c r="P168" s="8">
        <f t="shared" si="9"/>
        <v>3000</v>
      </c>
      <c r="Q168" s="8" t="s">
        <v>8310</v>
      </c>
      <c r="R168" s="8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2.75" x14ac:dyDescent="0.45">
      <c r="A169" s="5">
        <v>167</v>
      </c>
      <c r="B169" s="7" t="s">
        <v>169</v>
      </c>
      <c r="C169" s="7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1">
        <f t="shared" si="8"/>
        <v>0</v>
      </c>
      <c r="P169" s="8">
        <f t="shared" si="9"/>
        <v>5.5</v>
      </c>
      <c r="Q169" s="8" t="s">
        <v>8310</v>
      </c>
      <c r="R169" s="8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42.75" x14ac:dyDescent="0.45">
      <c r="A170" s="5">
        <v>168</v>
      </c>
      <c r="B170" s="7" t="s">
        <v>170</v>
      </c>
      <c r="C170" s="7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1">
        <f t="shared" si="8"/>
        <v>4</v>
      </c>
      <c r="P170" s="8">
        <f t="shared" si="9"/>
        <v>108.33</v>
      </c>
      <c r="Q170" s="8" t="s">
        <v>8310</v>
      </c>
      <c r="R170" s="8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42.75" x14ac:dyDescent="0.45">
      <c r="A171" s="5">
        <v>169</v>
      </c>
      <c r="B171" s="7" t="s">
        <v>171</v>
      </c>
      <c r="C171" s="7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1">
        <f t="shared" si="8"/>
        <v>22</v>
      </c>
      <c r="P171" s="8">
        <f t="shared" si="9"/>
        <v>56</v>
      </c>
      <c r="Q171" s="8" t="s">
        <v>8310</v>
      </c>
      <c r="R171" s="8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42.75" x14ac:dyDescent="0.45">
      <c r="A172" s="5">
        <v>170</v>
      </c>
      <c r="B172" s="7" t="s">
        <v>172</v>
      </c>
      <c r="C172" s="7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1">
        <f t="shared" si="8"/>
        <v>3</v>
      </c>
      <c r="P172" s="8">
        <f t="shared" si="9"/>
        <v>32.5</v>
      </c>
      <c r="Q172" s="8" t="s">
        <v>8310</v>
      </c>
      <c r="R172" s="8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2.75" x14ac:dyDescent="0.45">
      <c r="A173" s="5">
        <v>171</v>
      </c>
      <c r="B173" s="7" t="s">
        <v>173</v>
      </c>
      <c r="C173" s="7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1">
        <f t="shared" si="8"/>
        <v>0</v>
      </c>
      <c r="P173" s="8">
        <f t="shared" si="9"/>
        <v>1</v>
      </c>
      <c r="Q173" s="8" t="s">
        <v>8310</v>
      </c>
      <c r="R173" s="8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2.75" x14ac:dyDescent="0.45">
      <c r="A174" s="5">
        <v>172</v>
      </c>
      <c r="B174" s="7" t="s">
        <v>174</v>
      </c>
      <c r="C174" s="7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1">
        <f t="shared" si="8"/>
        <v>0</v>
      </c>
      <c r="P174" s="8" t="e">
        <f t="shared" si="9"/>
        <v>#DIV/0!</v>
      </c>
      <c r="Q174" s="8" t="s">
        <v>8310</v>
      </c>
      <c r="R174" s="8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42.75" x14ac:dyDescent="0.45">
      <c r="A175" s="5">
        <v>173</v>
      </c>
      <c r="B175" s="7" t="s">
        <v>175</v>
      </c>
      <c r="C175" s="7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1">
        <f t="shared" si="8"/>
        <v>0</v>
      </c>
      <c r="P175" s="8" t="e">
        <f t="shared" si="9"/>
        <v>#DIV/0!</v>
      </c>
      <c r="Q175" s="8" t="s">
        <v>8310</v>
      </c>
      <c r="R175" s="8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42.75" x14ac:dyDescent="0.45">
      <c r="A176" s="5">
        <v>174</v>
      </c>
      <c r="B176" s="7" t="s">
        <v>176</v>
      </c>
      <c r="C176" s="7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1">
        <f t="shared" si="8"/>
        <v>0</v>
      </c>
      <c r="P176" s="8" t="e">
        <f t="shared" si="9"/>
        <v>#DIV/0!</v>
      </c>
      <c r="Q176" s="8" t="s">
        <v>8310</v>
      </c>
      <c r="R176" s="8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42.75" x14ac:dyDescent="0.45">
      <c r="A177" s="5">
        <v>175</v>
      </c>
      <c r="B177" s="7" t="s">
        <v>177</v>
      </c>
      <c r="C177" s="7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1">
        <f t="shared" si="8"/>
        <v>6</v>
      </c>
      <c r="P177" s="8">
        <f t="shared" si="9"/>
        <v>49.88</v>
      </c>
      <c r="Q177" s="8" t="s">
        <v>8310</v>
      </c>
      <c r="R177" s="8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42.75" x14ac:dyDescent="0.45">
      <c r="A178" s="5">
        <v>176</v>
      </c>
      <c r="B178" s="7" t="s">
        <v>178</v>
      </c>
      <c r="C178" s="7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1">
        <f t="shared" si="8"/>
        <v>0</v>
      </c>
      <c r="P178" s="8" t="e">
        <f t="shared" si="9"/>
        <v>#DIV/0!</v>
      </c>
      <c r="Q178" s="8" t="s">
        <v>8310</v>
      </c>
      <c r="R178" s="8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28.5" x14ac:dyDescent="0.45">
      <c r="A179" s="5">
        <v>177</v>
      </c>
      <c r="B179" s="7" t="s">
        <v>179</v>
      </c>
      <c r="C179" s="7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1">
        <f t="shared" si="8"/>
        <v>40</v>
      </c>
      <c r="P179" s="8">
        <f t="shared" si="9"/>
        <v>25.71</v>
      </c>
      <c r="Q179" s="8" t="s">
        <v>8310</v>
      </c>
      <c r="R179" s="8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28.5" x14ac:dyDescent="0.45">
      <c r="A180" s="5">
        <v>178</v>
      </c>
      <c r="B180" s="7" t="s">
        <v>180</v>
      </c>
      <c r="C180" s="7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1">
        <f t="shared" si="8"/>
        <v>0</v>
      </c>
      <c r="P180" s="8" t="e">
        <f t="shared" si="9"/>
        <v>#DIV/0!</v>
      </c>
      <c r="Q180" s="8" t="s">
        <v>8310</v>
      </c>
      <c r="R180" s="8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28.5" x14ac:dyDescent="0.45">
      <c r="A181" s="5">
        <v>179</v>
      </c>
      <c r="B181" s="7" t="s">
        <v>181</v>
      </c>
      <c r="C181" s="7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1">
        <f t="shared" si="8"/>
        <v>20</v>
      </c>
      <c r="P181" s="8">
        <f t="shared" si="9"/>
        <v>100</v>
      </c>
      <c r="Q181" s="8" t="s">
        <v>8310</v>
      </c>
      <c r="R181" s="8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42.75" x14ac:dyDescent="0.45">
      <c r="A182" s="5">
        <v>180</v>
      </c>
      <c r="B182" s="7" t="s">
        <v>182</v>
      </c>
      <c r="C182" s="7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1">
        <f t="shared" si="8"/>
        <v>33</v>
      </c>
      <c r="P182" s="8">
        <f t="shared" si="9"/>
        <v>30.85</v>
      </c>
      <c r="Q182" s="8" t="s">
        <v>8310</v>
      </c>
      <c r="R182" s="8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42.75" x14ac:dyDescent="0.45">
      <c r="A183" s="5">
        <v>181</v>
      </c>
      <c r="B183" s="7" t="s">
        <v>183</v>
      </c>
      <c r="C183" s="7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1">
        <f t="shared" si="8"/>
        <v>21</v>
      </c>
      <c r="P183" s="8">
        <f t="shared" si="9"/>
        <v>180.5</v>
      </c>
      <c r="Q183" s="8" t="s">
        <v>8310</v>
      </c>
      <c r="R183" s="8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42.75" x14ac:dyDescent="0.45">
      <c r="A184" s="5">
        <v>182</v>
      </c>
      <c r="B184" s="7" t="s">
        <v>184</v>
      </c>
      <c r="C184" s="7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1">
        <f t="shared" si="8"/>
        <v>0</v>
      </c>
      <c r="P184" s="8" t="e">
        <f t="shared" si="9"/>
        <v>#DIV/0!</v>
      </c>
      <c r="Q184" s="8" t="s">
        <v>8310</v>
      </c>
      <c r="R184" s="8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45">
      <c r="A185" s="5">
        <v>183</v>
      </c>
      <c r="B185" s="7" t="s">
        <v>185</v>
      </c>
      <c r="C185" s="7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1">
        <f t="shared" si="8"/>
        <v>36</v>
      </c>
      <c r="P185" s="8">
        <f t="shared" si="9"/>
        <v>373.5</v>
      </c>
      <c r="Q185" s="8" t="s">
        <v>8310</v>
      </c>
      <c r="R185" s="8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42.75" x14ac:dyDescent="0.45">
      <c r="A186" s="5">
        <v>184</v>
      </c>
      <c r="B186" s="7" t="s">
        <v>186</v>
      </c>
      <c r="C186" s="7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1">
        <f t="shared" si="8"/>
        <v>3</v>
      </c>
      <c r="P186" s="8">
        <f t="shared" si="9"/>
        <v>25.5</v>
      </c>
      <c r="Q186" s="8" t="s">
        <v>8310</v>
      </c>
      <c r="R186" s="8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45">
      <c r="A187" s="5">
        <v>185</v>
      </c>
      <c r="B187" s="7" t="s">
        <v>187</v>
      </c>
      <c r="C187" s="7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1">
        <f t="shared" si="8"/>
        <v>6</v>
      </c>
      <c r="P187" s="8">
        <f t="shared" si="9"/>
        <v>220</v>
      </c>
      <c r="Q187" s="8" t="s">
        <v>8310</v>
      </c>
      <c r="R187" s="8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42.75" x14ac:dyDescent="0.45">
      <c r="A188" s="5">
        <v>186</v>
      </c>
      <c r="B188" s="7" t="s">
        <v>188</v>
      </c>
      <c r="C188" s="7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1">
        <f t="shared" si="8"/>
        <v>0</v>
      </c>
      <c r="P188" s="8" t="e">
        <f t="shared" si="9"/>
        <v>#DIV/0!</v>
      </c>
      <c r="Q188" s="8" t="s">
        <v>8310</v>
      </c>
      <c r="R188" s="8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28.5" x14ac:dyDescent="0.45">
      <c r="A189" s="5">
        <v>187</v>
      </c>
      <c r="B189" s="7" t="s">
        <v>189</v>
      </c>
      <c r="C189" s="7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1">
        <f t="shared" si="8"/>
        <v>16</v>
      </c>
      <c r="P189" s="8">
        <f t="shared" si="9"/>
        <v>160</v>
      </c>
      <c r="Q189" s="8" t="s">
        <v>8310</v>
      </c>
      <c r="R189" s="8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42.75" x14ac:dyDescent="0.45">
      <c r="A190" s="5">
        <v>188</v>
      </c>
      <c r="B190" s="7" t="s">
        <v>190</v>
      </c>
      <c r="C190" s="7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1">
        <f t="shared" si="8"/>
        <v>0</v>
      </c>
      <c r="P190" s="8" t="e">
        <f t="shared" si="9"/>
        <v>#DIV/0!</v>
      </c>
      <c r="Q190" s="8" t="s">
        <v>8310</v>
      </c>
      <c r="R190" s="8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42.75" x14ac:dyDescent="0.45">
      <c r="A191" s="5">
        <v>189</v>
      </c>
      <c r="B191" s="7" t="s">
        <v>191</v>
      </c>
      <c r="C191" s="7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1">
        <f t="shared" si="8"/>
        <v>0</v>
      </c>
      <c r="P191" s="8">
        <f t="shared" si="9"/>
        <v>69</v>
      </c>
      <c r="Q191" s="8" t="s">
        <v>8310</v>
      </c>
      <c r="R191" s="8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45">
      <c r="A192" s="5">
        <v>190</v>
      </c>
      <c r="B192" s="7" t="s">
        <v>192</v>
      </c>
      <c r="C192" s="7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1">
        <f t="shared" si="8"/>
        <v>0</v>
      </c>
      <c r="P192" s="8">
        <f t="shared" si="9"/>
        <v>50</v>
      </c>
      <c r="Q192" s="8" t="s">
        <v>8310</v>
      </c>
      <c r="R192" s="8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2.75" x14ac:dyDescent="0.45">
      <c r="A193" s="5">
        <v>191</v>
      </c>
      <c r="B193" s="7" t="s">
        <v>193</v>
      </c>
      <c r="C193" s="7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1">
        <f t="shared" si="8"/>
        <v>5</v>
      </c>
      <c r="P193" s="8">
        <f t="shared" si="9"/>
        <v>83.33</v>
      </c>
      <c r="Q193" s="8" t="s">
        <v>8310</v>
      </c>
      <c r="R193" s="8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42.75" x14ac:dyDescent="0.45">
      <c r="A194" s="5">
        <v>192</v>
      </c>
      <c r="B194" s="7" t="s">
        <v>194</v>
      </c>
      <c r="C194" s="7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1">
        <f t="shared" si="8"/>
        <v>0</v>
      </c>
      <c r="P194" s="8">
        <f t="shared" si="9"/>
        <v>5.67</v>
      </c>
      <c r="Q194" s="8" t="s">
        <v>8310</v>
      </c>
      <c r="R194" s="8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42.75" x14ac:dyDescent="0.45">
      <c r="A195" s="5">
        <v>193</v>
      </c>
      <c r="B195" s="7" t="s">
        <v>195</v>
      </c>
      <c r="C195" s="7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1">
        <f t="shared" ref="O195:O258" si="12">ROUND((E195/D195)*100,0)</f>
        <v>0</v>
      </c>
      <c r="P195" s="8" t="e">
        <f t="shared" ref="P195:P258" si="13">ROUND(E195/L195,2)</f>
        <v>#DIV/0!</v>
      </c>
      <c r="Q195" s="8" t="s">
        <v>8310</v>
      </c>
      <c r="R195" s="8" t="s">
        <v>8314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2.75" x14ac:dyDescent="0.45">
      <c r="A196" s="5">
        <v>194</v>
      </c>
      <c r="B196" s="7" t="s">
        <v>196</v>
      </c>
      <c r="C196" s="7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1">
        <f t="shared" si="12"/>
        <v>0</v>
      </c>
      <c r="P196" s="8">
        <f t="shared" si="13"/>
        <v>1</v>
      </c>
      <c r="Q196" s="8" t="s">
        <v>8310</v>
      </c>
      <c r="R196" s="8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2.75" x14ac:dyDescent="0.45">
      <c r="A197" s="5">
        <v>195</v>
      </c>
      <c r="B197" s="7" t="s">
        <v>197</v>
      </c>
      <c r="C197" s="7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1">
        <f t="shared" si="12"/>
        <v>0</v>
      </c>
      <c r="P197" s="8" t="e">
        <f t="shared" si="13"/>
        <v>#DIV/0!</v>
      </c>
      <c r="Q197" s="8" t="s">
        <v>8310</v>
      </c>
      <c r="R197" s="8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2.75" x14ac:dyDescent="0.45">
      <c r="A198" s="5">
        <v>196</v>
      </c>
      <c r="B198" s="7" t="s">
        <v>198</v>
      </c>
      <c r="C198" s="7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1">
        <f t="shared" si="12"/>
        <v>42</v>
      </c>
      <c r="P198" s="8">
        <f t="shared" si="13"/>
        <v>77.11</v>
      </c>
      <c r="Q198" s="8" t="s">
        <v>8310</v>
      </c>
      <c r="R198" s="8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42.75" x14ac:dyDescent="0.45">
      <c r="A199" s="5">
        <v>197</v>
      </c>
      <c r="B199" s="7" t="s">
        <v>199</v>
      </c>
      <c r="C199" s="7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1">
        <f t="shared" si="12"/>
        <v>10</v>
      </c>
      <c r="P199" s="8">
        <f t="shared" si="13"/>
        <v>32.75</v>
      </c>
      <c r="Q199" s="8" t="s">
        <v>8310</v>
      </c>
      <c r="R199" s="8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42.75" x14ac:dyDescent="0.45">
      <c r="A200" s="5">
        <v>198</v>
      </c>
      <c r="B200" s="7" t="s">
        <v>200</v>
      </c>
      <c r="C200" s="7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1">
        <f t="shared" si="12"/>
        <v>1</v>
      </c>
      <c r="P200" s="8">
        <f t="shared" si="13"/>
        <v>46.5</v>
      </c>
      <c r="Q200" s="8" t="s">
        <v>8310</v>
      </c>
      <c r="R200" s="8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42.75" x14ac:dyDescent="0.45">
      <c r="A201" s="5">
        <v>199</v>
      </c>
      <c r="B201" s="7" t="s">
        <v>201</v>
      </c>
      <c r="C201" s="7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1">
        <f t="shared" si="12"/>
        <v>0</v>
      </c>
      <c r="P201" s="8" t="e">
        <f t="shared" si="13"/>
        <v>#DIV/0!</v>
      </c>
      <c r="Q201" s="8" t="s">
        <v>8310</v>
      </c>
      <c r="R201" s="8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28.5" x14ac:dyDescent="0.45">
      <c r="A202" s="5">
        <v>200</v>
      </c>
      <c r="B202" s="7" t="s">
        <v>202</v>
      </c>
      <c r="C202" s="7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1">
        <f t="shared" si="12"/>
        <v>26</v>
      </c>
      <c r="P202" s="8">
        <f t="shared" si="13"/>
        <v>87.31</v>
      </c>
      <c r="Q202" s="8" t="s">
        <v>8310</v>
      </c>
      <c r="R202" s="8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42.75" x14ac:dyDescent="0.45">
      <c r="A203" s="5">
        <v>201</v>
      </c>
      <c r="B203" s="7" t="s">
        <v>203</v>
      </c>
      <c r="C203" s="7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1">
        <f t="shared" si="12"/>
        <v>58</v>
      </c>
      <c r="P203" s="8">
        <f t="shared" si="13"/>
        <v>54.29</v>
      </c>
      <c r="Q203" s="8" t="s">
        <v>8310</v>
      </c>
      <c r="R203" s="8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45">
      <c r="A204" s="5">
        <v>202</v>
      </c>
      <c r="B204" s="7" t="s">
        <v>204</v>
      </c>
      <c r="C204" s="7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1">
        <f t="shared" si="12"/>
        <v>0</v>
      </c>
      <c r="P204" s="8" t="e">
        <f t="shared" si="13"/>
        <v>#DIV/0!</v>
      </c>
      <c r="Q204" s="8" t="s">
        <v>8310</v>
      </c>
      <c r="R204" s="8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42.75" x14ac:dyDescent="0.45">
      <c r="A205" s="5">
        <v>203</v>
      </c>
      <c r="B205" s="7" t="s">
        <v>205</v>
      </c>
      <c r="C205" s="7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1">
        <f t="shared" si="12"/>
        <v>30</v>
      </c>
      <c r="P205" s="8">
        <f t="shared" si="13"/>
        <v>93.25</v>
      </c>
      <c r="Q205" s="8" t="s">
        <v>8310</v>
      </c>
      <c r="R205" s="8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42.75" x14ac:dyDescent="0.45">
      <c r="A206" s="5">
        <v>204</v>
      </c>
      <c r="B206" s="7" t="s">
        <v>206</v>
      </c>
      <c r="C206" s="7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1">
        <f t="shared" si="12"/>
        <v>51</v>
      </c>
      <c r="P206" s="8">
        <f t="shared" si="13"/>
        <v>117.68</v>
      </c>
      <c r="Q206" s="8" t="s">
        <v>8310</v>
      </c>
      <c r="R206" s="8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2.75" x14ac:dyDescent="0.45">
      <c r="A207" s="5">
        <v>205</v>
      </c>
      <c r="B207" s="7" t="s">
        <v>207</v>
      </c>
      <c r="C207" s="7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1">
        <f t="shared" si="12"/>
        <v>16</v>
      </c>
      <c r="P207" s="8">
        <f t="shared" si="13"/>
        <v>76.47</v>
      </c>
      <c r="Q207" s="8" t="s">
        <v>8310</v>
      </c>
      <c r="R207" s="8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2.75" x14ac:dyDescent="0.45">
      <c r="A208" s="5">
        <v>206</v>
      </c>
      <c r="B208" s="7" t="s">
        <v>208</v>
      </c>
      <c r="C208" s="7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1">
        <f t="shared" si="12"/>
        <v>0</v>
      </c>
      <c r="P208" s="8" t="e">
        <f t="shared" si="13"/>
        <v>#DIV/0!</v>
      </c>
      <c r="Q208" s="8" t="s">
        <v>8310</v>
      </c>
      <c r="R208" s="8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2.75" x14ac:dyDescent="0.45">
      <c r="A209" s="5">
        <v>207</v>
      </c>
      <c r="B209" s="7" t="s">
        <v>209</v>
      </c>
      <c r="C209" s="7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1">
        <f t="shared" si="12"/>
        <v>15</v>
      </c>
      <c r="P209" s="8">
        <f t="shared" si="13"/>
        <v>163.85</v>
      </c>
      <c r="Q209" s="8" t="s">
        <v>8310</v>
      </c>
      <c r="R209" s="8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42.75" x14ac:dyDescent="0.45">
      <c r="A210" s="5">
        <v>208</v>
      </c>
      <c r="B210" s="7" t="s">
        <v>210</v>
      </c>
      <c r="C210" s="7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1">
        <f t="shared" si="12"/>
        <v>0</v>
      </c>
      <c r="P210" s="8" t="e">
        <f t="shared" si="13"/>
        <v>#DIV/0!</v>
      </c>
      <c r="Q210" s="8" t="s">
        <v>8310</v>
      </c>
      <c r="R210" s="8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42.75" x14ac:dyDescent="0.45">
      <c r="A211" s="5">
        <v>209</v>
      </c>
      <c r="B211" s="7" t="s">
        <v>211</v>
      </c>
      <c r="C211" s="7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1">
        <f t="shared" si="12"/>
        <v>0</v>
      </c>
      <c r="P211" s="8" t="e">
        <f t="shared" si="13"/>
        <v>#DIV/0!</v>
      </c>
      <c r="Q211" s="8" t="s">
        <v>8310</v>
      </c>
      <c r="R211" s="8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42.75" x14ac:dyDescent="0.45">
      <c r="A212" s="5">
        <v>210</v>
      </c>
      <c r="B212" s="7" t="s">
        <v>212</v>
      </c>
      <c r="C212" s="7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1">
        <f t="shared" si="12"/>
        <v>25</v>
      </c>
      <c r="P212" s="8">
        <f t="shared" si="13"/>
        <v>91.82</v>
      </c>
      <c r="Q212" s="8" t="s">
        <v>8310</v>
      </c>
      <c r="R212" s="8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42.75" x14ac:dyDescent="0.45">
      <c r="A213" s="5">
        <v>211</v>
      </c>
      <c r="B213" s="7" t="s">
        <v>213</v>
      </c>
      <c r="C213" s="7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1">
        <f t="shared" si="12"/>
        <v>45</v>
      </c>
      <c r="P213" s="8">
        <f t="shared" si="13"/>
        <v>185.83</v>
      </c>
      <c r="Q213" s="8" t="s">
        <v>8310</v>
      </c>
      <c r="R213" s="8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28.5" x14ac:dyDescent="0.45">
      <c r="A214" s="5">
        <v>212</v>
      </c>
      <c r="B214" s="7" t="s">
        <v>214</v>
      </c>
      <c r="C214" s="7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1">
        <f t="shared" si="12"/>
        <v>0</v>
      </c>
      <c r="P214" s="8">
        <f t="shared" si="13"/>
        <v>1</v>
      </c>
      <c r="Q214" s="8" t="s">
        <v>8310</v>
      </c>
      <c r="R214" s="8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2.75" x14ac:dyDescent="0.45">
      <c r="A215" s="5">
        <v>213</v>
      </c>
      <c r="B215" s="7" t="s">
        <v>215</v>
      </c>
      <c r="C215" s="7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1">
        <f t="shared" si="12"/>
        <v>0</v>
      </c>
      <c r="P215" s="8">
        <f t="shared" si="13"/>
        <v>20</v>
      </c>
      <c r="Q215" s="8" t="s">
        <v>8310</v>
      </c>
      <c r="R215" s="8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42.75" x14ac:dyDescent="0.45">
      <c r="A216" s="5">
        <v>214</v>
      </c>
      <c r="B216" s="7" t="s">
        <v>216</v>
      </c>
      <c r="C216" s="7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1">
        <f t="shared" si="12"/>
        <v>0</v>
      </c>
      <c r="P216" s="8">
        <f t="shared" si="13"/>
        <v>1</v>
      </c>
      <c r="Q216" s="8" t="s">
        <v>8310</v>
      </c>
      <c r="R216" s="8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42.75" x14ac:dyDescent="0.45">
      <c r="A217" s="5">
        <v>215</v>
      </c>
      <c r="B217" s="7" t="s">
        <v>217</v>
      </c>
      <c r="C217" s="7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1">
        <f t="shared" si="12"/>
        <v>0</v>
      </c>
      <c r="P217" s="8">
        <f t="shared" si="13"/>
        <v>10</v>
      </c>
      <c r="Q217" s="8" t="s">
        <v>8310</v>
      </c>
      <c r="R217" s="8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42.75" x14ac:dyDescent="0.45">
      <c r="A218" s="5">
        <v>216</v>
      </c>
      <c r="B218" s="7" t="s">
        <v>218</v>
      </c>
      <c r="C218" s="7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1">
        <f t="shared" si="12"/>
        <v>56</v>
      </c>
      <c r="P218" s="8">
        <f t="shared" si="13"/>
        <v>331.54</v>
      </c>
      <c r="Q218" s="8" t="s">
        <v>8310</v>
      </c>
      <c r="R218" s="8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45">
      <c r="A219" s="5">
        <v>217</v>
      </c>
      <c r="B219" s="7" t="s">
        <v>219</v>
      </c>
      <c r="C219" s="7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1">
        <f t="shared" si="12"/>
        <v>12</v>
      </c>
      <c r="P219" s="8">
        <f t="shared" si="13"/>
        <v>314.29000000000002</v>
      </c>
      <c r="Q219" s="8" t="s">
        <v>8310</v>
      </c>
      <c r="R219" s="8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42.75" x14ac:dyDescent="0.45">
      <c r="A220" s="5">
        <v>218</v>
      </c>
      <c r="B220" s="7" t="s">
        <v>220</v>
      </c>
      <c r="C220" s="7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1">
        <f t="shared" si="12"/>
        <v>2</v>
      </c>
      <c r="P220" s="8">
        <f t="shared" si="13"/>
        <v>100</v>
      </c>
      <c r="Q220" s="8" t="s">
        <v>8310</v>
      </c>
      <c r="R220" s="8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28.5" x14ac:dyDescent="0.45">
      <c r="A221" s="5">
        <v>219</v>
      </c>
      <c r="B221" s="7" t="s">
        <v>221</v>
      </c>
      <c r="C221" s="7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1">
        <f t="shared" si="12"/>
        <v>18</v>
      </c>
      <c r="P221" s="8">
        <f t="shared" si="13"/>
        <v>115.99</v>
      </c>
      <c r="Q221" s="8" t="s">
        <v>8310</v>
      </c>
      <c r="R221" s="8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2.75" x14ac:dyDescent="0.45">
      <c r="A222" s="5">
        <v>220</v>
      </c>
      <c r="B222" s="7" t="s">
        <v>222</v>
      </c>
      <c r="C222" s="7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1">
        <f t="shared" si="12"/>
        <v>1</v>
      </c>
      <c r="P222" s="8">
        <f t="shared" si="13"/>
        <v>120</v>
      </c>
      <c r="Q222" s="8" t="s">
        <v>8310</v>
      </c>
      <c r="R222" s="8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45">
      <c r="A223" s="5">
        <v>221</v>
      </c>
      <c r="B223" s="7" t="s">
        <v>223</v>
      </c>
      <c r="C223" s="7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1">
        <f t="shared" si="12"/>
        <v>0</v>
      </c>
      <c r="P223" s="8" t="e">
        <f t="shared" si="13"/>
        <v>#DIV/0!</v>
      </c>
      <c r="Q223" s="8" t="s">
        <v>8310</v>
      </c>
      <c r="R223" s="8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42.75" x14ac:dyDescent="0.45">
      <c r="A224" s="5">
        <v>222</v>
      </c>
      <c r="B224" s="7" t="s">
        <v>224</v>
      </c>
      <c r="C224" s="7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1">
        <f t="shared" si="12"/>
        <v>13</v>
      </c>
      <c r="P224" s="8">
        <f t="shared" si="13"/>
        <v>65</v>
      </c>
      <c r="Q224" s="8" t="s">
        <v>8310</v>
      </c>
      <c r="R224" s="8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42.75" x14ac:dyDescent="0.45">
      <c r="A225" s="5">
        <v>223</v>
      </c>
      <c r="B225" s="7" t="s">
        <v>225</v>
      </c>
      <c r="C225" s="7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1">
        <f t="shared" si="12"/>
        <v>0</v>
      </c>
      <c r="P225" s="8" t="e">
        <f t="shared" si="13"/>
        <v>#DIV/0!</v>
      </c>
      <c r="Q225" s="8" t="s">
        <v>8310</v>
      </c>
      <c r="R225" s="8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42.75" x14ac:dyDescent="0.45">
      <c r="A226" s="5">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1">
        <f t="shared" si="12"/>
        <v>0</v>
      </c>
      <c r="P226" s="8" t="e">
        <f t="shared" si="13"/>
        <v>#DIV/0!</v>
      </c>
      <c r="Q226" s="8" t="s">
        <v>8310</v>
      </c>
      <c r="R226" s="8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2.75" x14ac:dyDescent="0.45">
      <c r="A227" s="5">
        <v>225</v>
      </c>
      <c r="B227" s="7" t="s">
        <v>227</v>
      </c>
      <c r="C227" s="7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1">
        <f t="shared" si="12"/>
        <v>0</v>
      </c>
      <c r="P227" s="8" t="e">
        <f t="shared" si="13"/>
        <v>#DIV/0!</v>
      </c>
      <c r="Q227" s="8" t="s">
        <v>8310</v>
      </c>
      <c r="R227" s="8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42.75" x14ac:dyDescent="0.45">
      <c r="A228" s="5">
        <v>226</v>
      </c>
      <c r="B228" s="7" t="s">
        <v>228</v>
      </c>
      <c r="C228" s="7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1">
        <f t="shared" si="12"/>
        <v>1</v>
      </c>
      <c r="P228" s="8">
        <f t="shared" si="13"/>
        <v>125</v>
      </c>
      <c r="Q228" s="8" t="s">
        <v>8310</v>
      </c>
      <c r="R228" s="8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2.75" x14ac:dyDescent="0.45">
      <c r="A229" s="5">
        <v>227</v>
      </c>
      <c r="B229" s="7" t="s">
        <v>229</v>
      </c>
      <c r="C229" s="7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1">
        <f t="shared" si="12"/>
        <v>0</v>
      </c>
      <c r="P229" s="8" t="e">
        <f t="shared" si="13"/>
        <v>#DIV/0!</v>
      </c>
      <c r="Q229" s="8" t="s">
        <v>8310</v>
      </c>
      <c r="R229" s="8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28.5" x14ac:dyDescent="0.45">
      <c r="A230" s="5">
        <v>228</v>
      </c>
      <c r="B230" s="7" t="s">
        <v>230</v>
      </c>
      <c r="C230" s="7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1">
        <f t="shared" si="12"/>
        <v>0</v>
      </c>
      <c r="P230" s="8" t="e">
        <f t="shared" si="13"/>
        <v>#DIV/0!</v>
      </c>
      <c r="Q230" s="8" t="s">
        <v>8310</v>
      </c>
      <c r="R230" s="8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42.75" x14ac:dyDescent="0.45">
      <c r="A231" s="5">
        <v>229</v>
      </c>
      <c r="B231" s="7" t="s">
        <v>231</v>
      </c>
      <c r="C231" s="7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1">
        <f t="shared" si="12"/>
        <v>0</v>
      </c>
      <c r="P231" s="8" t="e">
        <f t="shared" si="13"/>
        <v>#DIV/0!</v>
      </c>
      <c r="Q231" s="8" t="s">
        <v>8310</v>
      </c>
      <c r="R231" s="8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42.75" x14ac:dyDescent="0.45">
      <c r="A232" s="5">
        <v>230</v>
      </c>
      <c r="B232" s="7" t="s">
        <v>232</v>
      </c>
      <c r="C232" s="7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1">
        <f t="shared" si="12"/>
        <v>0</v>
      </c>
      <c r="P232" s="8">
        <f t="shared" si="13"/>
        <v>30</v>
      </c>
      <c r="Q232" s="8" t="s">
        <v>8310</v>
      </c>
      <c r="R232" s="8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42.75" x14ac:dyDescent="0.45">
      <c r="A233" s="5">
        <v>231</v>
      </c>
      <c r="B233" s="7" t="s">
        <v>233</v>
      </c>
      <c r="C233" s="7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1">
        <f t="shared" si="12"/>
        <v>0</v>
      </c>
      <c r="P233" s="8" t="e">
        <f t="shared" si="13"/>
        <v>#DIV/0!</v>
      </c>
      <c r="Q233" s="8" t="s">
        <v>8310</v>
      </c>
      <c r="R233" s="8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42.75" x14ac:dyDescent="0.45">
      <c r="A234" s="5">
        <v>232</v>
      </c>
      <c r="B234" s="7" t="s">
        <v>234</v>
      </c>
      <c r="C234" s="7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1">
        <f t="shared" si="12"/>
        <v>3</v>
      </c>
      <c r="P234" s="8">
        <f t="shared" si="13"/>
        <v>15.71</v>
      </c>
      <c r="Q234" s="8" t="s">
        <v>8310</v>
      </c>
      <c r="R234" s="8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2.75" x14ac:dyDescent="0.45">
      <c r="A235" s="5">
        <v>233</v>
      </c>
      <c r="B235" s="7" t="s">
        <v>235</v>
      </c>
      <c r="C235" s="7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1">
        <f t="shared" si="12"/>
        <v>0</v>
      </c>
      <c r="P235" s="8" t="e">
        <f t="shared" si="13"/>
        <v>#DIV/0!</v>
      </c>
      <c r="Q235" s="8" t="s">
        <v>8310</v>
      </c>
      <c r="R235" s="8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42.75" x14ac:dyDescent="0.45">
      <c r="A236" s="5">
        <v>234</v>
      </c>
      <c r="B236" s="7" t="s">
        <v>236</v>
      </c>
      <c r="C236" s="7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1">
        <f t="shared" si="12"/>
        <v>40</v>
      </c>
      <c r="P236" s="8">
        <f t="shared" si="13"/>
        <v>80.2</v>
      </c>
      <c r="Q236" s="8" t="s">
        <v>8310</v>
      </c>
      <c r="R236" s="8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42.75" x14ac:dyDescent="0.45">
      <c r="A237" s="5">
        <v>235</v>
      </c>
      <c r="B237" s="7" t="s">
        <v>237</v>
      </c>
      <c r="C237" s="7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1">
        <f t="shared" si="12"/>
        <v>0</v>
      </c>
      <c r="P237" s="8" t="e">
        <f t="shared" si="13"/>
        <v>#DIV/0!</v>
      </c>
      <c r="Q237" s="8" t="s">
        <v>8310</v>
      </c>
      <c r="R237" s="8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42.75" x14ac:dyDescent="0.45">
      <c r="A238" s="5">
        <v>236</v>
      </c>
      <c r="B238" s="7" t="s">
        <v>238</v>
      </c>
      <c r="C238" s="7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1">
        <f t="shared" si="12"/>
        <v>0</v>
      </c>
      <c r="P238" s="8" t="e">
        <f t="shared" si="13"/>
        <v>#DIV/0!</v>
      </c>
      <c r="Q238" s="8" t="s">
        <v>8310</v>
      </c>
      <c r="R238" s="8" t="s">
        <v>8314</v>
      </c>
      <c r="S238" s="17">
        <f t="shared" si="14"/>
        <v>42321.08447916666</v>
      </c>
      <c r="T238" s="17">
        <f t="shared" si="15"/>
        <v>42374</v>
      </c>
    </row>
    <row r="239" spans="1:20" x14ac:dyDescent="0.45">
      <c r="A239" s="5">
        <v>237</v>
      </c>
      <c r="B239" s="7" t="s">
        <v>239</v>
      </c>
      <c r="C239" s="7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1">
        <f t="shared" si="12"/>
        <v>0</v>
      </c>
      <c r="P239" s="8">
        <f t="shared" si="13"/>
        <v>50</v>
      </c>
      <c r="Q239" s="8" t="s">
        <v>8310</v>
      </c>
      <c r="R239" s="8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42.75" x14ac:dyDescent="0.45">
      <c r="A240" s="5">
        <v>238</v>
      </c>
      <c r="B240" s="7" t="s">
        <v>240</v>
      </c>
      <c r="C240" s="7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1">
        <f t="shared" si="12"/>
        <v>0</v>
      </c>
      <c r="P240" s="8" t="e">
        <f t="shared" si="13"/>
        <v>#DIV/0!</v>
      </c>
      <c r="Q240" s="8" t="s">
        <v>8310</v>
      </c>
      <c r="R240" s="8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2.75" x14ac:dyDescent="0.45">
      <c r="A241" s="5">
        <v>239</v>
      </c>
      <c r="B241" s="7" t="s">
        <v>241</v>
      </c>
      <c r="C241" s="7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1">
        <f t="shared" si="12"/>
        <v>25</v>
      </c>
      <c r="P241" s="8">
        <f t="shared" si="13"/>
        <v>50</v>
      </c>
      <c r="Q241" s="8" t="s">
        <v>8310</v>
      </c>
      <c r="R241" s="8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42.75" x14ac:dyDescent="0.45">
      <c r="A242" s="5">
        <v>240</v>
      </c>
      <c r="B242" s="7" t="s">
        <v>242</v>
      </c>
      <c r="C242" s="7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1">
        <f t="shared" si="12"/>
        <v>108</v>
      </c>
      <c r="P242" s="8">
        <f t="shared" si="13"/>
        <v>117.85</v>
      </c>
      <c r="Q242" s="8" t="s">
        <v>8310</v>
      </c>
      <c r="R242" s="8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42.75" x14ac:dyDescent="0.45">
      <c r="A243" s="5">
        <v>241</v>
      </c>
      <c r="B243" s="7" t="s">
        <v>243</v>
      </c>
      <c r="C243" s="7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1">
        <f t="shared" si="12"/>
        <v>113</v>
      </c>
      <c r="P243" s="8">
        <f t="shared" si="13"/>
        <v>109.04</v>
      </c>
      <c r="Q243" s="8" t="s">
        <v>8310</v>
      </c>
      <c r="R243" s="8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2.75" x14ac:dyDescent="0.45">
      <c r="A244" s="5">
        <v>242</v>
      </c>
      <c r="B244" s="7" t="s">
        <v>244</v>
      </c>
      <c r="C244" s="7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1">
        <f t="shared" si="12"/>
        <v>113</v>
      </c>
      <c r="P244" s="8">
        <f t="shared" si="13"/>
        <v>73.02</v>
      </c>
      <c r="Q244" s="8" t="s">
        <v>8310</v>
      </c>
      <c r="R244" s="8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2.75" x14ac:dyDescent="0.45">
      <c r="A245" s="5">
        <v>243</v>
      </c>
      <c r="B245" s="7" t="s">
        <v>245</v>
      </c>
      <c r="C245" s="7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1">
        <f t="shared" si="12"/>
        <v>103</v>
      </c>
      <c r="P245" s="8">
        <f t="shared" si="13"/>
        <v>78.2</v>
      </c>
      <c r="Q245" s="8" t="s">
        <v>8310</v>
      </c>
      <c r="R245" s="8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57" x14ac:dyDescent="0.45">
      <c r="A246" s="5">
        <v>244</v>
      </c>
      <c r="B246" s="9">
        <v>39756</v>
      </c>
      <c r="C246" s="7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1">
        <f t="shared" si="12"/>
        <v>114</v>
      </c>
      <c r="P246" s="8">
        <f t="shared" si="13"/>
        <v>47.4</v>
      </c>
      <c r="Q246" s="8" t="s">
        <v>8310</v>
      </c>
      <c r="R246" s="8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42.75" x14ac:dyDescent="0.45">
      <c r="A247" s="5">
        <v>245</v>
      </c>
      <c r="B247" s="7" t="s">
        <v>246</v>
      </c>
      <c r="C247" s="7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1">
        <f t="shared" si="12"/>
        <v>104</v>
      </c>
      <c r="P247" s="8">
        <f t="shared" si="13"/>
        <v>54.02</v>
      </c>
      <c r="Q247" s="8" t="s">
        <v>8310</v>
      </c>
      <c r="R247" s="8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2.75" x14ac:dyDescent="0.45">
      <c r="A248" s="5">
        <v>246</v>
      </c>
      <c r="B248" s="7" t="s">
        <v>247</v>
      </c>
      <c r="C248" s="7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1">
        <f t="shared" si="12"/>
        <v>305</v>
      </c>
      <c r="P248" s="8">
        <f t="shared" si="13"/>
        <v>68.489999999999995</v>
      </c>
      <c r="Q248" s="8" t="s">
        <v>8310</v>
      </c>
      <c r="R248" s="8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57" x14ac:dyDescent="0.45">
      <c r="A249" s="5">
        <v>247</v>
      </c>
      <c r="B249" s="7" t="s">
        <v>248</v>
      </c>
      <c r="C249" s="7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1">
        <f t="shared" si="12"/>
        <v>134</v>
      </c>
      <c r="P249" s="8">
        <f t="shared" si="13"/>
        <v>108.15</v>
      </c>
      <c r="Q249" s="8" t="s">
        <v>8310</v>
      </c>
      <c r="R249" s="8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42.75" x14ac:dyDescent="0.45">
      <c r="A250" s="5">
        <v>248</v>
      </c>
      <c r="B250" s="7" t="s">
        <v>249</v>
      </c>
      <c r="C250" s="7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1">
        <f t="shared" si="12"/>
        <v>101</v>
      </c>
      <c r="P250" s="8">
        <f t="shared" si="13"/>
        <v>589.95000000000005</v>
      </c>
      <c r="Q250" s="8" t="s">
        <v>8310</v>
      </c>
      <c r="R250" s="8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57" x14ac:dyDescent="0.45">
      <c r="A251" s="5">
        <v>249</v>
      </c>
      <c r="B251" s="7" t="s">
        <v>250</v>
      </c>
      <c r="C251" s="7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1">
        <f t="shared" si="12"/>
        <v>113</v>
      </c>
      <c r="P251" s="8">
        <f t="shared" si="13"/>
        <v>48.05</v>
      </c>
      <c r="Q251" s="8" t="s">
        <v>8310</v>
      </c>
      <c r="R251" s="8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42.75" x14ac:dyDescent="0.45">
      <c r="A252" s="5">
        <v>250</v>
      </c>
      <c r="B252" s="7" t="s">
        <v>251</v>
      </c>
      <c r="C252" s="7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1">
        <f t="shared" si="12"/>
        <v>106</v>
      </c>
      <c r="P252" s="8">
        <f t="shared" si="13"/>
        <v>72.48</v>
      </c>
      <c r="Q252" s="8" t="s">
        <v>8310</v>
      </c>
      <c r="R252" s="8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2.75" x14ac:dyDescent="0.45">
      <c r="A253" s="5">
        <v>251</v>
      </c>
      <c r="B253" s="7" t="s">
        <v>252</v>
      </c>
      <c r="C253" s="7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1">
        <f t="shared" si="12"/>
        <v>126</v>
      </c>
      <c r="P253" s="8">
        <f t="shared" si="13"/>
        <v>57.08</v>
      </c>
      <c r="Q253" s="8" t="s">
        <v>8310</v>
      </c>
      <c r="R253" s="8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2.75" x14ac:dyDescent="0.45">
      <c r="A254" s="5">
        <v>252</v>
      </c>
      <c r="B254" s="7" t="s">
        <v>253</v>
      </c>
      <c r="C254" s="7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1">
        <f t="shared" si="12"/>
        <v>185</v>
      </c>
      <c r="P254" s="8">
        <f t="shared" si="13"/>
        <v>85.44</v>
      </c>
      <c r="Q254" s="8" t="s">
        <v>8310</v>
      </c>
      <c r="R254" s="8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42.75" x14ac:dyDescent="0.45">
      <c r="A255" s="5">
        <v>253</v>
      </c>
      <c r="B255" s="7" t="s">
        <v>254</v>
      </c>
      <c r="C255" s="7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1">
        <f t="shared" si="12"/>
        <v>101</v>
      </c>
      <c r="P255" s="8">
        <f t="shared" si="13"/>
        <v>215.86</v>
      </c>
      <c r="Q255" s="8" t="s">
        <v>8310</v>
      </c>
      <c r="R255" s="8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2.75" x14ac:dyDescent="0.45">
      <c r="A256" s="5">
        <v>254</v>
      </c>
      <c r="B256" s="7" t="s">
        <v>255</v>
      </c>
      <c r="C256" s="7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1">
        <f t="shared" si="12"/>
        <v>117</v>
      </c>
      <c r="P256" s="8">
        <f t="shared" si="13"/>
        <v>89.39</v>
      </c>
      <c r="Q256" s="8" t="s">
        <v>8310</v>
      </c>
      <c r="R256" s="8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28.5" x14ac:dyDescent="0.45">
      <c r="A257" s="5">
        <v>255</v>
      </c>
      <c r="B257" s="7" t="s">
        <v>256</v>
      </c>
      <c r="C257" s="7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1">
        <f t="shared" si="12"/>
        <v>107</v>
      </c>
      <c r="P257" s="8">
        <f t="shared" si="13"/>
        <v>45.42</v>
      </c>
      <c r="Q257" s="8" t="s">
        <v>8310</v>
      </c>
      <c r="R257" s="8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42.75" x14ac:dyDescent="0.45">
      <c r="A258" s="5">
        <v>256</v>
      </c>
      <c r="B258" s="7" t="s">
        <v>257</v>
      </c>
      <c r="C258" s="7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1">
        <f t="shared" si="12"/>
        <v>139</v>
      </c>
      <c r="P258" s="8">
        <f t="shared" si="13"/>
        <v>65.760000000000005</v>
      </c>
      <c r="Q258" s="8" t="s">
        <v>8310</v>
      </c>
      <c r="R258" s="8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42.75" x14ac:dyDescent="0.45">
      <c r="A259" s="5">
        <v>257</v>
      </c>
      <c r="B259" s="7" t="s">
        <v>258</v>
      </c>
      <c r="C259" s="7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1">
        <f t="shared" ref="O259:O322" si="16">ROUND((E259/D259)*100,0)</f>
        <v>107</v>
      </c>
      <c r="P259" s="8">
        <f t="shared" ref="P259:P322" si="17">ROUND(E259/L259,2)</f>
        <v>66.7</v>
      </c>
      <c r="Q259" s="8" t="s">
        <v>8310</v>
      </c>
      <c r="R259" s="8" t="s">
        <v>8315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2.75" x14ac:dyDescent="0.45">
      <c r="A260" s="5">
        <v>258</v>
      </c>
      <c r="B260" s="7" t="s">
        <v>259</v>
      </c>
      <c r="C260" s="7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1">
        <f t="shared" si="16"/>
        <v>191</v>
      </c>
      <c r="P260" s="8">
        <f t="shared" si="17"/>
        <v>83.35</v>
      </c>
      <c r="Q260" s="8" t="s">
        <v>8310</v>
      </c>
      <c r="R260" s="8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42.75" x14ac:dyDescent="0.45">
      <c r="A261" s="5">
        <v>259</v>
      </c>
      <c r="B261" s="7" t="s">
        <v>260</v>
      </c>
      <c r="C261" s="7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1">
        <f t="shared" si="16"/>
        <v>132</v>
      </c>
      <c r="P261" s="8">
        <f t="shared" si="17"/>
        <v>105.05</v>
      </c>
      <c r="Q261" s="8" t="s">
        <v>8310</v>
      </c>
      <c r="R261" s="8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42.75" x14ac:dyDescent="0.45">
      <c r="A262" s="5">
        <v>260</v>
      </c>
      <c r="B262" s="7" t="s">
        <v>261</v>
      </c>
      <c r="C262" s="7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1">
        <f t="shared" si="16"/>
        <v>106</v>
      </c>
      <c r="P262" s="8">
        <f t="shared" si="17"/>
        <v>120.91</v>
      </c>
      <c r="Q262" s="8" t="s">
        <v>8310</v>
      </c>
      <c r="R262" s="8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28.5" x14ac:dyDescent="0.45">
      <c r="A263" s="5">
        <v>261</v>
      </c>
      <c r="B263" s="7" t="s">
        <v>262</v>
      </c>
      <c r="C263" s="7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1">
        <f t="shared" si="16"/>
        <v>107</v>
      </c>
      <c r="P263" s="8">
        <f t="shared" si="17"/>
        <v>97.64</v>
      </c>
      <c r="Q263" s="8" t="s">
        <v>8310</v>
      </c>
      <c r="R263" s="8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28.5" x14ac:dyDescent="0.45">
      <c r="A264" s="5">
        <v>262</v>
      </c>
      <c r="B264" s="7" t="s">
        <v>263</v>
      </c>
      <c r="C264" s="7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1">
        <f t="shared" si="16"/>
        <v>240</v>
      </c>
      <c r="P264" s="8">
        <f t="shared" si="17"/>
        <v>41.38</v>
      </c>
      <c r="Q264" s="8" t="s">
        <v>8310</v>
      </c>
      <c r="R264" s="8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57" x14ac:dyDescent="0.45">
      <c r="A265" s="5">
        <v>263</v>
      </c>
      <c r="B265" s="7" t="s">
        <v>264</v>
      </c>
      <c r="C265" s="7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1">
        <f t="shared" si="16"/>
        <v>118</v>
      </c>
      <c r="P265" s="8">
        <f t="shared" si="17"/>
        <v>30.65</v>
      </c>
      <c r="Q265" s="8" t="s">
        <v>8310</v>
      </c>
      <c r="R265" s="8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57" x14ac:dyDescent="0.45">
      <c r="A266" s="5">
        <v>264</v>
      </c>
      <c r="B266" s="7" t="s">
        <v>265</v>
      </c>
      <c r="C266" s="7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1">
        <f t="shared" si="16"/>
        <v>118</v>
      </c>
      <c r="P266" s="8">
        <f t="shared" si="17"/>
        <v>64.95</v>
      </c>
      <c r="Q266" s="8" t="s">
        <v>8310</v>
      </c>
      <c r="R266" s="8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57" x14ac:dyDescent="0.45">
      <c r="A267" s="5">
        <v>265</v>
      </c>
      <c r="B267" s="7" t="s">
        <v>266</v>
      </c>
      <c r="C267" s="7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1">
        <f t="shared" si="16"/>
        <v>111</v>
      </c>
      <c r="P267" s="8">
        <f t="shared" si="17"/>
        <v>95.78</v>
      </c>
      <c r="Q267" s="8" t="s">
        <v>8310</v>
      </c>
      <c r="R267" s="8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57" x14ac:dyDescent="0.45">
      <c r="A268" s="5">
        <v>266</v>
      </c>
      <c r="B268" s="7" t="s">
        <v>267</v>
      </c>
      <c r="C268" s="7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1">
        <f t="shared" si="16"/>
        <v>146</v>
      </c>
      <c r="P268" s="8">
        <f t="shared" si="17"/>
        <v>40.42</v>
      </c>
      <c r="Q268" s="8" t="s">
        <v>8310</v>
      </c>
      <c r="R268" s="8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2.75" x14ac:dyDescent="0.45">
      <c r="A269" s="5">
        <v>267</v>
      </c>
      <c r="B269" s="7" t="s">
        <v>268</v>
      </c>
      <c r="C269" s="7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1">
        <f t="shared" si="16"/>
        <v>132</v>
      </c>
      <c r="P269" s="8">
        <f t="shared" si="17"/>
        <v>78.58</v>
      </c>
      <c r="Q269" s="8" t="s">
        <v>8310</v>
      </c>
      <c r="R269" s="8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42.75" x14ac:dyDescent="0.45">
      <c r="A270" s="5">
        <v>268</v>
      </c>
      <c r="B270" s="7" t="s">
        <v>269</v>
      </c>
      <c r="C270" s="7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1">
        <f t="shared" si="16"/>
        <v>111</v>
      </c>
      <c r="P270" s="8">
        <f t="shared" si="17"/>
        <v>50.18</v>
      </c>
      <c r="Q270" s="8" t="s">
        <v>8310</v>
      </c>
      <c r="R270" s="8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42.75" x14ac:dyDescent="0.45">
      <c r="A271" s="5">
        <v>269</v>
      </c>
      <c r="B271" s="7" t="s">
        <v>270</v>
      </c>
      <c r="C271" s="7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1">
        <f t="shared" si="16"/>
        <v>147</v>
      </c>
      <c r="P271" s="8">
        <f t="shared" si="17"/>
        <v>92.25</v>
      </c>
      <c r="Q271" s="8" t="s">
        <v>8310</v>
      </c>
      <c r="R271" s="8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2.75" x14ac:dyDescent="0.45">
      <c r="A272" s="5">
        <v>270</v>
      </c>
      <c r="B272" s="7" t="s">
        <v>271</v>
      </c>
      <c r="C272" s="7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1">
        <f t="shared" si="16"/>
        <v>153</v>
      </c>
      <c r="P272" s="8">
        <f t="shared" si="17"/>
        <v>57.54</v>
      </c>
      <c r="Q272" s="8" t="s">
        <v>8310</v>
      </c>
      <c r="R272" s="8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42.75" x14ac:dyDescent="0.45">
      <c r="A273" s="5">
        <v>271</v>
      </c>
      <c r="B273" s="7" t="s">
        <v>272</v>
      </c>
      <c r="C273" s="7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1">
        <f t="shared" si="16"/>
        <v>105</v>
      </c>
      <c r="P273" s="8">
        <f t="shared" si="17"/>
        <v>109.42</v>
      </c>
      <c r="Q273" s="8" t="s">
        <v>8310</v>
      </c>
      <c r="R273" s="8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42.75" x14ac:dyDescent="0.45">
      <c r="A274" s="5">
        <v>272</v>
      </c>
      <c r="B274" s="7" t="s">
        <v>273</v>
      </c>
      <c r="C274" s="7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1">
        <f t="shared" si="16"/>
        <v>177</v>
      </c>
      <c r="P274" s="8">
        <f t="shared" si="17"/>
        <v>81.89</v>
      </c>
      <c r="Q274" s="8" t="s">
        <v>8310</v>
      </c>
      <c r="R274" s="8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42.75" x14ac:dyDescent="0.45">
      <c r="A275" s="5">
        <v>273</v>
      </c>
      <c r="B275" s="7" t="s">
        <v>274</v>
      </c>
      <c r="C275" s="7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1">
        <f t="shared" si="16"/>
        <v>108</v>
      </c>
      <c r="P275" s="8">
        <f t="shared" si="17"/>
        <v>45.67</v>
      </c>
      <c r="Q275" s="8" t="s">
        <v>8310</v>
      </c>
      <c r="R275" s="8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42.75" x14ac:dyDescent="0.45">
      <c r="A276" s="5">
        <v>274</v>
      </c>
      <c r="B276" s="7" t="s">
        <v>275</v>
      </c>
      <c r="C276" s="7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1">
        <f t="shared" si="16"/>
        <v>156</v>
      </c>
      <c r="P276" s="8">
        <f t="shared" si="17"/>
        <v>55.22</v>
      </c>
      <c r="Q276" s="8" t="s">
        <v>8310</v>
      </c>
      <c r="R276" s="8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2.75" x14ac:dyDescent="0.45">
      <c r="A277" s="5">
        <v>275</v>
      </c>
      <c r="B277" s="7" t="s">
        <v>276</v>
      </c>
      <c r="C277" s="7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1">
        <f t="shared" si="16"/>
        <v>108</v>
      </c>
      <c r="P277" s="8">
        <f t="shared" si="17"/>
        <v>65.3</v>
      </c>
      <c r="Q277" s="8" t="s">
        <v>8310</v>
      </c>
      <c r="R277" s="8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42.75" x14ac:dyDescent="0.45">
      <c r="A278" s="5">
        <v>276</v>
      </c>
      <c r="B278" s="7" t="s">
        <v>277</v>
      </c>
      <c r="C278" s="7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1">
        <f t="shared" si="16"/>
        <v>148</v>
      </c>
      <c r="P278" s="8">
        <f t="shared" si="17"/>
        <v>95.23</v>
      </c>
      <c r="Q278" s="8" t="s">
        <v>8310</v>
      </c>
      <c r="R278" s="8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42.75" x14ac:dyDescent="0.45">
      <c r="A279" s="5">
        <v>277</v>
      </c>
      <c r="B279" s="7" t="s">
        <v>278</v>
      </c>
      <c r="C279" s="7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1">
        <f t="shared" si="16"/>
        <v>110</v>
      </c>
      <c r="P279" s="8">
        <f t="shared" si="17"/>
        <v>75.44</v>
      </c>
      <c r="Q279" s="8" t="s">
        <v>8310</v>
      </c>
      <c r="R279" s="8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28.5" x14ac:dyDescent="0.45">
      <c r="A280" s="5">
        <v>278</v>
      </c>
      <c r="B280" s="7" t="s">
        <v>279</v>
      </c>
      <c r="C280" s="7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1">
        <f t="shared" si="16"/>
        <v>150</v>
      </c>
      <c r="P280" s="8">
        <f t="shared" si="17"/>
        <v>97.82</v>
      </c>
      <c r="Q280" s="8" t="s">
        <v>8310</v>
      </c>
      <c r="R280" s="8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42.75" x14ac:dyDescent="0.45">
      <c r="A281" s="5">
        <v>279</v>
      </c>
      <c r="B281" s="7" t="s">
        <v>280</v>
      </c>
      <c r="C281" s="7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1">
        <f t="shared" si="16"/>
        <v>157</v>
      </c>
      <c r="P281" s="8">
        <f t="shared" si="17"/>
        <v>87.69</v>
      </c>
      <c r="Q281" s="8" t="s">
        <v>8310</v>
      </c>
      <c r="R281" s="8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42.75" x14ac:dyDescent="0.45">
      <c r="A282" s="5">
        <v>280</v>
      </c>
      <c r="B282" s="7" t="s">
        <v>281</v>
      </c>
      <c r="C282" s="7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1">
        <f t="shared" si="16"/>
        <v>156</v>
      </c>
      <c r="P282" s="8">
        <f t="shared" si="17"/>
        <v>54.75</v>
      </c>
      <c r="Q282" s="8" t="s">
        <v>8310</v>
      </c>
      <c r="R282" s="8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42.75" x14ac:dyDescent="0.45">
      <c r="A283" s="5">
        <v>281</v>
      </c>
      <c r="B283" s="7" t="s">
        <v>282</v>
      </c>
      <c r="C283" s="7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1">
        <f t="shared" si="16"/>
        <v>121</v>
      </c>
      <c r="P283" s="8">
        <f t="shared" si="17"/>
        <v>83.95</v>
      </c>
      <c r="Q283" s="8" t="s">
        <v>8310</v>
      </c>
      <c r="R283" s="8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2.75" x14ac:dyDescent="0.45">
      <c r="A284" s="5">
        <v>282</v>
      </c>
      <c r="B284" s="7" t="s">
        <v>283</v>
      </c>
      <c r="C284" s="7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1">
        <f t="shared" si="16"/>
        <v>101</v>
      </c>
      <c r="P284" s="8">
        <f t="shared" si="17"/>
        <v>254.39</v>
      </c>
      <c r="Q284" s="8" t="s">
        <v>8310</v>
      </c>
      <c r="R284" s="8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28.5" x14ac:dyDescent="0.45">
      <c r="A285" s="5">
        <v>283</v>
      </c>
      <c r="B285" s="7" t="s">
        <v>284</v>
      </c>
      <c r="C285" s="7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1">
        <f t="shared" si="16"/>
        <v>114</v>
      </c>
      <c r="P285" s="8">
        <f t="shared" si="17"/>
        <v>101.83</v>
      </c>
      <c r="Q285" s="8" t="s">
        <v>8310</v>
      </c>
      <c r="R285" s="8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42.75" x14ac:dyDescent="0.45">
      <c r="A286" s="5">
        <v>284</v>
      </c>
      <c r="B286" s="7" t="s">
        <v>285</v>
      </c>
      <c r="C286" s="7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1">
        <f t="shared" si="16"/>
        <v>105</v>
      </c>
      <c r="P286" s="8">
        <f t="shared" si="17"/>
        <v>55.07</v>
      </c>
      <c r="Q286" s="8" t="s">
        <v>8310</v>
      </c>
      <c r="R286" s="8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2.75" x14ac:dyDescent="0.45">
      <c r="A287" s="5">
        <v>285</v>
      </c>
      <c r="B287" s="7" t="s">
        <v>286</v>
      </c>
      <c r="C287" s="7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1">
        <f t="shared" si="16"/>
        <v>229</v>
      </c>
      <c r="P287" s="8">
        <f t="shared" si="17"/>
        <v>56.9</v>
      </c>
      <c r="Q287" s="8" t="s">
        <v>8310</v>
      </c>
      <c r="R287" s="8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2.75" x14ac:dyDescent="0.45">
      <c r="A288" s="5">
        <v>286</v>
      </c>
      <c r="B288" s="7" t="s">
        <v>287</v>
      </c>
      <c r="C288" s="7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1">
        <f t="shared" si="16"/>
        <v>109</v>
      </c>
      <c r="P288" s="8">
        <f t="shared" si="17"/>
        <v>121.28</v>
      </c>
      <c r="Q288" s="8" t="s">
        <v>8310</v>
      </c>
      <c r="R288" s="8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28.5" x14ac:dyDescent="0.45">
      <c r="A289" s="5">
        <v>287</v>
      </c>
      <c r="B289" s="7" t="s">
        <v>288</v>
      </c>
      <c r="C289" s="7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1">
        <f t="shared" si="16"/>
        <v>176</v>
      </c>
      <c r="P289" s="8">
        <f t="shared" si="17"/>
        <v>91.19</v>
      </c>
      <c r="Q289" s="8" t="s">
        <v>8310</v>
      </c>
      <c r="R289" s="8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57" x14ac:dyDescent="0.45">
      <c r="A290" s="5">
        <v>288</v>
      </c>
      <c r="B290" s="7" t="s">
        <v>289</v>
      </c>
      <c r="C290" s="7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1">
        <f t="shared" si="16"/>
        <v>103</v>
      </c>
      <c r="P290" s="8">
        <f t="shared" si="17"/>
        <v>115.45</v>
      </c>
      <c r="Q290" s="8" t="s">
        <v>8310</v>
      </c>
      <c r="R290" s="8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42.75" x14ac:dyDescent="0.45">
      <c r="A291" s="5">
        <v>289</v>
      </c>
      <c r="B291" s="7" t="s">
        <v>290</v>
      </c>
      <c r="C291" s="7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1">
        <f t="shared" si="16"/>
        <v>105</v>
      </c>
      <c r="P291" s="8">
        <f t="shared" si="17"/>
        <v>67.77</v>
      </c>
      <c r="Q291" s="8" t="s">
        <v>8310</v>
      </c>
      <c r="R291" s="8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28.5" x14ac:dyDescent="0.45">
      <c r="A292" s="5">
        <v>290</v>
      </c>
      <c r="B292" s="7" t="s">
        <v>291</v>
      </c>
      <c r="C292" s="7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1">
        <f t="shared" si="16"/>
        <v>107</v>
      </c>
      <c r="P292" s="8">
        <f t="shared" si="17"/>
        <v>28.58</v>
      </c>
      <c r="Q292" s="8" t="s">
        <v>8310</v>
      </c>
      <c r="R292" s="8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2.75" x14ac:dyDescent="0.45">
      <c r="A293" s="5">
        <v>291</v>
      </c>
      <c r="B293" s="7" t="s">
        <v>292</v>
      </c>
      <c r="C293" s="7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1">
        <f t="shared" si="16"/>
        <v>120</v>
      </c>
      <c r="P293" s="8">
        <f t="shared" si="17"/>
        <v>46.88</v>
      </c>
      <c r="Q293" s="8" t="s">
        <v>8310</v>
      </c>
      <c r="R293" s="8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42.75" x14ac:dyDescent="0.45">
      <c r="A294" s="5">
        <v>292</v>
      </c>
      <c r="B294" s="7" t="s">
        <v>293</v>
      </c>
      <c r="C294" s="7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1">
        <f t="shared" si="16"/>
        <v>102</v>
      </c>
      <c r="P294" s="8">
        <f t="shared" si="17"/>
        <v>154.41999999999999</v>
      </c>
      <c r="Q294" s="8" t="s">
        <v>8310</v>
      </c>
      <c r="R294" s="8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42.75" x14ac:dyDescent="0.45">
      <c r="A295" s="5">
        <v>293</v>
      </c>
      <c r="B295" s="7" t="s">
        <v>294</v>
      </c>
      <c r="C295" s="7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1">
        <f t="shared" si="16"/>
        <v>101</v>
      </c>
      <c r="P295" s="8">
        <f t="shared" si="17"/>
        <v>201.22</v>
      </c>
      <c r="Q295" s="8" t="s">
        <v>8310</v>
      </c>
      <c r="R295" s="8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57" x14ac:dyDescent="0.45">
      <c r="A296" s="5">
        <v>294</v>
      </c>
      <c r="B296" s="7" t="s">
        <v>295</v>
      </c>
      <c r="C296" s="7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1">
        <f t="shared" si="16"/>
        <v>100</v>
      </c>
      <c r="P296" s="8">
        <f t="shared" si="17"/>
        <v>100</v>
      </c>
      <c r="Q296" s="8" t="s">
        <v>8310</v>
      </c>
      <c r="R296" s="8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42.75" x14ac:dyDescent="0.45">
      <c r="A297" s="5">
        <v>295</v>
      </c>
      <c r="B297" s="7" t="s">
        <v>296</v>
      </c>
      <c r="C297" s="7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1">
        <f t="shared" si="16"/>
        <v>133</v>
      </c>
      <c r="P297" s="8">
        <f t="shared" si="17"/>
        <v>100.08</v>
      </c>
      <c r="Q297" s="8" t="s">
        <v>8310</v>
      </c>
      <c r="R297" s="8" t="s">
        <v>8315</v>
      </c>
      <c r="S297" s="17">
        <f t="shared" si="18"/>
        <v>41519.004733796297</v>
      </c>
      <c r="T297" s="17">
        <f t="shared" si="19"/>
        <v>41579</v>
      </c>
    </row>
    <row r="298" spans="1:20" ht="42.75" x14ac:dyDescent="0.45">
      <c r="A298" s="5">
        <v>296</v>
      </c>
      <c r="B298" s="7" t="s">
        <v>297</v>
      </c>
      <c r="C298" s="7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1">
        <f t="shared" si="16"/>
        <v>119</v>
      </c>
      <c r="P298" s="8">
        <f t="shared" si="17"/>
        <v>230.09</v>
      </c>
      <c r="Q298" s="8" t="s">
        <v>8310</v>
      </c>
      <c r="R298" s="8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42.75" x14ac:dyDescent="0.45">
      <c r="A299" s="5">
        <v>297</v>
      </c>
      <c r="B299" s="7" t="s">
        <v>298</v>
      </c>
      <c r="C299" s="7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1">
        <f t="shared" si="16"/>
        <v>101</v>
      </c>
      <c r="P299" s="8">
        <f t="shared" si="17"/>
        <v>141.75</v>
      </c>
      <c r="Q299" s="8" t="s">
        <v>8310</v>
      </c>
      <c r="R299" s="8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28.5" x14ac:dyDescent="0.45">
      <c r="A300" s="5">
        <v>298</v>
      </c>
      <c r="B300" s="7" t="s">
        <v>299</v>
      </c>
      <c r="C300" s="7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1">
        <f t="shared" si="16"/>
        <v>109</v>
      </c>
      <c r="P300" s="8">
        <f t="shared" si="17"/>
        <v>56.34</v>
      </c>
      <c r="Q300" s="8" t="s">
        <v>8310</v>
      </c>
      <c r="R300" s="8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42.75" x14ac:dyDescent="0.45">
      <c r="A301" s="5">
        <v>299</v>
      </c>
      <c r="B301" s="7" t="s">
        <v>300</v>
      </c>
      <c r="C301" s="7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1">
        <f t="shared" si="16"/>
        <v>179</v>
      </c>
      <c r="P301" s="8">
        <f t="shared" si="17"/>
        <v>73.34</v>
      </c>
      <c r="Q301" s="8" t="s">
        <v>8310</v>
      </c>
      <c r="R301" s="8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42.75" x14ac:dyDescent="0.45">
      <c r="A302" s="5">
        <v>300</v>
      </c>
      <c r="B302" s="7" t="s">
        <v>301</v>
      </c>
      <c r="C302" s="7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1">
        <f t="shared" si="16"/>
        <v>102</v>
      </c>
      <c r="P302" s="8">
        <f t="shared" si="17"/>
        <v>85.34</v>
      </c>
      <c r="Q302" s="8" t="s">
        <v>8310</v>
      </c>
      <c r="R302" s="8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2.75" x14ac:dyDescent="0.45">
      <c r="A303" s="5">
        <v>301</v>
      </c>
      <c r="B303" s="7" t="s">
        <v>302</v>
      </c>
      <c r="C303" s="7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1">
        <f t="shared" si="16"/>
        <v>119</v>
      </c>
      <c r="P303" s="8">
        <f t="shared" si="17"/>
        <v>61.5</v>
      </c>
      <c r="Q303" s="8" t="s">
        <v>8310</v>
      </c>
      <c r="R303" s="8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57" x14ac:dyDescent="0.45">
      <c r="A304" s="5">
        <v>302</v>
      </c>
      <c r="B304" s="7" t="s">
        <v>303</v>
      </c>
      <c r="C304" s="7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1">
        <f t="shared" si="16"/>
        <v>100</v>
      </c>
      <c r="P304" s="8">
        <f t="shared" si="17"/>
        <v>93.02</v>
      </c>
      <c r="Q304" s="8" t="s">
        <v>8310</v>
      </c>
      <c r="R304" s="8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2.75" x14ac:dyDescent="0.45">
      <c r="A305" s="5">
        <v>303</v>
      </c>
      <c r="B305" s="7" t="s">
        <v>304</v>
      </c>
      <c r="C305" s="7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1">
        <f t="shared" si="16"/>
        <v>137</v>
      </c>
      <c r="P305" s="8">
        <f t="shared" si="17"/>
        <v>50.29</v>
      </c>
      <c r="Q305" s="8" t="s">
        <v>8310</v>
      </c>
      <c r="R305" s="8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28.5" x14ac:dyDescent="0.45">
      <c r="A306" s="5">
        <v>304</v>
      </c>
      <c r="B306" s="7" t="s">
        <v>305</v>
      </c>
      <c r="C306" s="7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1">
        <f t="shared" si="16"/>
        <v>232</v>
      </c>
      <c r="P306" s="8">
        <f t="shared" si="17"/>
        <v>106.43</v>
      </c>
      <c r="Q306" s="8" t="s">
        <v>8310</v>
      </c>
      <c r="R306" s="8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42.75" x14ac:dyDescent="0.45">
      <c r="A307" s="5">
        <v>305</v>
      </c>
      <c r="B307" s="7" t="s">
        <v>306</v>
      </c>
      <c r="C307" s="7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1">
        <f t="shared" si="16"/>
        <v>130</v>
      </c>
      <c r="P307" s="8">
        <f t="shared" si="17"/>
        <v>51.72</v>
      </c>
      <c r="Q307" s="8" t="s">
        <v>8310</v>
      </c>
      <c r="R307" s="8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28.5" x14ac:dyDescent="0.45">
      <c r="A308" s="5">
        <v>306</v>
      </c>
      <c r="B308" s="7" t="s">
        <v>307</v>
      </c>
      <c r="C308" s="7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1">
        <f t="shared" si="16"/>
        <v>293</v>
      </c>
      <c r="P308" s="8">
        <f t="shared" si="17"/>
        <v>36.61</v>
      </c>
      <c r="Q308" s="8" t="s">
        <v>8310</v>
      </c>
      <c r="R308" s="8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45">
      <c r="A309" s="5">
        <v>307</v>
      </c>
      <c r="B309" s="7" t="s">
        <v>308</v>
      </c>
      <c r="C309" s="7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1">
        <f t="shared" si="16"/>
        <v>111</v>
      </c>
      <c r="P309" s="8">
        <f t="shared" si="17"/>
        <v>42.52</v>
      </c>
      <c r="Q309" s="8" t="s">
        <v>8310</v>
      </c>
      <c r="R309" s="8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42.75" x14ac:dyDescent="0.45">
      <c r="A310" s="5">
        <v>308</v>
      </c>
      <c r="B310" s="7" t="s">
        <v>309</v>
      </c>
      <c r="C310" s="7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1">
        <f t="shared" si="16"/>
        <v>106</v>
      </c>
      <c r="P310" s="8">
        <f t="shared" si="17"/>
        <v>62.71</v>
      </c>
      <c r="Q310" s="8" t="s">
        <v>8310</v>
      </c>
      <c r="R310" s="8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42.75" x14ac:dyDescent="0.45">
      <c r="A311" s="5">
        <v>309</v>
      </c>
      <c r="B311" s="7" t="s">
        <v>310</v>
      </c>
      <c r="C311" s="7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1">
        <f t="shared" si="16"/>
        <v>119</v>
      </c>
      <c r="P311" s="8">
        <f t="shared" si="17"/>
        <v>89.96</v>
      </c>
      <c r="Q311" s="8" t="s">
        <v>8310</v>
      </c>
      <c r="R311" s="8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2.75" x14ac:dyDescent="0.45">
      <c r="A312" s="5">
        <v>310</v>
      </c>
      <c r="B312" s="7" t="s">
        <v>311</v>
      </c>
      <c r="C312" s="7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1">
        <f t="shared" si="16"/>
        <v>104</v>
      </c>
      <c r="P312" s="8">
        <f t="shared" si="17"/>
        <v>28.92</v>
      </c>
      <c r="Q312" s="8" t="s">
        <v>8310</v>
      </c>
      <c r="R312" s="8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2.75" x14ac:dyDescent="0.45">
      <c r="A313" s="5">
        <v>311</v>
      </c>
      <c r="B313" s="7" t="s">
        <v>312</v>
      </c>
      <c r="C313" s="7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1">
        <f t="shared" si="16"/>
        <v>104</v>
      </c>
      <c r="P313" s="8">
        <f t="shared" si="17"/>
        <v>138.80000000000001</v>
      </c>
      <c r="Q313" s="8" t="s">
        <v>8310</v>
      </c>
      <c r="R313" s="8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42.75" x14ac:dyDescent="0.45">
      <c r="A314" s="5">
        <v>312</v>
      </c>
      <c r="B314" s="7" t="s">
        <v>313</v>
      </c>
      <c r="C314" s="7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1">
        <f t="shared" si="16"/>
        <v>112</v>
      </c>
      <c r="P314" s="8">
        <f t="shared" si="17"/>
        <v>61.3</v>
      </c>
      <c r="Q314" s="8" t="s">
        <v>8310</v>
      </c>
      <c r="R314" s="8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57" x14ac:dyDescent="0.45">
      <c r="A315" s="5">
        <v>313</v>
      </c>
      <c r="B315" s="7" t="s">
        <v>314</v>
      </c>
      <c r="C315" s="7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1">
        <f t="shared" si="16"/>
        <v>105</v>
      </c>
      <c r="P315" s="8">
        <f t="shared" si="17"/>
        <v>80.2</v>
      </c>
      <c r="Q315" s="8" t="s">
        <v>8310</v>
      </c>
      <c r="R315" s="8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42.75" x14ac:dyDescent="0.45">
      <c r="A316" s="5">
        <v>314</v>
      </c>
      <c r="B316" s="7" t="s">
        <v>315</v>
      </c>
      <c r="C316" s="7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1">
        <f t="shared" si="16"/>
        <v>385</v>
      </c>
      <c r="P316" s="8">
        <f t="shared" si="17"/>
        <v>32.1</v>
      </c>
      <c r="Q316" s="8" t="s">
        <v>8310</v>
      </c>
      <c r="R316" s="8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2.75" x14ac:dyDescent="0.45">
      <c r="A317" s="5">
        <v>315</v>
      </c>
      <c r="B317" s="7" t="s">
        <v>316</v>
      </c>
      <c r="C317" s="7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1">
        <f t="shared" si="16"/>
        <v>101</v>
      </c>
      <c r="P317" s="8">
        <f t="shared" si="17"/>
        <v>200.89</v>
      </c>
      <c r="Q317" s="8" t="s">
        <v>8310</v>
      </c>
      <c r="R317" s="8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28.5" x14ac:dyDescent="0.45">
      <c r="A318" s="5">
        <v>316</v>
      </c>
      <c r="B318" s="7" t="s">
        <v>317</v>
      </c>
      <c r="C318" s="7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1">
        <f t="shared" si="16"/>
        <v>114</v>
      </c>
      <c r="P318" s="8">
        <f t="shared" si="17"/>
        <v>108.01</v>
      </c>
      <c r="Q318" s="8" t="s">
        <v>8310</v>
      </c>
      <c r="R318" s="8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42.75" x14ac:dyDescent="0.45">
      <c r="A319" s="5">
        <v>317</v>
      </c>
      <c r="B319" s="7" t="s">
        <v>318</v>
      </c>
      <c r="C319" s="7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1">
        <f t="shared" si="16"/>
        <v>101</v>
      </c>
      <c r="P319" s="8">
        <f t="shared" si="17"/>
        <v>95.7</v>
      </c>
      <c r="Q319" s="8" t="s">
        <v>8310</v>
      </c>
      <c r="R319" s="8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2.75" x14ac:dyDescent="0.45">
      <c r="A320" s="5">
        <v>318</v>
      </c>
      <c r="B320" s="7" t="s">
        <v>319</v>
      </c>
      <c r="C320" s="7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1">
        <f t="shared" si="16"/>
        <v>283</v>
      </c>
      <c r="P320" s="8">
        <f t="shared" si="17"/>
        <v>49.88</v>
      </c>
      <c r="Q320" s="8" t="s">
        <v>8310</v>
      </c>
      <c r="R320" s="8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57" x14ac:dyDescent="0.45">
      <c r="A321" s="5">
        <v>319</v>
      </c>
      <c r="B321" s="7" t="s">
        <v>320</v>
      </c>
      <c r="C321" s="7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1">
        <f t="shared" si="16"/>
        <v>113</v>
      </c>
      <c r="P321" s="8">
        <f t="shared" si="17"/>
        <v>110.47</v>
      </c>
      <c r="Q321" s="8" t="s">
        <v>8310</v>
      </c>
      <c r="R321" s="8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42.75" x14ac:dyDescent="0.45">
      <c r="A322" s="5">
        <v>320</v>
      </c>
      <c r="B322" s="7" t="s">
        <v>321</v>
      </c>
      <c r="C322" s="7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1">
        <f t="shared" si="16"/>
        <v>107</v>
      </c>
      <c r="P322" s="8">
        <f t="shared" si="17"/>
        <v>134.91</v>
      </c>
      <c r="Q322" s="8" t="s">
        <v>8310</v>
      </c>
      <c r="R322" s="8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2.75" x14ac:dyDescent="0.45">
      <c r="A323" s="5">
        <v>321</v>
      </c>
      <c r="B323" s="7" t="s">
        <v>322</v>
      </c>
      <c r="C323" s="7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1">
        <f t="shared" ref="O323:O386" si="20">ROUND((E323/D323)*100,0)</f>
        <v>103</v>
      </c>
      <c r="P323" s="8">
        <f t="shared" ref="P323:P386" si="21">ROUND(E323/L323,2)</f>
        <v>106.62</v>
      </c>
      <c r="Q323" s="8" t="s">
        <v>8310</v>
      </c>
      <c r="R323" s="8" t="s">
        <v>8315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2.75" x14ac:dyDescent="0.45">
      <c r="A324" s="5">
        <v>322</v>
      </c>
      <c r="B324" s="7" t="s">
        <v>323</v>
      </c>
      <c r="C324" s="7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1">
        <f t="shared" si="20"/>
        <v>108</v>
      </c>
      <c r="P324" s="8">
        <f t="shared" si="21"/>
        <v>145.04</v>
      </c>
      <c r="Q324" s="8" t="s">
        <v>8310</v>
      </c>
      <c r="R324" s="8" t="s">
        <v>8315</v>
      </c>
      <c r="S324" s="17">
        <f t="shared" si="22"/>
        <v>42473.57</v>
      </c>
      <c r="T324" s="17">
        <f t="shared" si="23"/>
        <v>42503.57</v>
      </c>
    </row>
    <row r="325" spans="1:20" ht="42.75" x14ac:dyDescent="0.45">
      <c r="A325" s="5">
        <v>323</v>
      </c>
      <c r="B325" s="7" t="s">
        <v>324</v>
      </c>
      <c r="C325" s="7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1">
        <f t="shared" si="20"/>
        <v>123</v>
      </c>
      <c r="P325" s="8">
        <f t="shared" si="21"/>
        <v>114.59</v>
      </c>
      <c r="Q325" s="8" t="s">
        <v>8310</v>
      </c>
      <c r="R325" s="8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2.75" x14ac:dyDescent="0.45">
      <c r="A326" s="5">
        <v>324</v>
      </c>
      <c r="B326" s="7" t="s">
        <v>325</v>
      </c>
      <c r="C326" s="7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1">
        <f t="shared" si="20"/>
        <v>102</v>
      </c>
      <c r="P326" s="8">
        <f t="shared" si="21"/>
        <v>105.32</v>
      </c>
      <c r="Q326" s="8" t="s">
        <v>8310</v>
      </c>
      <c r="R326" s="8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2.75" x14ac:dyDescent="0.45">
      <c r="A327" s="5">
        <v>325</v>
      </c>
      <c r="B327" s="7" t="s">
        <v>326</v>
      </c>
      <c r="C327" s="7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1">
        <f t="shared" si="20"/>
        <v>104</v>
      </c>
      <c r="P327" s="8">
        <f t="shared" si="21"/>
        <v>70.92</v>
      </c>
      <c r="Q327" s="8" t="s">
        <v>8310</v>
      </c>
      <c r="R327" s="8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2.75" x14ac:dyDescent="0.45">
      <c r="A328" s="5">
        <v>326</v>
      </c>
      <c r="B328" s="7" t="s">
        <v>327</v>
      </c>
      <c r="C328" s="7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1">
        <f t="shared" si="20"/>
        <v>113</v>
      </c>
      <c r="P328" s="8">
        <f t="shared" si="21"/>
        <v>147.16999999999999</v>
      </c>
      <c r="Q328" s="8" t="s">
        <v>8310</v>
      </c>
      <c r="R328" s="8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42.75" x14ac:dyDescent="0.45">
      <c r="A329" s="5">
        <v>327</v>
      </c>
      <c r="B329" s="7" t="s">
        <v>328</v>
      </c>
      <c r="C329" s="7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1">
        <f t="shared" si="20"/>
        <v>136</v>
      </c>
      <c r="P329" s="8">
        <f t="shared" si="21"/>
        <v>160.47</v>
      </c>
      <c r="Q329" s="8" t="s">
        <v>8310</v>
      </c>
      <c r="R329" s="8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2.75" x14ac:dyDescent="0.45">
      <c r="A330" s="5">
        <v>328</v>
      </c>
      <c r="B330" s="7" t="s">
        <v>329</v>
      </c>
      <c r="C330" s="7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1">
        <f t="shared" si="20"/>
        <v>104</v>
      </c>
      <c r="P330" s="8">
        <f t="shared" si="21"/>
        <v>156.05000000000001</v>
      </c>
      <c r="Q330" s="8" t="s">
        <v>8310</v>
      </c>
      <c r="R330" s="8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2.75" x14ac:dyDescent="0.45">
      <c r="A331" s="5">
        <v>329</v>
      </c>
      <c r="B331" s="7" t="s">
        <v>330</v>
      </c>
      <c r="C331" s="7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1">
        <f t="shared" si="20"/>
        <v>106</v>
      </c>
      <c r="P331" s="8">
        <f t="shared" si="21"/>
        <v>63.17</v>
      </c>
      <c r="Q331" s="8" t="s">
        <v>8310</v>
      </c>
      <c r="R331" s="8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42.75" x14ac:dyDescent="0.45">
      <c r="A332" s="5">
        <v>330</v>
      </c>
      <c r="B332" s="7" t="s">
        <v>331</v>
      </c>
      <c r="C332" s="7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1">
        <f t="shared" si="20"/>
        <v>102</v>
      </c>
      <c r="P332" s="8">
        <f t="shared" si="21"/>
        <v>104.82</v>
      </c>
      <c r="Q332" s="8" t="s">
        <v>8310</v>
      </c>
      <c r="R332" s="8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2.75" x14ac:dyDescent="0.45">
      <c r="A333" s="5">
        <v>331</v>
      </c>
      <c r="B333" s="7" t="s">
        <v>332</v>
      </c>
      <c r="C333" s="7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1">
        <f t="shared" si="20"/>
        <v>107</v>
      </c>
      <c r="P333" s="8">
        <f t="shared" si="21"/>
        <v>97.36</v>
      </c>
      <c r="Q333" s="8" t="s">
        <v>8310</v>
      </c>
      <c r="R333" s="8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42.75" x14ac:dyDescent="0.45">
      <c r="A334" s="5">
        <v>332</v>
      </c>
      <c r="B334" s="7" t="s">
        <v>333</v>
      </c>
      <c r="C334" s="7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1">
        <f t="shared" si="20"/>
        <v>113</v>
      </c>
      <c r="P334" s="8">
        <f t="shared" si="21"/>
        <v>203.63</v>
      </c>
      <c r="Q334" s="8" t="s">
        <v>8310</v>
      </c>
      <c r="R334" s="8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42.75" x14ac:dyDescent="0.45">
      <c r="A335" s="5">
        <v>333</v>
      </c>
      <c r="B335" s="7" t="s">
        <v>334</v>
      </c>
      <c r="C335" s="7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1">
        <f t="shared" si="20"/>
        <v>125</v>
      </c>
      <c r="P335" s="8">
        <f t="shared" si="21"/>
        <v>188.31</v>
      </c>
      <c r="Q335" s="8" t="s">
        <v>8310</v>
      </c>
      <c r="R335" s="8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42.75" x14ac:dyDescent="0.45">
      <c r="A336" s="5">
        <v>334</v>
      </c>
      <c r="B336" s="7" t="s">
        <v>335</v>
      </c>
      <c r="C336" s="7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1">
        <f t="shared" si="20"/>
        <v>101</v>
      </c>
      <c r="P336" s="8">
        <f t="shared" si="21"/>
        <v>146.65</v>
      </c>
      <c r="Q336" s="8" t="s">
        <v>8310</v>
      </c>
      <c r="R336" s="8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42.75" x14ac:dyDescent="0.45">
      <c r="A337" s="5">
        <v>335</v>
      </c>
      <c r="B337" s="7" t="s">
        <v>336</v>
      </c>
      <c r="C337" s="7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1">
        <f t="shared" si="20"/>
        <v>103</v>
      </c>
      <c r="P337" s="8">
        <f t="shared" si="21"/>
        <v>109.19</v>
      </c>
      <c r="Q337" s="8" t="s">
        <v>8310</v>
      </c>
      <c r="R337" s="8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2.75" x14ac:dyDescent="0.45">
      <c r="A338" s="5">
        <v>336</v>
      </c>
      <c r="B338" s="7" t="s">
        <v>337</v>
      </c>
      <c r="C338" s="7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1">
        <f t="shared" si="20"/>
        <v>117</v>
      </c>
      <c r="P338" s="8">
        <f t="shared" si="21"/>
        <v>59.25</v>
      </c>
      <c r="Q338" s="8" t="s">
        <v>8310</v>
      </c>
      <c r="R338" s="8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42.75" x14ac:dyDescent="0.45">
      <c r="A339" s="5">
        <v>337</v>
      </c>
      <c r="B339" s="7" t="s">
        <v>338</v>
      </c>
      <c r="C339" s="7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1">
        <f t="shared" si="20"/>
        <v>101</v>
      </c>
      <c r="P339" s="8">
        <f t="shared" si="21"/>
        <v>97.9</v>
      </c>
      <c r="Q339" s="8" t="s">
        <v>8310</v>
      </c>
      <c r="R339" s="8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42.75" x14ac:dyDescent="0.45">
      <c r="A340" s="5">
        <v>338</v>
      </c>
      <c r="B340" s="7" t="s">
        <v>339</v>
      </c>
      <c r="C340" s="7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1">
        <f t="shared" si="20"/>
        <v>110</v>
      </c>
      <c r="P340" s="8">
        <f t="shared" si="21"/>
        <v>70</v>
      </c>
      <c r="Q340" s="8" t="s">
        <v>8310</v>
      </c>
      <c r="R340" s="8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2.75" x14ac:dyDescent="0.45">
      <c r="A341" s="5">
        <v>339</v>
      </c>
      <c r="B341" s="7" t="s">
        <v>340</v>
      </c>
      <c r="C341" s="7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1">
        <f t="shared" si="20"/>
        <v>108</v>
      </c>
      <c r="P341" s="8">
        <f t="shared" si="21"/>
        <v>72.87</v>
      </c>
      <c r="Q341" s="8" t="s">
        <v>8310</v>
      </c>
      <c r="R341" s="8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2.75" x14ac:dyDescent="0.45">
      <c r="A342" s="5">
        <v>340</v>
      </c>
      <c r="B342" s="7" t="s">
        <v>341</v>
      </c>
      <c r="C342" s="7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1">
        <f t="shared" si="20"/>
        <v>125</v>
      </c>
      <c r="P342" s="8">
        <f t="shared" si="21"/>
        <v>146.35</v>
      </c>
      <c r="Q342" s="8" t="s">
        <v>8310</v>
      </c>
      <c r="R342" s="8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42.75" x14ac:dyDescent="0.45">
      <c r="A343" s="5">
        <v>341</v>
      </c>
      <c r="B343" s="7" t="s">
        <v>342</v>
      </c>
      <c r="C343" s="7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1">
        <f t="shared" si="20"/>
        <v>107</v>
      </c>
      <c r="P343" s="8">
        <f t="shared" si="21"/>
        <v>67.91</v>
      </c>
      <c r="Q343" s="8" t="s">
        <v>8310</v>
      </c>
      <c r="R343" s="8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28.5" x14ac:dyDescent="0.45">
      <c r="A344" s="5">
        <v>342</v>
      </c>
      <c r="B344" s="7" t="s">
        <v>343</v>
      </c>
      <c r="C344" s="7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1">
        <f t="shared" si="20"/>
        <v>100</v>
      </c>
      <c r="P344" s="8">
        <f t="shared" si="21"/>
        <v>169.85</v>
      </c>
      <c r="Q344" s="8" t="s">
        <v>8310</v>
      </c>
      <c r="R344" s="8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42.75" x14ac:dyDescent="0.45">
      <c r="A345" s="5">
        <v>343</v>
      </c>
      <c r="B345" s="7" t="s">
        <v>344</v>
      </c>
      <c r="C345" s="7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1">
        <f t="shared" si="20"/>
        <v>102</v>
      </c>
      <c r="P345" s="8">
        <f t="shared" si="21"/>
        <v>58.41</v>
      </c>
      <c r="Q345" s="8" t="s">
        <v>8310</v>
      </c>
      <c r="R345" s="8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42.75" x14ac:dyDescent="0.45">
      <c r="A346" s="5">
        <v>344</v>
      </c>
      <c r="B346" s="7" t="s">
        <v>345</v>
      </c>
      <c r="C346" s="7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1">
        <f t="shared" si="20"/>
        <v>102</v>
      </c>
      <c r="P346" s="8">
        <f t="shared" si="21"/>
        <v>119.99</v>
      </c>
      <c r="Q346" s="8" t="s">
        <v>8310</v>
      </c>
      <c r="R346" s="8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2.75" x14ac:dyDescent="0.45">
      <c r="A347" s="5">
        <v>345</v>
      </c>
      <c r="B347" s="7" t="s">
        <v>346</v>
      </c>
      <c r="C347" s="7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1">
        <f t="shared" si="20"/>
        <v>123</v>
      </c>
      <c r="P347" s="8">
        <f t="shared" si="21"/>
        <v>99.86</v>
      </c>
      <c r="Q347" s="8" t="s">
        <v>8310</v>
      </c>
      <c r="R347" s="8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42.75" x14ac:dyDescent="0.45">
      <c r="A348" s="5">
        <v>346</v>
      </c>
      <c r="B348" s="7" t="s">
        <v>347</v>
      </c>
      <c r="C348" s="7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1">
        <f t="shared" si="20"/>
        <v>170</v>
      </c>
      <c r="P348" s="8">
        <f t="shared" si="21"/>
        <v>90.58</v>
      </c>
      <c r="Q348" s="8" t="s">
        <v>8310</v>
      </c>
      <c r="R348" s="8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42.75" x14ac:dyDescent="0.45">
      <c r="A349" s="5">
        <v>347</v>
      </c>
      <c r="B349" s="7" t="s">
        <v>348</v>
      </c>
      <c r="C349" s="7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1">
        <f t="shared" si="20"/>
        <v>112</v>
      </c>
      <c r="P349" s="8">
        <f t="shared" si="21"/>
        <v>117.77</v>
      </c>
      <c r="Q349" s="8" t="s">
        <v>8310</v>
      </c>
      <c r="R349" s="8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42.75" x14ac:dyDescent="0.45">
      <c r="A350" s="5">
        <v>348</v>
      </c>
      <c r="B350" s="7" t="s">
        <v>349</v>
      </c>
      <c r="C350" s="7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1">
        <f t="shared" si="20"/>
        <v>103</v>
      </c>
      <c r="P350" s="8">
        <f t="shared" si="21"/>
        <v>86.55</v>
      </c>
      <c r="Q350" s="8" t="s">
        <v>8310</v>
      </c>
      <c r="R350" s="8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42.75" x14ac:dyDescent="0.45">
      <c r="A351" s="5">
        <v>349</v>
      </c>
      <c r="B351" s="7" t="s">
        <v>350</v>
      </c>
      <c r="C351" s="7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1">
        <f t="shared" si="20"/>
        <v>107</v>
      </c>
      <c r="P351" s="8">
        <f t="shared" si="21"/>
        <v>71.900000000000006</v>
      </c>
      <c r="Q351" s="8" t="s">
        <v>8310</v>
      </c>
      <c r="R351" s="8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2.75" x14ac:dyDescent="0.45">
      <c r="A352" s="5">
        <v>350</v>
      </c>
      <c r="B352" s="7" t="s">
        <v>351</v>
      </c>
      <c r="C352" s="7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1">
        <f t="shared" si="20"/>
        <v>115</v>
      </c>
      <c r="P352" s="8">
        <f t="shared" si="21"/>
        <v>129.82</v>
      </c>
      <c r="Q352" s="8" t="s">
        <v>8310</v>
      </c>
      <c r="R352" s="8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42.75" x14ac:dyDescent="0.45">
      <c r="A353" s="5">
        <v>351</v>
      </c>
      <c r="B353" s="7" t="s">
        <v>352</v>
      </c>
      <c r="C353" s="7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1">
        <f t="shared" si="20"/>
        <v>127</v>
      </c>
      <c r="P353" s="8">
        <f t="shared" si="21"/>
        <v>44.91</v>
      </c>
      <c r="Q353" s="8" t="s">
        <v>8310</v>
      </c>
      <c r="R353" s="8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42.75" x14ac:dyDescent="0.45">
      <c r="A354" s="5">
        <v>352</v>
      </c>
      <c r="B354" s="7" t="s">
        <v>353</v>
      </c>
      <c r="C354" s="7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1">
        <f t="shared" si="20"/>
        <v>117</v>
      </c>
      <c r="P354" s="8">
        <f t="shared" si="21"/>
        <v>40.76</v>
      </c>
      <c r="Q354" s="8" t="s">
        <v>8310</v>
      </c>
      <c r="R354" s="8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42.75" x14ac:dyDescent="0.45">
      <c r="A355" s="5">
        <v>353</v>
      </c>
      <c r="B355" s="7" t="s">
        <v>354</v>
      </c>
      <c r="C355" s="7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1">
        <f t="shared" si="20"/>
        <v>109</v>
      </c>
      <c r="P355" s="8">
        <f t="shared" si="21"/>
        <v>103.52</v>
      </c>
      <c r="Q355" s="8" t="s">
        <v>8310</v>
      </c>
      <c r="R355" s="8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42.75" x14ac:dyDescent="0.45">
      <c r="A356" s="5">
        <v>354</v>
      </c>
      <c r="B356" s="7" t="s">
        <v>355</v>
      </c>
      <c r="C356" s="7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1">
        <f t="shared" si="20"/>
        <v>104</v>
      </c>
      <c r="P356" s="8">
        <f t="shared" si="21"/>
        <v>125.45</v>
      </c>
      <c r="Q356" s="8" t="s">
        <v>8310</v>
      </c>
      <c r="R356" s="8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28.5" x14ac:dyDescent="0.45">
      <c r="A357" s="5">
        <v>355</v>
      </c>
      <c r="B357" s="7" t="s">
        <v>356</v>
      </c>
      <c r="C357" s="7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1">
        <f t="shared" si="20"/>
        <v>116</v>
      </c>
      <c r="P357" s="8">
        <f t="shared" si="21"/>
        <v>246.61</v>
      </c>
      <c r="Q357" s="8" t="s">
        <v>8310</v>
      </c>
      <c r="R357" s="8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28.5" x14ac:dyDescent="0.45">
      <c r="A358" s="5">
        <v>356</v>
      </c>
      <c r="B358" s="7" t="s">
        <v>357</v>
      </c>
      <c r="C358" s="7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1">
        <f t="shared" si="20"/>
        <v>103</v>
      </c>
      <c r="P358" s="8">
        <f t="shared" si="21"/>
        <v>79.400000000000006</v>
      </c>
      <c r="Q358" s="8" t="s">
        <v>8310</v>
      </c>
      <c r="R358" s="8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42.75" x14ac:dyDescent="0.45">
      <c r="A359" s="5">
        <v>357</v>
      </c>
      <c r="B359" s="7" t="s">
        <v>358</v>
      </c>
      <c r="C359" s="7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1">
        <f t="shared" si="20"/>
        <v>174</v>
      </c>
      <c r="P359" s="8">
        <f t="shared" si="21"/>
        <v>86.14</v>
      </c>
      <c r="Q359" s="8" t="s">
        <v>8310</v>
      </c>
      <c r="R359" s="8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2.75" x14ac:dyDescent="0.45">
      <c r="A360" s="5">
        <v>358</v>
      </c>
      <c r="B360" s="7" t="s">
        <v>359</v>
      </c>
      <c r="C360" s="7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1">
        <f t="shared" si="20"/>
        <v>103</v>
      </c>
      <c r="P360" s="8">
        <f t="shared" si="21"/>
        <v>193.05</v>
      </c>
      <c r="Q360" s="8" t="s">
        <v>8310</v>
      </c>
      <c r="R360" s="8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2.75" x14ac:dyDescent="0.45">
      <c r="A361" s="5">
        <v>359</v>
      </c>
      <c r="B361" s="7" t="s">
        <v>360</v>
      </c>
      <c r="C361" s="7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1">
        <f t="shared" si="20"/>
        <v>105</v>
      </c>
      <c r="P361" s="8">
        <f t="shared" si="21"/>
        <v>84.02</v>
      </c>
      <c r="Q361" s="8" t="s">
        <v>8310</v>
      </c>
      <c r="R361" s="8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42.75" x14ac:dyDescent="0.45">
      <c r="A362" s="5">
        <v>360</v>
      </c>
      <c r="B362" s="7" t="s">
        <v>361</v>
      </c>
      <c r="C362" s="7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1">
        <f t="shared" si="20"/>
        <v>101</v>
      </c>
      <c r="P362" s="8">
        <f t="shared" si="21"/>
        <v>139.83000000000001</v>
      </c>
      <c r="Q362" s="8" t="s">
        <v>8310</v>
      </c>
      <c r="R362" s="8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42.75" x14ac:dyDescent="0.45">
      <c r="A363" s="5">
        <v>361</v>
      </c>
      <c r="B363" s="7" t="s">
        <v>362</v>
      </c>
      <c r="C363" s="7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1">
        <f t="shared" si="20"/>
        <v>111</v>
      </c>
      <c r="P363" s="8">
        <f t="shared" si="21"/>
        <v>109.82</v>
      </c>
      <c r="Q363" s="8" t="s">
        <v>8310</v>
      </c>
      <c r="R363" s="8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42.75" x14ac:dyDescent="0.45">
      <c r="A364" s="5">
        <v>362</v>
      </c>
      <c r="B364" s="7" t="s">
        <v>363</v>
      </c>
      <c r="C364" s="7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1">
        <f t="shared" si="20"/>
        <v>124</v>
      </c>
      <c r="P364" s="8">
        <f t="shared" si="21"/>
        <v>139.53</v>
      </c>
      <c r="Q364" s="8" t="s">
        <v>8310</v>
      </c>
      <c r="R364" s="8" t="s">
        <v>8315</v>
      </c>
      <c r="S364" s="17">
        <f t="shared" si="22"/>
        <v>41837.210543981484</v>
      </c>
      <c r="T364" s="17">
        <f t="shared" si="23"/>
        <v>41859</v>
      </c>
    </row>
    <row r="365" spans="1:20" ht="42.75" x14ac:dyDescent="0.45">
      <c r="A365" s="5">
        <v>363</v>
      </c>
      <c r="B365" s="7" t="s">
        <v>364</v>
      </c>
      <c r="C365" s="7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1">
        <f t="shared" si="20"/>
        <v>101</v>
      </c>
      <c r="P365" s="8">
        <f t="shared" si="21"/>
        <v>347.85</v>
      </c>
      <c r="Q365" s="8" t="s">
        <v>8310</v>
      </c>
      <c r="R365" s="8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42.75" x14ac:dyDescent="0.45">
      <c r="A366" s="5">
        <v>364</v>
      </c>
      <c r="B366" s="7" t="s">
        <v>365</v>
      </c>
      <c r="C366" s="7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1">
        <f t="shared" si="20"/>
        <v>110</v>
      </c>
      <c r="P366" s="8">
        <f t="shared" si="21"/>
        <v>68.239999999999995</v>
      </c>
      <c r="Q366" s="8" t="s">
        <v>8310</v>
      </c>
      <c r="R366" s="8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2.75" x14ac:dyDescent="0.45">
      <c r="A367" s="5">
        <v>365</v>
      </c>
      <c r="B367" s="7" t="s">
        <v>366</v>
      </c>
      <c r="C367" s="7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1">
        <f t="shared" si="20"/>
        <v>104</v>
      </c>
      <c r="P367" s="8">
        <f t="shared" si="21"/>
        <v>239.94</v>
      </c>
      <c r="Q367" s="8" t="s">
        <v>8310</v>
      </c>
      <c r="R367" s="8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2.75" x14ac:dyDescent="0.45">
      <c r="A368" s="5">
        <v>366</v>
      </c>
      <c r="B368" s="7" t="s">
        <v>367</v>
      </c>
      <c r="C368" s="7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1">
        <f t="shared" si="20"/>
        <v>101</v>
      </c>
      <c r="P368" s="8">
        <f t="shared" si="21"/>
        <v>287.31</v>
      </c>
      <c r="Q368" s="8" t="s">
        <v>8310</v>
      </c>
      <c r="R368" s="8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42.75" x14ac:dyDescent="0.45">
      <c r="A369" s="5">
        <v>367</v>
      </c>
      <c r="B369" s="7" t="s">
        <v>368</v>
      </c>
      <c r="C369" s="7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1">
        <f t="shared" si="20"/>
        <v>103</v>
      </c>
      <c r="P369" s="8">
        <f t="shared" si="21"/>
        <v>86.85</v>
      </c>
      <c r="Q369" s="8" t="s">
        <v>8310</v>
      </c>
      <c r="R369" s="8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42.75" x14ac:dyDescent="0.45">
      <c r="A370" s="5">
        <v>368</v>
      </c>
      <c r="B370" s="7" t="s">
        <v>369</v>
      </c>
      <c r="C370" s="7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1">
        <f t="shared" si="20"/>
        <v>104</v>
      </c>
      <c r="P370" s="8">
        <f t="shared" si="21"/>
        <v>81.849999999999994</v>
      </c>
      <c r="Q370" s="8" t="s">
        <v>8310</v>
      </c>
      <c r="R370" s="8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42.75" x14ac:dyDescent="0.45">
      <c r="A371" s="5">
        <v>369</v>
      </c>
      <c r="B371" s="7" t="s">
        <v>370</v>
      </c>
      <c r="C371" s="7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1">
        <f t="shared" si="20"/>
        <v>110</v>
      </c>
      <c r="P371" s="8">
        <f t="shared" si="21"/>
        <v>42.87</v>
      </c>
      <c r="Q371" s="8" t="s">
        <v>8310</v>
      </c>
      <c r="R371" s="8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42.75" x14ac:dyDescent="0.45">
      <c r="A372" s="5">
        <v>370</v>
      </c>
      <c r="B372" s="7" t="s">
        <v>371</v>
      </c>
      <c r="C372" s="7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1">
        <f t="shared" si="20"/>
        <v>122</v>
      </c>
      <c r="P372" s="8">
        <f t="shared" si="21"/>
        <v>709.42</v>
      </c>
      <c r="Q372" s="8" t="s">
        <v>8310</v>
      </c>
      <c r="R372" s="8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42.75" x14ac:dyDescent="0.45">
      <c r="A373" s="5">
        <v>371</v>
      </c>
      <c r="B373" s="7" t="s">
        <v>372</v>
      </c>
      <c r="C373" s="7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1">
        <f t="shared" si="20"/>
        <v>114</v>
      </c>
      <c r="P373" s="8">
        <f t="shared" si="21"/>
        <v>161.26</v>
      </c>
      <c r="Q373" s="8" t="s">
        <v>8310</v>
      </c>
      <c r="R373" s="8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28.5" x14ac:dyDescent="0.45">
      <c r="A374" s="5">
        <v>372</v>
      </c>
      <c r="B374" s="7" t="s">
        <v>373</v>
      </c>
      <c r="C374" s="7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1">
        <f t="shared" si="20"/>
        <v>125</v>
      </c>
      <c r="P374" s="8">
        <f t="shared" si="21"/>
        <v>41.78</v>
      </c>
      <c r="Q374" s="8" t="s">
        <v>8310</v>
      </c>
      <c r="R374" s="8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2.75" x14ac:dyDescent="0.45">
      <c r="A375" s="5">
        <v>373</v>
      </c>
      <c r="B375" s="7" t="s">
        <v>374</v>
      </c>
      <c r="C375" s="7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1">
        <f t="shared" si="20"/>
        <v>107</v>
      </c>
      <c r="P375" s="8">
        <f t="shared" si="21"/>
        <v>89.89</v>
      </c>
      <c r="Q375" s="8" t="s">
        <v>8310</v>
      </c>
      <c r="R375" s="8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42.75" x14ac:dyDescent="0.45">
      <c r="A376" s="5">
        <v>374</v>
      </c>
      <c r="B376" s="7" t="s">
        <v>375</v>
      </c>
      <c r="C376" s="7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1">
        <f t="shared" si="20"/>
        <v>131</v>
      </c>
      <c r="P376" s="8">
        <f t="shared" si="21"/>
        <v>45.05</v>
      </c>
      <c r="Q376" s="8" t="s">
        <v>8310</v>
      </c>
      <c r="R376" s="8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42.75" x14ac:dyDescent="0.45">
      <c r="A377" s="5">
        <v>375</v>
      </c>
      <c r="B377" s="7" t="s">
        <v>376</v>
      </c>
      <c r="C377" s="7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1">
        <f t="shared" si="20"/>
        <v>120</v>
      </c>
      <c r="P377" s="8">
        <f t="shared" si="21"/>
        <v>42.86</v>
      </c>
      <c r="Q377" s="8" t="s">
        <v>8310</v>
      </c>
      <c r="R377" s="8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42.75" x14ac:dyDescent="0.45">
      <c r="A378" s="5">
        <v>376</v>
      </c>
      <c r="B378" s="7" t="s">
        <v>377</v>
      </c>
      <c r="C378" s="7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1">
        <f t="shared" si="20"/>
        <v>106</v>
      </c>
      <c r="P378" s="8">
        <f t="shared" si="21"/>
        <v>54.08</v>
      </c>
      <c r="Q378" s="8" t="s">
        <v>8310</v>
      </c>
      <c r="R378" s="8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2.75" x14ac:dyDescent="0.45">
      <c r="A379" s="5">
        <v>377</v>
      </c>
      <c r="B379" s="7" t="s">
        <v>378</v>
      </c>
      <c r="C379" s="7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1">
        <f t="shared" si="20"/>
        <v>114</v>
      </c>
      <c r="P379" s="8">
        <f t="shared" si="21"/>
        <v>103.22</v>
      </c>
      <c r="Q379" s="8" t="s">
        <v>8310</v>
      </c>
      <c r="R379" s="8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57" x14ac:dyDescent="0.45">
      <c r="A380" s="5">
        <v>378</v>
      </c>
      <c r="B380" s="7" t="s">
        <v>379</v>
      </c>
      <c r="C380" s="7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1">
        <f t="shared" si="20"/>
        <v>112</v>
      </c>
      <c r="P380" s="8">
        <f t="shared" si="21"/>
        <v>40.4</v>
      </c>
      <c r="Q380" s="8" t="s">
        <v>8310</v>
      </c>
      <c r="R380" s="8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42.75" x14ac:dyDescent="0.45">
      <c r="A381" s="5">
        <v>379</v>
      </c>
      <c r="B381" s="7" t="s">
        <v>380</v>
      </c>
      <c r="C381" s="7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1">
        <f t="shared" si="20"/>
        <v>116</v>
      </c>
      <c r="P381" s="8">
        <f t="shared" si="21"/>
        <v>116.86</v>
      </c>
      <c r="Q381" s="8" t="s">
        <v>8310</v>
      </c>
      <c r="R381" s="8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42.75" x14ac:dyDescent="0.45">
      <c r="A382" s="5">
        <v>380</v>
      </c>
      <c r="B382" s="7" t="s">
        <v>381</v>
      </c>
      <c r="C382" s="7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1">
        <f t="shared" si="20"/>
        <v>142</v>
      </c>
      <c r="P382" s="8">
        <f t="shared" si="21"/>
        <v>115.51</v>
      </c>
      <c r="Q382" s="8" t="s">
        <v>8310</v>
      </c>
      <c r="R382" s="8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2.75" x14ac:dyDescent="0.45">
      <c r="A383" s="5">
        <v>381</v>
      </c>
      <c r="B383" s="7" t="s">
        <v>382</v>
      </c>
      <c r="C383" s="7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1">
        <f t="shared" si="20"/>
        <v>105</v>
      </c>
      <c r="P383" s="8">
        <f t="shared" si="21"/>
        <v>104.31</v>
      </c>
      <c r="Q383" s="8" t="s">
        <v>8310</v>
      </c>
      <c r="R383" s="8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57" x14ac:dyDescent="0.45">
      <c r="A384" s="5">
        <v>382</v>
      </c>
      <c r="B384" s="7" t="s">
        <v>383</v>
      </c>
      <c r="C384" s="7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1">
        <f t="shared" si="20"/>
        <v>256</v>
      </c>
      <c r="P384" s="8">
        <f t="shared" si="21"/>
        <v>69.77</v>
      </c>
      <c r="Q384" s="8" t="s">
        <v>8310</v>
      </c>
      <c r="R384" s="8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42.75" x14ac:dyDescent="0.45">
      <c r="A385" s="5">
        <v>383</v>
      </c>
      <c r="B385" s="7" t="s">
        <v>384</v>
      </c>
      <c r="C385" s="7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1">
        <f t="shared" si="20"/>
        <v>207</v>
      </c>
      <c r="P385" s="8">
        <f t="shared" si="21"/>
        <v>43.02</v>
      </c>
      <c r="Q385" s="8" t="s">
        <v>8310</v>
      </c>
      <c r="R385" s="8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42.75" x14ac:dyDescent="0.45">
      <c r="A386" s="5">
        <v>384</v>
      </c>
      <c r="B386" s="7" t="s">
        <v>385</v>
      </c>
      <c r="C386" s="7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1">
        <f t="shared" si="20"/>
        <v>112</v>
      </c>
      <c r="P386" s="8">
        <f t="shared" si="21"/>
        <v>58.54</v>
      </c>
      <c r="Q386" s="8" t="s">
        <v>8310</v>
      </c>
      <c r="R386" s="8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42.75" x14ac:dyDescent="0.45">
      <c r="A387" s="5">
        <v>385</v>
      </c>
      <c r="B387" s="7" t="s">
        <v>386</v>
      </c>
      <c r="C387" s="7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1">
        <f t="shared" ref="O387:O450" si="24">ROUND((E387/D387)*100,0)</f>
        <v>106</v>
      </c>
      <c r="P387" s="8">
        <f t="shared" ref="P387:P450" si="25">ROUND(E387/L387,2)</f>
        <v>111.8</v>
      </c>
      <c r="Q387" s="8" t="s">
        <v>8310</v>
      </c>
      <c r="R387" s="8" t="s">
        <v>8315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2.75" x14ac:dyDescent="0.45">
      <c r="A388" s="5">
        <v>386</v>
      </c>
      <c r="B388" s="7" t="s">
        <v>387</v>
      </c>
      <c r="C388" s="7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1">
        <f t="shared" si="24"/>
        <v>100</v>
      </c>
      <c r="P388" s="8">
        <f t="shared" si="25"/>
        <v>46.23</v>
      </c>
      <c r="Q388" s="8" t="s">
        <v>8310</v>
      </c>
      <c r="R388" s="8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42.75" x14ac:dyDescent="0.45">
      <c r="A389" s="5">
        <v>387</v>
      </c>
      <c r="B389" s="7" t="s">
        <v>388</v>
      </c>
      <c r="C389" s="7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1">
        <f t="shared" si="24"/>
        <v>214</v>
      </c>
      <c r="P389" s="8">
        <f t="shared" si="25"/>
        <v>144.69</v>
      </c>
      <c r="Q389" s="8" t="s">
        <v>8310</v>
      </c>
      <c r="R389" s="8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2.75" x14ac:dyDescent="0.45">
      <c r="A390" s="5">
        <v>388</v>
      </c>
      <c r="B390" s="7" t="s">
        <v>389</v>
      </c>
      <c r="C390" s="7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1">
        <f t="shared" si="24"/>
        <v>126</v>
      </c>
      <c r="P390" s="8">
        <f t="shared" si="25"/>
        <v>88.85</v>
      </c>
      <c r="Q390" s="8" t="s">
        <v>8310</v>
      </c>
      <c r="R390" s="8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42.75" x14ac:dyDescent="0.45">
      <c r="A391" s="5">
        <v>389</v>
      </c>
      <c r="B391" s="7" t="s">
        <v>390</v>
      </c>
      <c r="C391" s="7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1">
        <f t="shared" si="24"/>
        <v>182</v>
      </c>
      <c r="P391" s="8">
        <f t="shared" si="25"/>
        <v>81.75</v>
      </c>
      <c r="Q391" s="8" t="s">
        <v>8310</v>
      </c>
      <c r="R391" s="8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2.75" x14ac:dyDescent="0.45">
      <c r="A392" s="5">
        <v>390</v>
      </c>
      <c r="B392" s="7" t="s">
        <v>391</v>
      </c>
      <c r="C392" s="7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1">
        <f t="shared" si="24"/>
        <v>100</v>
      </c>
      <c r="P392" s="8">
        <f t="shared" si="25"/>
        <v>71.430000000000007</v>
      </c>
      <c r="Q392" s="8" t="s">
        <v>8310</v>
      </c>
      <c r="R392" s="8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2.75" x14ac:dyDescent="0.45">
      <c r="A393" s="5">
        <v>391</v>
      </c>
      <c r="B393" s="7" t="s">
        <v>392</v>
      </c>
      <c r="C393" s="7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1">
        <f t="shared" si="24"/>
        <v>101</v>
      </c>
      <c r="P393" s="8">
        <f t="shared" si="25"/>
        <v>104.26</v>
      </c>
      <c r="Q393" s="8" t="s">
        <v>8310</v>
      </c>
      <c r="R393" s="8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42.75" x14ac:dyDescent="0.45">
      <c r="A394" s="5">
        <v>392</v>
      </c>
      <c r="B394" s="7" t="s">
        <v>393</v>
      </c>
      <c r="C394" s="7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1">
        <f t="shared" si="24"/>
        <v>101</v>
      </c>
      <c r="P394" s="8">
        <f t="shared" si="25"/>
        <v>90.62</v>
      </c>
      <c r="Q394" s="8" t="s">
        <v>8310</v>
      </c>
      <c r="R394" s="8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28.5" x14ac:dyDescent="0.45">
      <c r="A395" s="5">
        <v>393</v>
      </c>
      <c r="B395" s="7" t="s">
        <v>394</v>
      </c>
      <c r="C395" s="7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1">
        <f t="shared" si="24"/>
        <v>110</v>
      </c>
      <c r="P395" s="8">
        <f t="shared" si="25"/>
        <v>157.33000000000001</v>
      </c>
      <c r="Q395" s="8" t="s">
        <v>8310</v>
      </c>
      <c r="R395" s="8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42.75" x14ac:dyDescent="0.45">
      <c r="A396" s="5">
        <v>394</v>
      </c>
      <c r="B396" s="7" t="s">
        <v>395</v>
      </c>
      <c r="C396" s="7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1">
        <f t="shared" si="24"/>
        <v>112</v>
      </c>
      <c r="P396" s="8">
        <f t="shared" si="25"/>
        <v>105.18</v>
      </c>
      <c r="Q396" s="8" t="s">
        <v>8310</v>
      </c>
      <c r="R396" s="8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2.75" x14ac:dyDescent="0.45">
      <c r="A397" s="5">
        <v>395</v>
      </c>
      <c r="B397" s="7" t="s">
        <v>396</v>
      </c>
      <c r="C397" s="7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1">
        <f t="shared" si="24"/>
        <v>108</v>
      </c>
      <c r="P397" s="8">
        <f t="shared" si="25"/>
        <v>58.72</v>
      </c>
      <c r="Q397" s="8" t="s">
        <v>8310</v>
      </c>
      <c r="R397" s="8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2.75" x14ac:dyDescent="0.45">
      <c r="A398" s="5">
        <v>396</v>
      </c>
      <c r="B398" s="7" t="s">
        <v>397</v>
      </c>
      <c r="C398" s="7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1">
        <f t="shared" si="24"/>
        <v>107</v>
      </c>
      <c r="P398" s="8">
        <f t="shared" si="25"/>
        <v>81.63</v>
      </c>
      <c r="Q398" s="8" t="s">
        <v>8310</v>
      </c>
      <c r="R398" s="8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57" x14ac:dyDescent="0.45">
      <c r="A399" s="5">
        <v>397</v>
      </c>
      <c r="B399" s="7" t="s">
        <v>398</v>
      </c>
      <c r="C399" s="7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1">
        <f t="shared" si="24"/>
        <v>104</v>
      </c>
      <c r="P399" s="8">
        <f t="shared" si="25"/>
        <v>56.46</v>
      </c>
      <c r="Q399" s="8" t="s">
        <v>8310</v>
      </c>
      <c r="R399" s="8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2.75" x14ac:dyDescent="0.45">
      <c r="A400" s="5">
        <v>398</v>
      </c>
      <c r="B400" s="7" t="s">
        <v>399</v>
      </c>
      <c r="C400" s="7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1">
        <f t="shared" si="24"/>
        <v>125</v>
      </c>
      <c r="P400" s="8">
        <f t="shared" si="25"/>
        <v>140.1</v>
      </c>
      <c r="Q400" s="8" t="s">
        <v>8310</v>
      </c>
      <c r="R400" s="8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42.75" x14ac:dyDescent="0.45">
      <c r="A401" s="5">
        <v>399</v>
      </c>
      <c r="B401" s="7" t="s">
        <v>400</v>
      </c>
      <c r="C401" s="7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1">
        <f t="shared" si="24"/>
        <v>107</v>
      </c>
      <c r="P401" s="8">
        <f t="shared" si="25"/>
        <v>224.85</v>
      </c>
      <c r="Q401" s="8" t="s">
        <v>8310</v>
      </c>
      <c r="R401" s="8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2.75" x14ac:dyDescent="0.45">
      <c r="A402" s="5">
        <v>400</v>
      </c>
      <c r="B402" s="7" t="s">
        <v>401</v>
      </c>
      <c r="C402" s="7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1">
        <f t="shared" si="24"/>
        <v>112</v>
      </c>
      <c r="P402" s="8">
        <f t="shared" si="25"/>
        <v>181.13</v>
      </c>
      <c r="Q402" s="8" t="s">
        <v>8310</v>
      </c>
      <c r="R402" s="8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42.75" x14ac:dyDescent="0.45">
      <c r="A403" s="5">
        <v>401</v>
      </c>
      <c r="B403" s="7" t="s">
        <v>402</v>
      </c>
      <c r="C403" s="7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1">
        <f t="shared" si="24"/>
        <v>104</v>
      </c>
      <c r="P403" s="8">
        <f t="shared" si="25"/>
        <v>711.04</v>
      </c>
      <c r="Q403" s="8" t="s">
        <v>8310</v>
      </c>
      <c r="R403" s="8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42.75" x14ac:dyDescent="0.45">
      <c r="A404" s="5">
        <v>402</v>
      </c>
      <c r="B404" s="7" t="s">
        <v>403</v>
      </c>
      <c r="C404" s="7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1">
        <f t="shared" si="24"/>
        <v>142</v>
      </c>
      <c r="P404" s="8">
        <f t="shared" si="25"/>
        <v>65.88</v>
      </c>
      <c r="Q404" s="8" t="s">
        <v>8310</v>
      </c>
      <c r="R404" s="8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2.75" x14ac:dyDescent="0.45">
      <c r="A405" s="5">
        <v>403</v>
      </c>
      <c r="B405" s="7" t="s">
        <v>404</v>
      </c>
      <c r="C405" s="7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1">
        <f t="shared" si="24"/>
        <v>105</v>
      </c>
      <c r="P405" s="8">
        <f t="shared" si="25"/>
        <v>75.19</v>
      </c>
      <c r="Q405" s="8" t="s">
        <v>8310</v>
      </c>
      <c r="R405" s="8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2.75" x14ac:dyDescent="0.45">
      <c r="A406" s="5">
        <v>404</v>
      </c>
      <c r="B406" s="7" t="s">
        <v>405</v>
      </c>
      <c r="C406" s="7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1">
        <f t="shared" si="24"/>
        <v>103</v>
      </c>
      <c r="P406" s="8">
        <f t="shared" si="25"/>
        <v>133.13999999999999</v>
      </c>
      <c r="Q406" s="8" t="s">
        <v>8310</v>
      </c>
      <c r="R406" s="8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28.5" x14ac:dyDescent="0.45">
      <c r="A407" s="5">
        <v>405</v>
      </c>
      <c r="B407" s="7" t="s">
        <v>406</v>
      </c>
      <c r="C407" s="7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1">
        <f t="shared" si="24"/>
        <v>108</v>
      </c>
      <c r="P407" s="8">
        <f t="shared" si="25"/>
        <v>55.2</v>
      </c>
      <c r="Q407" s="8" t="s">
        <v>8310</v>
      </c>
      <c r="R407" s="8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42.75" x14ac:dyDescent="0.45">
      <c r="A408" s="5">
        <v>406</v>
      </c>
      <c r="B408" s="7" t="s">
        <v>407</v>
      </c>
      <c r="C408" s="7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1">
        <f t="shared" si="24"/>
        <v>108</v>
      </c>
      <c r="P408" s="8">
        <f t="shared" si="25"/>
        <v>86.16</v>
      </c>
      <c r="Q408" s="8" t="s">
        <v>8310</v>
      </c>
      <c r="R408" s="8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2.75" x14ac:dyDescent="0.45">
      <c r="A409" s="5">
        <v>407</v>
      </c>
      <c r="B409" s="7" t="s">
        <v>408</v>
      </c>
      <c r="C409" s="7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1">
        <f t="shared" si="24"/>
        <v>102</v>
      </c>
      <c r="P409" s="8">
        <f t="shared" si="25"/>
        <v>92.32</v>
      </c>
      <c r="Q409" s="8" t="s">
        <v>8310</v>
      </c>
      <c r="R409" s="8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2.75" x14ac:dyDescent="0.45">
      <c r="A410" s="5">
        <v>408</v>
      </c>
      <c r="B410" s="7" t="s">
        <v>409</v>
      </c>
      <c r="C410" s="7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1">
        <f t="shared" si="24"/>
        <v>101</v>
      </c>
      <c r="P410" s="8">
        <f t="shared" si="25"/>
        <v>160.16</v>
      </c>
      <c r="Q410" s="8" t="s">
        <v>8310</v>
      </c>
      <c r="R410" s="8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2.75" x14ac:dyDescent="0.45">
      <c r="A411" s="5">
        <v>409</v>
      </c>
      <c r="B411" s="7" t="s">
        <v>410</v>
      </c>
      <c r="C411" s="7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1">
        <f t="shared" si="24"/>
        <v>137</v>
      </c>
      <c r="P411" s="8">
        <f t="shared" si="25"/>
        <v>45.6</v>
      </c>
      <c r="Q411" s="8" t="s">
        <v>8310</v>
      </c>
      <c r="R411" s="8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2.75" x14ac:dyDescent="0.45">
      <c r="A412" s="5">
        <v>410</v>
      </c>
      <c r="B412" s="7" t="s">
        <v>411</v>
      </c>
      <c r="C412" s="7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1">
        <f t="shared" si="24"/>
        <v>128</v>
      </c>
      <c r="P412" s="8">
        <f t="shared" si="25"/>
        <v>183.29</v>
      </c>
      <c r="Q412" s="8" t="s">
        <v>8310</v>
      </c>
      <c r="R412" s="8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42.75" x14ac:dyDescent="0.45">
      <c r="A413" s="5">
        <v>411</v>
      </c>
      <c r="B413" s="7" t="s">
        <v>412</v>
      </c>
      <c r="C413" s="7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1">
        <f t="shared" si="24"/>
        <v>101</v>
      </c>
      <c r="P413" s="8">
        <f t="shared" si="25"/>
        <v>125.79</v>
      </c>
      <c r="Q413" s="8" t="s">
        <v>8310</v>
      </c>
      <c r="R413" s="8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42.75" x14ac:dyDescent="0.45">
      <c r="A414" s="5">
        <v>412</v>
      </c>
      <c r="B414" s="7" t="s">
        <v>413</v>
      </c>
      <c r="C414" s="7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1">
        <f t="shared" si="24"/>
        <v>127</v>
      </c>
      <c r="P414" s="8">
        <f t="shared" si="25"/>
        <v>57.65</v>
      </c>
      <c r="Q414" s="8" t="s">
        <v>8310</v>
      </c>
      <c r="R414" s="8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2.75" x14ac:dyDescent="0.45">
      <c r="A415" s="5">
        <v>413</v>
      </c>
      <c r="B415" s="7" t="s">
        <v>414</v>
      </c>
      <c r="C415" s="7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1">
        <f t="shared" si="24"/>
        <v>105</v>
      </c>
      <c r="P415" s="8">
        <f t="shared" si="25"/>
        <v>78.66</v>
      </c>
      <c r="Q415" s="8" t="s">
        <v>8310</v>
      </c>
      <c r="R415" s="8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42.75" x14ac:dyDescent="0.45">
      <c r="A416" s="5">
        <v>414</v>
      </c>
      <c r="B416" s="7" t="s">
        <v>415</v>
      </c>
      <c r="C416" s="7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1">
        <f t="shared" si="24"/>
        <v>103</v>
      </c>
      <c r="P416" s="8">
        <f t="shared" si="25"/>
        <v>91.48</v>
      </c>
      <c r="Q416" s="8" t="s">
        <v>8310</v>
      </c>
      <c r="R416" s="8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57" x14ac:dyDescent="0.45">
      <c r="A417" s="5">
        <v>415</v>
      </c>
      <c r="B417" s="7" t="s">
        <v>416</v>
      </c>
      <c r="C417" s="7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1">
        <f t="shared" si="24"/>
        <v>102</v>
      </c>
      <c r="P417" s="8">
        <f t="shared" si="25"/>
        <v>68.099999999999994</v>
      </c>
      <c r="Q417" s="8" t="s">
        <v>8310</v>
      </c>
      <c r="R417" s="8" t="s">
        <v>8315</v>
      </c>
      <c r="S417" s="17">
        <f t="shared" si="26"/>
        <v>41904.851875</v>
      </c>
      <c r="T417" s="17">
        <f t="shared" si="27"/>
        <v>41929.5</v>
      </c>
    </row>
    <row r="418" spans="1:20" ht="42.75" x14ac:dyDescent="0.45">
      <c r="A418" s="5">
        <v>416</v>
      </c>
      <c r="B418" s="7" t="s">
        <v>417</v>
      </c>
      <c r="C418" s="7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1">
        <f t="shared" si="24"/>
        <v>120</v>
      </c>
      <c r="P418" s="8">
        <f t="shared" si="25"/>
        <v>48.09</v>
      </c>
      <c r="Q418" s="8" t="s">
        <v>8310</v>
      </c>
      <c r="R418" s="8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42.75" x14ac:dyDescent="0.45">
      <c r="A419" s="5">
        <v>417</v>
      </c>
      <c r="B419" s="7" t="s">
        <v>418</v>
      </c>
      <c r="C419" s="7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1">
        <f t="shared" si="24"/>
        <v>100</v>
      </c>
      <c r="P419" s="8">
        <f t="shared" si="25"/>
        <v>202.42</v>
      </c>
      <c r="Q419" s="8" t="s">
        <v>8310</v>
      </c>
      <c r="R419" s="8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42.75" x14ac:dyDescent="0.45">
      <c r="A420" s="5">
        <v>418</v>
      </c>
      <c r="B420" s="7" t="s">
        <v>419</v>
      </c>
      <c r="C420" s="7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1">
        <f t="shared" si="24"/>
        <v>101</v>
      </c>
      <c r="P420" s="8">
        <f t="shared" si="25"/>
        <v>216.75</v>
      </c>
      <c r="Q420" s="8" t="s">
        <v>8310</v>
      </c>
      <c r="R420" s="8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2.75" x14ac:dyDescent="0.45">
      <c r="A421" s="5">
        <v>419</v>
      </c>
      <c r="B421" s="7" t="s">
        <v>420</v>
      </c>
      <c r="C421" s="7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1">
        <f t="shared" si="24"/>
        <v>100</v>
      </c>
      <c r="P421" s="8">
        <f t="shared" si="25"/>
        <v>110.07</v>
      </c>
      <c r="Q421" s="8" t="s">
        <v>8310</v>
      </c>
      <c r="R421" s="8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42.75" x14ac:dyDescent="0.45">
      <c r="A422" s="5">
        <v>420</v>
      </c>
      <c r="B422" s="7" t="s">
        <v>421</v>
      </c>
      <c r="C422" s="7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1">
        <f t="shared" si="24"/>
        <v>0</v>
      </c>
      <c r="P422" s="8">
        <f t="shared" si="25"/>
        <v>4.83</v>
      </c>
      <c r="Q422" s="8" t="s">
        <v>8310</v>
      </c>
      <c r="R422" s="8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42.75" x14ac:dyDescent="0.45">
      <c r="A423" s="5">
        <v>421</v>
      </c>
      <c r="B423" s="7" t="s">
        <v>422</v>
      </c>
      <c r="C423" s="7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1">
        <f t="shared" si="24"/>
        <v>2</v>
      </c>
      <c r="P423" s="8">
        <f t="shared" si="25"/>
        <v>50.17</v>
      </c>
      <c r="Q423" s="8" t="s">
        <v>8310</v>
      </c>
      <c r="R423" s="8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42.75" x14ac:dyDescent="0.45">
      <c r="A424" s="5">
        <v>422</v>
      </c>
      <c r="B424" s="7" t="s">
        <v>423</v>
      </c>
      <c r="C424" s="7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1">
        <f t="shared" si="24"/>
        <v>1</v>
      </c>
      <c r="P424" s="8">
        <f t="shared" si="25"/>
        <v>35.83</v>
      </c>
      <c r="Q424" s="8" t="s">
        <v>8310</v>
      </c>
      <c r="R424" s="8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2.75" x14ac:dyDescent="0.45">
      <c r="A425" s="5">
        <v>423</v>
      </c>
      <c r="B425" s="7" t="s">
        <v>424</v>
      </c>
      <c r="C425" s="7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1">
        <f t="shared" si="24"/>
        <v>1</v>
      </c>
      <c r="P425" s="8">
        <f t="shared" si="25"/>
        <v>11.77</v>
      </c>
      <c r="Q425" s="8" t="s">
        <v>8310</v>
      </c>
      <c r="R425" s="8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2.75" x14ac:dyDescent="0.45">
      <c r="A426" s="5">
        <v>424</v>
      </c>
      <c r="B426" s="7" t="s">
        <v>425</v>
      </c>
      <c r="C426" s="7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1">
        <f t="shared" si="24"/>
        <v>7</v>
      </c>
      <c r="P426" s="8">
        <f t="shared" si="25"/>
        <v>40.78</v>
      </c>
      <c r="Q426" s="8" t="s">
        <v>8310</v>
      </c>
      <c r="R426" s="8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42.75" x14ac:dyDescent="0.45">
      <c r="A427" s="5">
        <v>425</v>
      </c>
      <c r="B427" s="7" t="s">
        <v>426</v>
      </c>
      <c r="C427" s="7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1">
        <f t="shared" si="24"/>
        <v>0</v>
      </c>
      <c r="P427" s="8">
        <f t="shared" si="25"/>
        <v>3</v>
      </c>
      <c r="Q427" s="8" t="s">
        <v>8310</v>
      </c>
      <c r="R427" s="8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42.75" x14ac:dyDescent="0.45">
      <c r="A428" s="5">
        <v>426</v>
      </c>
      <c r="B428" s="7" t="s">
        <v>427</v>
      </c>
      <c r="C428" s="7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1">
        <f t="shared" si="24"/>
        <v>1</v>
      </c>
      <c r="P428" s="8">
        <f t="shared" si="25"/>
        <v>16.63</v>
      </c>
      <c r="Q428" s="8" t="s">
        <v>8310</v>
      </c>
      <c r="R428" s="8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42.75" x14ac:dyDescent="0.45">
      <c r="A429" s="5">
        <v>427</v>
      </c>
      <c r="B429" s="7" t="s">
        <v>428</v>
      </c>
      <c r="C429" s="7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1">
        <f t="shared" si="24"/>
        <v>0</v>
      </c>
      <c r="P429" s="8" t="e">
        <f t="shared" si="25"/>
        <v>#DIV/0!</v>
      </c>
      <c r="Q429" s="8" t="s">
        <v>8310</v>
      </c>
      <c r="R429" s="8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28.5" x14ac:dyDescent="0.45">
      <c r="A430" s="5">
        <v>428</v>
      </c>
      <c r="B430" s="7" t="s">
        <v>429</v>
      </c>
      <c r="C430" s="7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1">
        <f t="shared" si="24"/>
        <v>6</v>
      </c>
      <c r="P430" s="8">
        <f t="shared" si="25"/>
        <v>52</v>
      </c>
      <c r="Q430" s="8" t="s">
        <v>8310</v>
      </c>
      <c r="R430" s="8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57" x14ac:dyDescent="0.45">
      <c r="A431" s="5">
        <v>429</v>
      </c>
      <c r="B431" s="7" t="s">
        <v>430</v>
      </c>
      <c r="C431" s="7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1">
        <f t="shared" si="24"/>
        <v>0</v>
      </c>
      <c r="P431" s="8" t="e">
        <f t="shared" si="25"/>
        <v>#DIV/0!</v>
      </c>
      <c r="Q431" s="8" t="s">
        <v>8310</v>
      </c>
      <c r="R431" s="8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42.75" x14ac:dyDescent="0.45">
      <c r="A432" s="5">
        <v>430</v>
      </c>
      <c r="B432" s="7" t="s">
        <v>431</v>
      </c>
      <c r="C432" s="7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1">
        <f t="shared" si="24"/>
        <v>2</v>
      </c>
      <c r="P432" s="8">
        <f t="shared" si="25"/>
        <v>4.8</v>
      </c>
      <c r="Q432" s="8" t="s">
        <v>8310</v>
      </c>
      <c r="R432" s="8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2.75" x14ac:dyDescent="0.45">
      <c r="A433" s="5">
        <v>431</v>
      </c>
      <c r="B433" s="7" t="s">
        <v>432</v>
      </c>
      <c r="C433" s="7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1">
        <f t="shared" si="24"/>
        <v>14</v>
      </c>
      <c r="P433" s="8">
        <f t="shared" si="25"/>
        <v>51.88</v>
      </c>
      <c r="Q433" s="8" t="s">
        <v>8310</v>
      </c>
      <c r="R433" s="8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42.75" x14ac:dyDescent="0.45">
      <c r="A434" s="5">
        <v>432</v>
      </c>
      <c r="B434" s="7" t="s">
        <v>433</v>
      </c>
      <c r="C434" s="7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1">
        <f t="shared" si="24"/>
        <v>10</v>
      </c>
      <c r="P434" s="8">
        <f t="shared" si="25"/>
        <v>71.25</v>
      </c>
      <c r="Q434" s="8" t="s">
        <v>8310</v>
      </c>
      <c r="R434" s="8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57" x14ac:dyDescent="0.45">
      <c r="A435" s="5">
        <v>433</v>
      </c>
      <c r="B435" s="7" t="s">
        <v>434</v>
      </c>
      <c r="C435" s="7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1">
        <f t="shared" si="24"/>
        <v>0</v>
      </c>
      <c r="P435" s="8" t="e">
        <f t="shared" si="25"/>
        <v>#DIV/0!</v>
      </c>
      <c r="Q435" s="8" t="s">
        <v>8310</v>
      </c>
      <c r="R435" s="8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42.75" x14ac:dyDescent="0.45">
      <c r="A436" s="5">
        <v>434</v>
      </c>
      <c r="B436" s="7" t="s">
        <v>435</v>
      </c>
      <c r="C436" s="7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1">
        <f t="shared" si="24"/>
        <v>5</v>
      </c>
      <c r="P436" s="8">
        <f t="shared" si="25"/>
        <v>62.5</v>
      </c>
      <c r="Q436" s="8" t="s">
        <v>8310</v>
      </c>
      <c r="R436" s="8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42.75" x14ac:dyDescent="0.45">
      <c r="A437" s="5">
        <v>435</v>
      </c>
      <c r="B437" s="7" t="s">
        <v>436</v>
      </c>
      <c r="C437" s="7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1">
        <f t="shared" si="24"/>
        <v>0</v>
      </c>
      <c r="P437" s="8">
        <f t="shared" si="25"/>
        <v>1</v>
      </c>
      <c r="Q437" s="8" t="s">
        <v>8310</v>
      </c>
      <c r="R437" s="8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2.75" x14ac:dyDescent="0.45">
      <c r="A438" s="5">
        <v>436</v>
      </c>
      <c r="B438" s="7" t="s">
        <v>437</v>
      </c>
      <c r="C438" s="7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1">
        <f t="shared" si="24"/>
        <v>0</v>
      </c>
      <c r="P438" s="8" t="e">
        <f t="shared" si="25"/>
        <v>#DIV/0!</v>
      </c>
      <c r="Q438" s="8" t="s">
        <v>8310</v>
      </c>
      <c r="R438" s="8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2.75" x14ac:dyDescent="0.45">
      <c r="A439" s="5">
        <v>437</v>
      </c>
      <c r="B439" s="7" t="s">
        <v>438</v>
      </c>
      <c r="C439" s="7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1">
        <f t="shared" si="24"/>
        <v>0</v>
      </c>
      <c r="P439" s="8" t="e">
        <f t="shared" si="25"/>
        <v>#DIV/0!</v>
      </c>
      <c r="Q439" s="8" t="s">
        <v>8310</v>
      </c>
      <c r="R439" s="8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2.75" x14ac:dyDescent="0.45">
      <c r="A440" s="5">
        <v>438</v>
      </c>
      <c r="B440" s="7" t="s">
        <v>439</v>
      </c>
      <c r="C440" s="7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1">
        <f t="shared" si="24"/>
        <v>9</v>
      </c>
      <c r="P440" s="8">
        <f t="shared" si="25"/>
        <v>170.55</v>
      </c>
      <c r="Q440" s="8" t="s">
        <v>8310</v>
      </c>
      <c r="R440" s="8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42.75" x14ac:dyDescent="0.45">
      <c r="A441" s="5">
        <v>439</v>
      </c>
      <c r="B441" s="7" t="s">
        <v>440</v>
      </c>
      <c r="C441" s="7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1">
        <f t="shared" si="24"/>
        <v>0</v>
      </c>
      <c r="P441" s="8" t="e">
        <f t="shared" si="25"/>
        <v>#DIV/0!</v>
      </c>
      <c r="Q441" s="8" t="s">
        <v>8310</v>
      </c>
      <c r="R441" s="8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2.75" x14ac:dyDescent="0.45">
      <c r="A442" s="5">
        <v>440</v>
      </c>
      <c r="B442" s="7" t="s">
        <v>441</v>
      </c>
      <c r="C442" s="7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1">
        <f t="shared" si="24"/>
        <v>0</v>
      </c>
      <c r="P442" s="8">
        <f t="shared" si="25"/>
        <v>5</v>
      </c>
      <c r="Q442" s="8" t="s">
        <v>8310</v>
      </c>
      <c r="R442" s="8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42.75" x14ac:dyDescent="0.45">
      <c r="A443" s="5">
        <v>441</v>
      </c>
      <c r="B443" s="7" t="s">
        <v>442</v>
      </c>
      <c r="C443" s="7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1">
        <f t="shared" si="24"/>
        <v>0</v>
      </c>
      <c r="P443" s="8" t="e">
        <f t="shared" si="25"/>
        <v>#DIV/0!</v>
      </c>
      <c r="Q443" s="8" t="s">
        <v>8310</v>
      </c>
      <c r="R443" s="8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45">
      <c r="A444" s="5">
        <v>442</v>
      </c>
      <c r="B444" s="7" t="s">
        <v>443</v>
      </c>
      <c r="C444" s="7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1">
        <f t="shared" si="24"/>
        <v>39</v>
      </c>
      <c r="P444" s="8">
        <f t="shared" si="25"/>
        <v>393.59</v>
      </c>
      <c r="Q444" s="8" t="s">
        <v>8310</v>
      </c>
      <c r="R444" s="8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2.75" x14ac:dyDescent="0.45">
      <c r="A445" s="5">
        <v>443</v>
      </c>
      <c r="B445" s="7" t="s">
        <v>444</v>
      </c>
      <c r="C445" s="7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1">
        <f t="shared" si="24"/>
        <v>0</v>
      </c>
      <c r="P445" s="8">
        <f t="shared" si="25"/>
        <v>5</v>
      </c>
      <c r="Q445" s="8" t="s">
        <v>8310</v>
      </c>
      <c r="R445" s="8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42.75" x14ac:dyDescent="0.45">
      <c r="A446" s="5">
        <v>444</v>
      </c>
      <c r="B446" s="7" t="s">
        <v>445</v>
      </c>
      <c r="C446" s="7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1">
        <f t="shared" si="24"/>
        <v>5</v>
      </c>
      <c r="P446" s="8">
        <f t="shared" si="25"/>
        <v>50</v>
      </c>
      <c r="Q446" s="8" t="s">
        <v>8310</v>
      </c>
      <c r="R446" s="8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2.75" x14ac:dyDescent="0.45">
      <c r="A447" s="5">
        <v>445</v>
      </c>
      <c r="B447" s="7" t="s">
        <v>446</v>
      </c>
      <c r="C447" s="7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1">
        <f t="shared" si="24"/>
        <v>0</v>
      </c>
      <c r="P447" s="8">
        <f t="shared" si="25"/>
        <v>1</v>
      </c>
      <c r="Q447" s="8" t="s">
        <v>8310</v>
      </c>
      <c r="R447" s="8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42.75" x14ac:dyDescent="0.45">
      <c r="A448" s="5">
        <v>446</v>
      </c>
      <c r="B448" s="7" t="s">
        <v>447</v>
      </c>
      <c r="C448" s="7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1">
        <f t="shared" si="24"/>
        <v>7</v>
      </c>
      <c r="P448" s="8">
        <f t="shared" si="25"/>
        <v>47.88</v>
      </c>
      <c r="Q448" s="8" t="s">
        <v>8310</v>
      </c>
      <c r="R448" s="8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42.75" x14ac:dyDescent="0.45">
      <c r="A449" s="5">
        <v>447</v>
      </c>
      <c r="B449" s="7" t="s">
        <v>448</v>
      </c>
      <c r="C449" s="7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1">
        <f t="shared" si="24"/>
        <v>0</v>
      </c>
      <c r="P449" s="8">
        <f t="shared" si="25"/>
        <v>5</v>
      </c>
      <c r="Q449" s="8" t="s">
        <v>8310</v>
      </c>
      <c r="R449" s="8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42.75" x14ac:dyDescent="0.45">
      <c r="A450" s="5">
        <v>448</v>
      </c>
      <c r="B450" s="7" t="s">
        <v>449</v>
      </c>
      <c r="C450" s="7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1">
        <f t="shared" si="24"/>
        <v>3</v>
      </c>
      <c r="P450" s="8">
        <f t="shared" si="25"/>
        <v>20.5</v>
      </c>
      <c r="Q450" s="8" t="s">
        <v>8310</v>
      </c>
      <c r="R450" s="8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42.75" x14ac:dyDescent="0.45">
      <c r="A451" s="5">
        <v>449</v>
      </c>
      <c r="B451" s="7" t="s">
        <v>450</v>
      </c>
      <c r="C451" s="7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1">
        <f t="shared" ref="O451:O514" si="28">ROUND((E451/D451)*100,0)</f>
        <v>2</v>
      </c>
      <c r="P451" s="8">
        <f t="shared" ref="P451:P514" si="29">ROUND(E451/L451,2)</f>
        <v>9</v>
      </c>
      <c r="Q451" s="8" t="s">
        <v>8310</v>
      </c>
      <c r="R451" s="8" t="s">
        <v>8316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2.75" x14ac:dyDescent="0.45">
      <c r="A452" s="5">
        <v>450</v>
      </c>
      <c r="B452" s="7" t="s">
        <v>451</v>
      </c>
      <c r="C452" s="7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1">
        <f t="shared" si="28"/>
        <v>1</v>
      </c>
      <c r="P452" s="8">
        <f t="shared" si="29"/>
        <v>56.57</v>
      </c>
      <c r="Q452" s="8" t="s">
        <v>8310</v>
      </c>
      <c r="R452" s="8" t="s">
        <v>8316</v>
      </c>
      <c r="S452" s="17">
        <f t="shared" si="30"/>
        <v>41654.946759259255</v>
      </c>
      <c r="T452" s="17">
        <f t="shared" si="31"/>
        <v>41684.946759259255</v>
      </c>
    </row>
    <row r="453" spans="1:20" ht="42.75" x14ac:dyDescent="0.45">
      <c r="A453" s="5">
        <v>451</v>
      </c>
      <c r="B453" s="7" t="s">
        <v>452</v>
      </c>
      <c r="C453" s="7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1">
        <f t="shared" si="28"/>
        <v>0</v>
      </c>
      <c r="P453" s="8" t="e">
        <f t="shared" si="29"/>
        <v>#DIV/0!</v>
      </c>
      <c r="Q453" s="8" t="s">
        <v>8310</v>
      </c>
      <c r="R453" s="8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28.5" x14ac:dyDescent="0.45">
      <c r="A454" s="5">
        <v>452</v>
      </c>
      <c r="B454" s="7" t="s">
        <v>453</v>
      </c>
      <c r="C454" s="7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1">
        <f t="shared" si="28"/>
        <v>64</v>
      </c>
      <c r="P454" s="8">
        <f t="shared" si="29"/>
        <v>40</v>
      </c>
      <c r="Q454" s="8" t="s">
        <v>8310</v>
      </c>
      <c r="R454" s="8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42.75" x14ac:dyDescent="0.45">
      <c r="A455" s="5">
        <v>453</v>
      </c>
      <c r="B455" s="7" t="s">
        <v>454</v>
      </c>
      <c r="C455" s="7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1">
        <f t="shared" si="28"/>
        <v>0</v>
      </c>
      <c r="P455" s="8">
        <f t="shared" si="29"/>
        <v>13</v>
      </c>
      <c r="Q455" s="8" t="s">
        <v>8310</v>
      </c>
      <c r="R455" s="8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2.75" x14ac:dyDescent="0.45">
      <c r="A456" s="5">
        <v>454</v>
      </c>
      <c r="B456" s="7" t="s">
        <v>455</v>
      </c>
      <c r="C456" s="7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1">
        <f t="shared" si="28"/>
        <v>1</v>
      </c>
      <c r="P456" s="8">
        <f t="shared" si="29"/>
        <v>16.399999999999999</v>
      </c>
      <c r="Q456" s="8" t="s">
        <v>8310</v>
      </c>
      <c r="R456" s="8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42.75" x14ac:dyDescent="0.45">
      <c r="A457" s="5">
        <v>455</v>
      </c>
      <c r="B457" s="7" t="s">
        <v>456</v>
      </c>
      <c r="C457" s="7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1">
        <f t="shared" si="28"/>
        <v>0</v>
      </c>
      <c r="P457" s="8">
        <f t="shared" si="29"/>
        <v>22.5</v>
      </c>
      <c r="Q457" s="8" t="s">
        <v>8310</v>
      </c>
      <c r="R457" s="8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42.75" x14ac:dyDescent="0.45">
      <c r="A458" s="5">
        <v>456</v>
      </c>
      <c r="B458" s="7" t="s">
        <v>457</v>
      </c>
      <c r="C458" s="7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1">
        <f t="shared" si="28"/>
        <v>1</v>
      </c>
      <c r="P458" s="8">
        <f t="shared" si="29"/>
        <v>20.329999999999998</v>
      </c>
      <c r="Q458" s="8" t="s">
        <v>8310</v>
      </c>
      <c r="R458" s="8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42.75" x14ac:dyDescent="0.45">
      <c r="A459" s="5">
        <v>457</v>
      </c>
      <c r="B459" s="7" t="s">
        <v>458</v>
      </c>
      <c r="C459" s="7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1">
        <f t="shared" si="28"/>
        <v>0</v>
      </c>
      <c r="P459" s="8" t="e">
        <f t="shared" si="29"/>
        <v>#DIV/0!</v>
      </c>
      <c r="Q459" s="8" t="s">
        <v>8310</v>
      </c>
      <c r="R459" s="8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2.75" x14ac:dyDescent="0.45">
      <c r="A460" s="5">
        <v>458</v>
      </c>
      <c r="B460" s="7" t="s">
        <v>459</v>
      </c>
      <c r="C460" s="7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1">
        <f t="shared" si="28"/>
        <v>8</v>
      </c>
      <c r="P460" s="8">
        <f t="shared" si="29"/>
        <v>16.760000000000002</v>
      </c>
      <c r="Q460" s="8" t="s">
        <v>8310</v>
      </c>
      <c r="R460" s="8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42.75" x14ac:dyDescent="0.45">
      <c r="A461" s="5">
        <v>459</v>
      </c>
      <c r="B461" s="7" t="s">
        <v>460</v>
      </c>
      <c r="C461" s="7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1">
        <f t="shared" si="28"/>
        <v>0</v>
      </c>
      <c r="P461" s="8">
        <f t="shared" si="29"/>
        <v>25</v>
      </c>
      <c r="Q461" s="8" t="s">
        <v>8310</v>
      </c>
      <c r="R461" s="8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28.5" x14ac:dyDescent="0.45">
      <c r="A462" s="5">
        <v>460</v>
      </c>
      <c r="B462" s="7" t="s">
        <v>461</v>
      </c>
      <c r="C462" s="7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1">
        <f t="shared" si="28"/>
        <v>0</v>
      </c>
      <c r="P462" s="8">
        <f t="shared" si="29"/>
        <v>12.5</v>
      </c>
      <c r="Q462" s="8" t="s">
        <v>8310</v>
      </c>
      <c r="R462" s="8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42.75" x14ac:dyDescent="0.45">
      <c r="A463" s="5">
        <v>461</v>
      </c>
      <c r="B463" s="7" t="s">
        <v>462</v>
      </c>
      <c r="C463" s="7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1">
        <f t="shared" si="28"/>
        <v>0</v>
      </c>
      <c r="P463" s="8" t="e">
        <f t="shared" si="29"/>
        <v>#DIV/0!</v>
      </c>
      <c r="Q463" s="8" t="s">
        <v>8310</v>
      </c>
      <c r="R463" s="8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42.75" x14ac:dyDescent="0.45">
      <c r="A464" s="5">
        <v>462</v>
      </c>
      <c r="B464" s="7" t="s">
        <v>463</v>
      </c>
      <c r="C464" s="7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1">
        <f t="shared" si="28"/>
        <v>0</v>
      </c>
      <c r="P464" s="8" t="e">
        <f t="shared" si="29"/>
        <v>#DIV/0!</v>
      </c>
      <c r="Q464" s="8" t="s">
        <v>8310</v>
      </c>
      <c r="R464" s="8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2.75" x14ac:dyDescent="0.45">
      <c r="A465" s="5">
        <v>463</v>
      </c>
      <c r="B465" s="7" t="s">
        <v>464</v>
      </c>
      <c r="C465" s="7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1">
        <f t="shared" si="28"/>
        <v>2</v>
      </c>
      <c r="P465" s="8">
        <f t="shared" si="29"/>
        <v>113.64</v>
      </c>
      <c r="Q465" s="8" t="s">
        <v>8310</v>
      </c>
      <c r="R465" s="8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28.5" x14ac:dyDescent="0.45">
      <c r="A466" s="5">
        <v>464</v>
      </c>
      <c r="B466" s="7" t="s">
        <v>465</v>
      </c>
      <c r="C466" s="7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1">
        <f t="shared" si="28"/>
        <v>0</v>
      </c>
      <c r="P466" s="8">
        <f t="shared" si="29"/>
        <v>1</v>
      </c>
      <c r="Q466" s="8" t="s">
        <v>8310</v>
      </c>
      <c r="R466" s="8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45">
      <c r="A467" s="5">
        <v>465</v>
      </c>
      <c r="B467" s="7" t="s">
        <v>466</v>
      </c>
      <c r="C467" s="7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1">
        <f t="shared" si="28"/>
        <v>27</v>
      </c>
      <c r="P467" s="8">
        <f t="shared" si="29"/>
        <v>17.25</v>
      </c>
      <c r="Q467" s="8" t="s">
        <v>8310</v>
      </c>
      <c r="R467" s="8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2.75" x14ac:dyDescent="0.45">
      <c r="A468" s="5">
        <v>466</v>
      </c>
      <c r="B468" s="7" t="s">
        <v>467</v>
      </c>
      <c r="C468" s="7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1">
        <f t="shared" si="28"/>
        <v>1</v>
      </c>
      <c r="P468" s="8">
        <f t="shared" si="29"/>
        <v>15.2</v>
      </c>
      <c r="Q468" s="8" t="s">
        <v>8310</v>
      </c>
      <c r="R468" s="8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42.75" x14ac:dyDescent="0.45">
      <c r="A469" s="5">
        <v>467</v>
      </c>
      <c r="B469" s="7" t="s">
        <v>468</v>
      </c>
      <c r="C469" s="7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1">
        <f t="shared" si="28"/>
        <v>22</v>
      </c>
      <c r="P469" s="8">
        <f t="shared" si="29"/>
        <v>110.64</v>
      </c>
      <c r="Q469" s="8" t="s">
        <v>8310</v>
      </c>
      <c r="R469" s="8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42.75" x14ac:dyDescent="0.45">
      <c r="A470" s="5">
        <v>468</v>
      </c>
      <c r="B470" s="7" t="s">
        <v>469</v>
      </c>
      <c r="C470" s="7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1">
        <f t="shared" si="28"/>
        <v>0</v>
      </c>
      <c r="P470" s="8" t="e">
        <f t="shared" si="29"/>
        <v>#DIV/0!</v>
      </c>
      <c r="Q470" s="8" t="s">
        <v>8310</v>
      </c>
      <c r="R470" s="8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28.5" x14ac:dyDescent="0.45">
      <c r="A471" s="5">
        <v>469</v>
      </c>
      <c r="B471" s="7" t="s">
        <v>470</v>
      </c>
      <c r="C471" s="7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1">
        <f t="shared" si="28"/>
        <v>0</v>
      </c>
      <c r="P471" s="8" t="e">
        <f t="shared" si="29"/>
        <v>#DIV/0!</v>
      </c>
      <c r="Q471" s="8" t="s">
        <v>8310</v>
      </c>
      <c r="R471" s="8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42.75" x14ac:dyDescent="0.45">
      <c r="A472" s="5">
        <v>470</v>
      </c>
      <c r="B472" s="7" t="s">
        <v>471</v>
      </c>
      <c r="C472" s="7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1">
        <f t="shared" si="28"/>
        <v>1</v>
      </c>
      <c r="P472" s="8">
        <f t="shared" si="29"/>
        <v>25.5</v>
      </c>
      <c r="Q472" s="8" t="s">
        <v>8310</v>
      </c>
      <c r="R472" s="8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57" x14ac:dyDescent="0.45">
      <c r="A473" s="5">
        <v>471</v>
      </c>
      <c r="B473" s="7" t="s">
        <v>472</v>
      </c>
      <c r="C473" s="7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1">
        <f t="shared" si="28"/>
        <v>12</v>
      </c>
      <c r="P473" s="8">
        <f t="shared" si="29"/>
        <v>38.479999999999997</v>
      </c>
      <c r="Q473" s="8" t="s">
        <v>8310</v>
      </c>
      <c r="R473" s="8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42.75" x14ac:dyDescent="0.45">
      <c r="A474" s="5">
        <v>472</v>
      </c>
      <c r="B474" s="7" t="s">
        <v>473</v>
      </c>
      <c r="C474" s="7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1">
        <f t="shared" si="28"/>
        <v>18</v>
      </c>
      <c r="P474" s="8">
        <f t="shared" si="29"/>
        <v>28.2</v>
      </c>
      <c r="Q474" s="8" t="s">
        <v>8310</v>
      </c>
      <c r="R474" s="8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2.75" x14ac:dyDescent="0.45">
      <c r="A475" s="5">
        <v>473</v>
      </c>
      <c r="B475" s="7" t="s">
        <v>474</v>
      </c>
      <c r="C475" s="7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1">
        <f t="shared" si="28"/>
        <v>3</v>
      </c>
      <c r="P475" s="8">
        <f t="shared" si="29"/>
        <v>61.5</v>
      </c>
      <c r="Q475" s="8" t="s">
        <v>8310</v>
      </c>
      <c r="R475" s="8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2.75" x14ac:dyDescent="0.45">
      <c r="A476" s="5">
        <v>474</v>
      </c>
      <c r="B476" s="7" t="s">
        <v>475</v>
      </c>
      <c r="C476" s="7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1">
        <f t="shared" si="28"/>
        <v>0</v>
      </c>
      <c r="P476" s="8">
        <f t="shared" si="29"/>
        <v>1</v>
      </c>
      <c r="Q476" s="8" t="s">
        <v>8310</v>
      </c>
      <c r="R476" s="8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42.75" x14ac:dyDescent="0.45">
      <c r="A477" s="5">
        <v>475</v>
      </c>
      <c r="B477" s="7" t="s">
        <v>476</v>
      </c>
      <c r="C477" s="7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1">
        <f t="shared" si="28"/>
        <v>0</v>
      </c>
      <c r="P477" s="8" t="e">
        <f t="shared" si="29"/>
        <v>#DIV/0!</v>
      </c>
      <c r="Q477" s="8" t="s">
        <v>8310</v>
      </c>
      <c r="R477" s="8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28.5" x14ac:dyDescent="0.45">
      <c r="A478" s="5">
        <v>476</v>
      </c>
      <c r="B478" s="7" t="s">
        <v>477</v>
      </c>
      <c r="C478" s="7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1">
        <f t="shared" si="28"/>
        <v>2</v>
      </c>
      <c r="P478" s="8">
        <f t="shared" si="29"/>
        <v>39.57</v>
      </c>
      <c r="Q478" s="8" t="s">
        <v>8310</v>
      </c>
      <c r="R478" s="8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42.75" x14ac:dyDescent="0.45">
      <c r="A479" s="5">
        <v>477</v>
      </c>
      <c r="B479" s="7" t="s">
        <v>478</v>
      </c>
      <c r="C479" s="7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1">
        <f t="shared" si="28"/>
        <v>0</v>
      </c>
      <c r="P479" s="8" t="e">
        <f t="shared" si="29"/>
        <v>#DIV/0!</v>
      </c>
      <c r="Q479" s="8" t="s">
        <v>8310</v>
      </c>
      <c r="R479" s="8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2.75" x14ac:dyDescent="0.45">
      <c r="A480" s="5">
        <v>478</v>
      </c>
      <c r="B480" s="7" t="s">
        <v>479</v>
      </c>
      <c r="C480" s="7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1">
        <f t="shared" si="28"/>
        <v>0</v>
      </c>
      <c r="P480" s="8" t="e">
        <f t="shared" si="29"/>
        <v>#DIV/0!</v>
      </c>
      <c r="Q480" s="8" t="s">
        <v>8310</v>
      </c>
      <c r="R480" s="8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2.75" x14ac:dyDescent="0.45">
      <c r="A481" s="5">
        <v>479</v>
      </c>
      <c r="B481" s="7" t="s">
        <v>480</v>
      </c>
      <c r="C481" s="7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1">
        <f t="shared" si="28"/>
        <v>33</v>
      </c>
      <c r="P481" s="8">
        <f t="shared" si="29"/>
        <v>88.8</v>
      </c>
      <c r="Q481" s="8" t="s">
        <v>8310</v>
      </c>
      <c r="R481" s="8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42.75" x14ac:dyDescent="0.45">
      <c r="A482" s="5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1">
        <f t="shared" si="28"/>
        <v>19</v>
      </c>
      <c r="P482" s="8">
        <f t="shared" si="29"/>
        <v>55.46</v>
      </c>
      <c r="Q482" s="8" t="s">
        <v>8310</v>
      </c>
      <c r="R482" s="8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42.75" x14ac:dyDescent="0.45">
      <c r="A483" s="5">
        <v>481</v>
      </c>
      <c r="B483" s="7" t="s">
        <v>482</v>
      </c>
      <c r="C483" s="7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1">
        <f t="shared" si="28"/>
        <v>6</v>
      </c>
      <c r="P483" s="8">
        <f t="shared" si="29"/>
        <v>87.14</v>
      </c>
      <c r="Q483" s="8" t="s">
        <v>8310</v>
      </c>
      <c r="R483" s="8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2.75" x14ac:dyDescent="0.45">
      <c r="A484" s="5">
        <v>482</v>
      </c>
      <c r="B484" s="7" t="s">
        <v>483</v>
      </c>
      <c r="C484" s="7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1">
        <f t="shared" si="28"/>
        <v>0</v>
      </c>
      <c r="P484" s="8">
        <f t="shared" si="29"/>
        <v>10</v>
      </c>
      <c r="Q484" s="8" t="s">
        <v>8310</v>
      </c>
      <c r="R484" s="8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42.75" x14ac:dyDescent="0.45">
      <c r="A485" s="5">
        <v>483</v>
      </c>
      <c r="B485" s="7" t="s">
        <v>484</v>
      </c>
      <c r="C485" s="7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1">
        <f t="shared" si="28"/>
        <v>50</v>
      </c>
      <c r="P485" s="8">
        <f t="shared" si="29"/>
        <v>51.22</v>
      </c>
      <c r="Q485" s="8" t="s">
        <v>8310</v>
      </c>
      <c r="R485" s="8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57" x14ac:dyDescent="0.45">
      <c r="A486" s="5">
        <v>484</v>
      </c>
      <c r="B486" s="7" t="s">
        <v>485</v>
      </c>
      <c r="C486" s="7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1">
        <f t="shared" si="28"/>
        <v>0</v>
      </c>
      <c r="P486" s="8">
        <f t="shared" si="29"/>
        <v>13.55</v>
      </c>
      <c r="Q486" s="8" t="s">
        <v>8310</v>
      </c>
      <c r="R486" s="8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28.5" x14ac:dyDescent="0.45">
      <c r="A487" s="5">
        <v>485</v>
      </c>
      <c r="B487" s="7" t="s">
        <v>486</v>
      </c>
      <c r="C487" s="7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1">
        <f t="shared" si="28"/>
        <v>22</v>
      </c>
      <c r="P487" s="8">
        <f t="shared" si="29"/>
        <v>66.52</v>
      </c>
      <c r="Q487" s="8" t="s">
        <v>8310</v>
      </c>
      <c r="R487" s="8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42.75" x14ac:dyDescent="0.45">
      <c r="A488" s="5">
        <v>486</v>
      </c>
      <c r="B488" s="7" t="s">
        <v>487</v>
      </c>
      <c r="C488" s="7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1">
        <f t="shared" si="28"/>
        <v>0</v>
      </c>
      <c r="P488" s="8">
        <f t="shared" si="29"/>
        <v>50</v>
      </c>
      <c r="Q488" s="8" t="s">
        <v>8310</v>
      </c>
      <c r="R488" s="8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42.75" x14ac:dyDescent="0.45">
      <c r="A489" s="5">
        <v>487</v>
      </c>
      <c r="B489" s="7" t="s">
        <v>488</v>
      </c>
      <c r="C489" s="7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1">
        <f t="shared" si="28"/>
        <v>0</v>
      </c>
      <c r="P489" s="8" t="e">
        <f t="shared" si="29"/>
        <v>#DIV/0!</v>
      </c>
      <c r="Q489" s="8" t="s">
        <v>8310</v>
      </c>
      <c r="R489" s="8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42.75" x14ac:dyDescent="0.45">
      <c r="A490" s="5">
        <v>488</v>
      </c>
      <c r="B490" s="7" t="s">
        <v>489</v>
      </c>
      <c r="C490" s="7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1">
        <f t="shared" si="28"/>
        <v>0</v>
      </c>
      <c r="P490" s="8" t="e">
        <f t="shared" si="29"/>
        <v>#DIV/0!</v>
      </c>
      <c r="Q490" s="8" t="s">
        <v>8310</v>
      </c>
      <c r="R490" s="8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2.75" x14ac:dyDescent="0.45">
      <c r="A491" s="5">
        <v>489</v>
      </c>
      <c r="B491" s="7" t="s">
        <v>490</v>
      </c>
      <c r="C491" s="7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1">
        <f t="shared" si="28"/>
        <v>0</v>
      </c>
      <c r="P491" s="8">
        <f t="shared" si="29"/>
        <v>71.67</v>
      </c>
      <c r="Q491" s="8" t="s">
        <v>8310</v>
      </c>
      <c r="R491" s="8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45">
      <c r="A492" s="5">
        <v>490</v>
      </c>
      <c r="B492" s="7" t="s">
        <v>491</v>
      </c>
      <c r="C492" s="7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1">
        <f t="shared" si="28"/>
        <v>0</v>
      </c>
      <c r="P492" s="8" t="e">
        <f t="shared" si="29"/>
        <v>#DIV/0!</v>
      </c>
      <c r="Q492" s="8" t="s">
        <v>8310</v>
      </c>
      <c r="R492" s="8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2.75" x14ac:dyDescent="0.45">
      <c r="A493" s="5">
        <v>491</v>
      </c>
      <c r="B493" s="7" t="s">
        <v>492</v>
      </c>
      <c r="C493" s="7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1">
        <f t="shared" si="28"/>
        <v>0</v>
      </c>
      <c r="P493" s="8" t="e">
        <f t="shared" si="29"/>
        <v>#DIV/0!</v>
      </c>
      <c r="Q493" s="8" t="s">
        <v>8310</v>
      </c>
      <c r="R493" s="8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42.75" x14ac:dyDescent="0.45">
      <c r="A494" s="5">
        <v>492</v>
      </c>
      <c r="B494" s="7" t="s">
        <v>493</v>
      </c>
      <c r="C494" s="7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1">
        <f t="shared" si="28"/>
        <v>0</v>
      </c>
      <c r="P494" s="8" t="e">
        <f t="shared" si="29"/>
        <v>#DIV/0!</v>
      </c>
      <c r="Q494" s="8" t="s">
        <v>8310</v>
      </c>
      <c r="R494" s="8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2.75" x14ac:dyDescent="0.45">
      <c r="A495" s="5">
        <v>493</v>
      </c>
      <c r="B495" s="7" t="s">
        <v>494</v>
      </c>
      <c r="C495" s="7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1">
        <f t="shared" si="28"/>
        <v>0</v>
      </c>
      <c r="P495" s="8" t="e">
        <f t="shared" si="29"/>
        <v>#DIV/0!</v>
      </c>
      <c r="Q495" s="8" t="s">
        <v>8310</v>
      </c>
      <c r="R495" s="8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42.75" x14ac:dyDescent="0.45">
      <c r="A496" s="5">
        <v>494</v>
      </c>
      <c r="B496" s="7" t="s">
        <v>495</v>
      </c>
      <c r="C496" s="7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1">
        <f t="shared" si="28"/>
        <v>0</v>
      </c>
      <c r="P496" s="8">
        <f t="shared" si="29"/>
        <v>10.33</v>
      </c>
      <c r="Q496" s="8" t="s">
        <v>8310</v>
      </c>
      <c r="R496" s="8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2.75" x14ac:dyDescent="0.45">
      <c r="A497" s="5">
        <v>495</v>
      </c>
      <c r="B497" s="7" t="s">
        <v>496</v>
      </c>
      <c r="C497" s="7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1">
        <f t="shared" si="28"/>
        <v>0</v>
      </c>
      <c r="P497" s="8" t="e">
        <f t="shared" si="29"/>
        <v>#DIV/0!</v>
      </c>
      <c r="Q497" s="8" t="s">
        <v>8310</v>
      </c>
      <c r="R497" s="8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28.5" x14ac:dyDescent="0.45">
      <c r="A498" s="5">
        <v>496</v>
      </c>
      <c r="B498" s="7" t="s">
        <v>497</v>
      </c>
      <c r="C498" s="7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1">
        <f t="shared" si="28"/>
        <v>0</v>
      </c>
      <c r="P498" s="8">
        <f t="shared" si="29"/>
        <v>1</v>
      </c>
      <c r="Q498" s="8" t="s">
        <v>8310</v>
      </c>
      <c r="R498" s="8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45">
      <c r="A499" s="5">
        <v>497</v>
      </c>
      <c r="B499" s="7" t="s">
        <v>498</v>
      </c>
      <c r="C499" s="7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1">
        <f t="shared" si="28"/>
        <v>1</v>
      </c>
      <c r="P499" s="8">
        <f t="shared" si="29"/>
        <v>10</v>
      </c>
      <c r="Q499" s="8" t="s">
        <v>8310</v>
      </c>
      <c r="R499" s="8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2.75" x14ac:dyDescent="0.45">
      <c r="A500" s="5">
        <v>498</v>
      </c>
      <c r="B500" s="7" t="s">
        <v>499</v>
      </c>
      <c r="C500" s="7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1">
        <f t="shared" si="28"/>
        <v>5</v>
      </c>
      <c r="P500" s="8">
        <f t="shared" si="29"/>
        <v>136.09</v>
      </c>
      <c r="Q500" s="8" t="s">
        <v>8310</v>
      </c>
      <c r="R500" s="8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57" x14ac:dyDescent="0.45">
      <c r="A501" s="5">
        <v>499</v>
      </c>
      <c r="B501" s="7" t="s">
        <v>500</v>
      </c>
      <c r="C501" s="7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1">
        <f t="shared" si="28"/>
        <v>10</v>
      </c>
      <c r="P501" s="8">
        <f t="shared" si="29"/>
        <v>73.459999999999994</v>
      </c>
      <c r="Q501" s="8" t="s">
        <v>8310</v>
      </c>
      <c r="R501" s="8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57" x14ac:dyDescent="0.45">
      <c r="A502" s="5">
        <v>500</v>
      </c>
      <c r="B502" s="7" t="s">
        <v>501</v>
      </c>
      <c r="C502" s="7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1">
        <f t="shared" si="28"/>
        <v>3</v>
      </c>
      <c r="P502" s="8">
        <f t="shared" si="29"/>
        <v>53.75</v>
      </c>
      <c r="Q502" s="8" t="s">
        <v>8310</v>
      </c>
      <c r="R502" s="8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42.75" x14ac:dyDescent="0.45">
      <c r="A503" s="5">
        <v>501</v>
      </c>
      <c r="B503" s="7" t="s">
        <v>502</v>
      </c>
      <c r="C503" s="7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1">
        <f t="shared" si="28"/>
        <v>0</v>
      </c>
      <c r="P503" s="8" t="e">
        <f t="shared" si="29"/>
        <v>#DIV/0!</v>
      </c>
      <c r="Q503" s="8" t="s">
        <v>8310</v>
      </c>
      <c r="R503" s="8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42.75" x14ac:dyDescent="0.45">
      <c r="A504" s="5">
        <v>502</v>
      </c>
      <c r="B504" s="7" t="s">
        <v>503</v>
      </c>
      <c r="C504" s="7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1">
        <f t="shared" si="28"/>
        <v>1</v>
      </c>
      <c r="P504" s="8">
        <f t="shared" si="29"/>
        <v>57.5</v>
      </c>
      <c r="Q504" s="8" t="s">
        <v>8310</v>
      </c>
      <c r="R504" s="8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42.75" x14ac:dyDescent="0.45">
      <c r="A505" s="5">
        <v>503</v>
      </c>
      <c r="B505" s="7" t="s">
        <v>504</v>
      </c>
      <c r="C505" s="7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1">
        <f t="shared" si="28"/>
        <v>2</v>
      </c>
      <c r="P505" s="8">
        <f t="shared" si="29"/>
        <v>12.67</v>
      </c>
      <c r="Q505" s="8" t="s">
        <v>8310</v>
      </c>
      <c r="R505" s="8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42.75" x14ac:dyDescent="0.45">
      <c r="A506" s="5">
        <v>504</v>
      </c>
      <c r="B506" s="7" t="s">
        <v>505</v>
      </c>
      <c r="C506" s="7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1">
        <f t="shared" si="28"/>
        <v>1</v>
      </c>
      <c r="P506" s="8">
        <f t="shared" si="29"/>
        <v>67</v>
      </c>
      <c r="Q506" s="8" t="s">
        <v>8310</v>
      </c>
      <c r="R506" s="8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2.75" x14ac:dyDescent="0.45">
      <c r="A507" s="5">
        <v>505</v>
      </c>
      <c r="B507" s="7" t="s">
        <v>506</v>
      </c>
      <c r="C507" s="7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1">
        <f t="shared" si="28"/>
        <v>0</v>
      </c>
      <c r="P507" s="8">
        <f t="shared" si="29"/>
        <v>3.71</v>
      </c>
      <c r="Q507" s="8" t="s">
        <v>8310</v>
      </c>
      <c r="R507" s="8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2.75" x14ac:dyDescent="0.45">
      <c r="A508" s="5">
        <v>506</v>
      </c>
      <c r="B508" s="7" t="s">
        <v>507</v>
      </c>
      <c r="C508" s="7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1">
        <f t="shared" si="28"/>
        <v>0</v>
      </c>
      <c r="P508" s="8">
        <f t="shared" si="29"/>
        <v>250</v>
      </c>
      <c r="Q508" s="8" t="s">
        <v>8310</v>
      </c>
      <c r="R508" s="8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42.75" x14ac:dyDescent="0.45">
      <c r="A509" s="5">
        <v>507</v>
      </c>
      <c r="B509" s="7" t="s">
        <v>508</v>
      </c>
      <c r="C509" s="7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1">
        <f t="shared" si="28"/>
        <v>3</v>
      </c>
      <c r="P509" s="8">
        <f t="shared" si="29"/>
        <v>64</v>
      </c>
      <c r="Q509" s="8" t="s">
        <v>8310</v>
      </c>
      <c r="R509" s="8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57" x14ac:dyDescent="0.45">
      <c r="A510" s="5">
        <v>508</v>
      </c>
      <c r="B510" s="7" t="s">
        <v>509</v>
      </c>
      <c r="C510" s="7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1">
        <f t="shared" si="28"/>
        <v>1</v>
      </c>
      <c r="P510" s="8">
        <f t="shared" si="29"/>
        <v>133.33000000000001</v>
      </c>
      <c r="Q510" s="8" t="s">
        <v>8310</v>
      </c>
      <c r="R510" s="8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2.75" x14ac:dyDescent="0.45">
      <c r="A511" s="5">
        <v>509</v>
      </c>
      <c r="B511" s="7" t="s">
        <v>510</v>
      </c>
      <c r="C511" s="7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1">
        <f t="shared" si="28"/>
        <v>0</v>
      </c>
      <c r="P511" s="8">
        <f t="shared" si="29"/>
        <v>10</v>
      </c>
      <c r="Q511" s="8" t="s">
        <v>8310</v>
      </c>
      <c r="R511" s="8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2.75" x14ac:dyDescent="0.45">
      <c r="A512" s="5">
        <v>510</v>
      </c>
      <c r="B512" s="7" t="s">
        <v>511</v>
      </c>
      <c r="C512" s="7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1">
        <f t="shared" si="28"/>
        <v>0</v>
      </c>
      <c r="P512" s="8" t="e">
        <f t="shared" si="29"/>
        <v>#DIV/0!</v>
      </c>
      <c r="Q512" s="8" t="s">
        <v>8310</v>
      </c>
      <c r="R512" s="8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2.75" x14ac:dyDescent="0.45">
      <c r="A513" s="5">
        <v>511</v>
      </c>
      <c r="B513" s="7" t="s">
        <v>512</v>
      </c>
      <c r="C513" s="7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1">
        <f t="shared" si="28"/>
        <v>3</v>
      </c>
      <c r="P513" s="8">
        <f t="shared" si="29"/>
        <v>30</v>
      </c>
      <c r="Q513" s="8" t="s">
        <v>8310</v>
      </c>
      <c r="R513" s="8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42.75" x14ac:dyDescent="0.45">
      <c r="A514" s="5">
        <v>512</v>
      </c>
      <c r="B514" s="7" t="s">
        <v>513</v>
      </c>
      <c r="C514" s="7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1">
        <f t="shared" si="28"/>
        <v>0</v>
      </c>
      <c r="P514" s="8">
        <f t="shared" si="29"/>
        <v>5.5</v>
      </c>
      <c r="Q514" s="8" t="s">
        <v>8310</v>
      </c>
      <c r="R514" s="8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28.5" x14ac:dyDescent="0.45">
      <c r="A515" s="5">
        <v>513</v>
      </c>
      <c r="B515" s="7" t="s">
        <v>514</v>
      </c>
      <c r="C515" s="7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1">
        <f t="shared" ref="O515:O578" si="32">ROUND((E515/D515)*100,0)</f>
        <v>14</v>
      </c>
      <c r="P515" s="8">
        <f t="shared" ref="P515:P578" si="33">ROUND(E515/L515,2)</f>
        <v>102.38</v>
      </c>
      <c r="Q515" s="8" t="s">
        <v>8310</v>
      </c>
      <c r="R515" s="8" t="s">
        <v>8316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2.75" x14ac:dyDescent="0.45">
      <c r="A516" s="5">
        <v>514</v>
      </c>
      <c r="B516" s="7" t="s">
        <v>515</v>
      </c>
      <c r="C516" s="7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1">
        <f t="shared" si="32"/>
        <v>3</v>
      </c>
      <c r="P516" s="8">
        <f t="shared" si="33"/>
        <v>16.670000000000002</v>
      </c>
      <c r="Q516" s="8" t="s">
        <v>8310</v>
      </c>
      <c r="R516" s="8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2.75" x14ac:dyDescent="0.45">
      <c r="A517" s="5">
        <v>515</v>
      </c>
      <c r="B517" s="7" t="s">
        <v>516</v>
      </c>
      <c r="C517" s="7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1">
        <f t="shared" si="32"/>
        <v>25</v>
      </c>
      <c r="P517" s="8">
        <f t="shared" si="33"/>
        <v>725.03</v>
      </c>
      <c r="Q517" s="8" t="s">
        <v>8310</v>
      </c>
      <c r="R517" s="8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28.5" x14ac:dyDescent="0.45">
      <c r="A518" s="5">
        <v>516</v>
      </c>
      <c r="B518" s="7" t="s">
        <v>517</v>
      </c>
      <c r="C518" s="7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1">
        <f t="shared" si="32"/>
        <v>0</v>
      </c>
      <c r="P518" s="8" t="e">
        <f t="shared" si="33"/>
        <v>#DIV/0!</v>
      </c>
      <c r="Q518" s="8" t="s">
        <v>8310</v>
      </c>
      <c r="R518" s="8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42.75" x14ac:dyDescent="0.45">
      <c r="A519" s="5">
        <v>517</v>
      </c>
      <c r="B519" s="7" t="s">
        <v>518</v>
      </c>
      <c r="C519" s="7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1">
        <f t="shared" si="32"/>
        <v>1</v>
      </c>
      <c r="P519" s="8">
        <f t="shared" si="33"/>
        <v>68.33</v>
      </c>
      <c r="Q519" s="8" t="s">
        <v>8310</v>
      </c>
      <c r="R519" s="8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42.75" x14ac:dyDescent="0.45">
      <c r="A520" s="5">
        <v>518</v>
      </c>
      <c r="B520" s="7" t="s">
        <v>519</v>
      </c>
      <c r="C520" s="7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1">
        <f t="shared" si="32"/>
        <v>0</v>
      </c>
      <c r="P520" s="8" t="e">
        <f t="shared" si="33"/>
        <v>#DIV/0!</v>
      </c>
      <c r="Q520" s="8" t="s">
        <v>8310</v>
      </c>
      <c r="R520" s="8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2.75" x14ac:dyDescent="0.45">
      <c r="A521" s="5">
        <v>519</v>
      </c>
      <c r="B521" s="7" t="s">
        <v>520</v>
      </c>
      <c r="C521" s="7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1">
        <f t="shared" si="32"/>
        <v>23</v>
      </c>
      <c r="P521" s="8">
        <f t="shared" si="33"/>
        <v>39.229999999999997</v>
      </c>
      <c r="Q521" s="8" t="s">
        <v>8310</v>
      </c>
      <c r="R521" s="8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42.75" x14ac:dyDescent="0.45">
      <c r="A522" s="5">
        <v>520</v>
      </c>
      <c r="B522" s="7" t="s">
        <v>521</v>
      </c>
      <c r="C522" s="7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1">
        <f t="shared" si="32"/>
        <v>102</v>
      </c>
      <c r="P522" s="8">
        <f t="shared" si="33"/>
        <v>150.15</v>
      </c>
      <c r="Q522" s="8" t="s">
        <v>8317</v>
      </c>
      <c r="R522" s="8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42.75" x14ac:dyDescent="0.45">
      <c r="A523" s="5">
        <v>521</v>
      </c>
      <c r="B523" s="7" t="s">
        <v>522</v>
      </c>
      <c r="C523" s="7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1">
        <f t="shared" si="32"/>
        <v>105</v>
      </c>
      <c r="P523" s="8">
        <f t="shared" si="33"/>
        <v>93.43</v>
      </c>
      <c r="Q523" s="8" t="s">
        <v>8317</v>
      </c>
      <c r="R523" s="8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2.75" x14ac:dyDescent="0.45">
      <c r="A524" s="5">
        <v>522</v>
      </c>
      <c r="B524" s="7" t="s">
        <v>523</v>
      </c>
      <c r="C524" s="7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1">
        <f t="shared" si="32"/>
        <v>115</v>
      </c>
      <c r="P524" s="8">
        <f t="shared" si="33"/>
        <v>110.97</v>
      </c>
      <c r="Q524" s="8" t="s">
        <v>8317</v>
      </c>
      <c r="R524" s="8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42.75" x14ac:dyDescent="0.45">
      <c r="A525" s="5">
        <v>523</v>
      </c>
      <c r="B525" s="7" t="s">
        <v>524</v>
      </c>
      <c r="C525" s="7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1">
        <f t="shared" si="32"/>
        <v>121</v>
      </c>
      <c r="P525" s="8">
        <f t="shared" si="33"/>
        <v>71.790000000000006</v>
      </c>
      <c r="Q525" s="8" t="s">
        <v>8317</v>
      </c>
      <c r="R525" s="8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42.75" x14ac:dyDescent="0.45">
      <c r="A526" s="5">
        <v>524</v>
      </c>
      <c r="B526" s="7" t="s">
        <v>525</v>
      </c>
      <c r="C526" s="7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1">
        <f t="shared" si="32"/>
        <v>109</v>
      </c>
      <c r="P526" s="8">
        <f t="shared" si="33"/>
        <v>29.26</v>
      </c>
      <c r="Q526" s="8" t="s">
        <v>8317</v>
      </c>
      <c r="R526" s="8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57" x14ac:dyDescent="0.45">
      <c r="A527" s="5">
        <v>525</v>
      </c>
      <c r="B527" s="7" t="s">
        <v>526</v>
      </c>
      <c r="C527" s="7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1">
        <f t="shared" si="32"/>
        <v>100</v>
      </c>
      <c r="P527" s="8">
        <f t="shared" si="33"/>
        <v>1000</v>
      </c>
      <c r="Q527" s="8" t="s">
        <v>8317</v>
      </c>
      <c r="R527" s="8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2.75" x14ac:dyDescent="0.45">
      <c r="A528" s="5">
        <v>526</v>
      </c>
      <c r="B528" s="7" t="s">
        <v>527</v>
      </c>
      <c r="C528" s="7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1">
        <f t="shared" si="32"/>
        <v>114</v>
      </c>
      <c r="P528" s="8">
        <f t="shared" si="33"/>
        <v>74.349999999999994</v>
      </c>
      <c r="Q528" s="8" t="s">
        <v>8317</v>
      </c>
      <c r="R528" s="8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57" x14ac:dyDescent="0.45">
      <c r="A529" s="5">
        <v>527</v>
      </c>
      <c r="B529" s="7" t="s">
        <v>528</v>
      </c>
      <c r="C529" s="7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1">
        <f t="shared" si="32"/>
        <v>101</v>
      </c>
      <c r="P529" s="8">
        <f t="shared" si="33"/>
        <v>63.83</v>
      </c>
      <c r="Q529" s="8" t="s">
        <v>8317</v>
      </c>
      <c r="R529" s="8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28.5" x14ac:dyDescent="0.45">
      <c r="A530" s="5">
        <v>528</v>
      </c>
      <c r="B530" s="7" t="s">
        <v>529</v>
      </c>
      <c r="C530" s="7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1">
        <f t="shared" si="32"/>
        <v>116</v>
      </c>
      <c r="P530" s="8">
        <f t="shared" si="33"/>
        <v>44.33</v>
      </c>
      <c r="Q530" s="8" t="s">
        <v>8317</v>
      </c>
      <c r="R530" s="8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42.75" x14ac:dyDescent="0.45">
      <c r="A531" s="5">
        <v>529</v>
      </c>
      <c r="B531" s="7" t="s">
        <v>530</v>
      </c>
      <c r="C531" s="7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1">
        <f t="shared" si="32"/>
        <v>130</v>
      </c>
      <c r="P531" s="8">
        <f t="shared" si="33"/>
        <v>86.94</v>
      </c>
      <c r="Q531" s="8" t="s">
        <v>8317</v>
      </c>
      <c r="R531" s="8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42.75" x14ac:dyDescent="0.45">
      <c r="A532" s="5">
        <v>530</v>
      </c>
      <c r="B532" s="7" t="s">
        <v>531</v>
      </c>
      <c r="C532" s="7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1">
        <f t="shared" si="32"/>
        <v>108</v>
      </c>
      <c r="P532" s="8">
        <f t="shared" si="33"/>
        <v>126.55</v>
      </c>
      <c r="Q532" s="8" t="s">
        <v>8317</v>
      </c>
      <c r="R532" s="8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42.75" x14ac:dyDescent="0.45">
      <c r="A533" s="5">
        <v>531</v>
      </c>
      <c r="B533" s="7" t="s">
        <v>532</v>
      </c>
      <c r="C533" s="7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1">
        <f t="shared" si="32"/>
        <v>100</v>
      </c>
      <c r="P533" s="8">
        <f t="shared" si="33"/>
        <v>129.03</v>
      </c>
      <c r="Q533" s="8" t="s">
        <v>8317</v>
      </c>
      <c r="R533" s="8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42.75" x14ac:dyDescent="0.45">
      <c r="A534" s="5">
        <v>532</v>
      </c>
      <c r="B534" s="7" t="s">
        <v>533</v>
      </c>
      <c r="C534" s="7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1">
        <f t="shared" si="32"/>
        <v>123</v>
      </c>
      <c r="P534" s="8">
        <f t="shared" si="33"/>
        <v>71.239999999999995</v>
      </c>
      <c r="Q534" s="8" t="s">
        <v>8317</v>
      </c>
      <c r="R534" s="8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42.75" x14ac:dyDescent="0.45">
      <c r="A535" s="5">
        <v>533</v>
      </c>
      <c r="B535" s="7" t="s">
        <v>534</v>
      </c>
      <c r="C535" s="7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1">
        <f t="shared" si="32"/>
        <v>100</v>
      </c>
      <c r="P535" s="8">
        <f t="shared" si="33"/>
        <v>117.88</v>
      </c>
      <c r="Q535" s="8" t="s">
        <v>8317</v>
      </c>
      <c r="R535" s="8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42.75" x14ac:dyDescent="0.45">
      <c r="A536" s="5">
        <v>534</v>
      </c>
      <c r="B536" s="7" t="s">
        <v>535</v>
      </c>
      <c r="C536" s="7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1">
        <f t="shared" si="32"/>
        <v>105</v>
      </c>
      <c r="P536" s="8">
        <f t="shared" si="33"/>
        <v>327.08</v>
      </c>
      <c r="Q536" s="8" t="s">
        <v>8317</v>
      </c>
      <c r="R536" s="8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28.5" x14ac:dyDescent="0.45">
      <c r="A537" s="5">
        <v>535</v>
      </c>
      <c r="B537" s="7" t="s">
        <v>536</v>
      </c>
      <c r="C537" s="7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1">
        <f t="shared" si="32"/>
        <v>103</v>
      </c>
      <c r="P537" s="8">
        <f t="shared" si="33"/>
        <v>34.75</v>
      </c>
      <c r="Q537" s="8" t="s">
        <v>8317</v>
      </c>
      <c r="R537" s="8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42.75" x14ac:dyDescent="0.45">
      <c r="A538" s="5">
        <v>536</v>
      </c>
      <c r="B538" s="7" t="s">
        <v>537</v>
      </c>
      <c r="C538" s="7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1">
        <f t="shared" si="32"/>
        <v>118</v>
      </c>
      <c r="P538" s="8">
        <f t="shared" si="33"/>
        <v>100.06</v>
      </c>
      <c r="Q538" s="8" t="s">
        <v>8317</v>
      </c>
      <c r="R538" s="8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42.75" x14ac:dyDescent="0.45">
      <c r="A539" s="5">
        <v>537</v>
      </c>
      <c r="B539" s="7" t="s">
        <v>538</v>
      </c>
      <c r="C539" s="7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1">
        <f t="shared" si="32"/>
        <v>121</v>
      </c>
      <c r="P539" s="8">
        <f t="shared" si="33"/>
        <v>40.85</v>
      </c>
      <c r="Q539" s="8" t="s">
        <v>8317</v>
      </c>
      <c r="R539" s="8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42.75" x14ac:dyDescent="0.45">
      <c r="A540" s="5">
        <v>538</v>
      </c>
      <c r="B540" s="7" t="s">
        <v>539</v>
      </c>
      <c r="C540" s="7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1">
        <f t="shared" si="32"/>
        <v>302</v>
      </c>
      <c r="P540" s="8">
        <f t="shared" si="33"/>
        <v>252.02</v>
      </c>
      <c r="Q540" s="8" t="s">
        <v>8317</v>
      </c>
      <c r="R540" s="8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2.75" x14ac:dyDescent="0.45">
      <c r="A541" s="5">
        <v>539</v>
      </c>
      <c r="B541" s="7" t="s">
        <v>540</v>
      </c>
      <c r="C541" s="7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1">
        <f t="shared" si="32"/>
        <v>101</v>
      </c>
      <c r="P541" s="8">
        <f t="shared" si="33"/>
        <v>25.16</v>
      </c>
      <c r="Q541" s="8" t="s">
        <v>8317</v>
      </c>
      <c r="R541" s="8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57" x14ac:dyDescent="0.45">
      <c r="A542" s="5">
        <v>540</v>
      </c>
      <c r="B542" s="7" t="s">
        <v>541</v>
      </c>
      <c r="C542" s="7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1">
        <f t="shared" si="32"/>
        <v>0</v>
      </c>
      <c r="P542" s="8">
        <f t="shared" si="33"/>
        <v>1</v>
      </c>
      <c r="Q542" s="8" t="s">
        <v>8319</v>
      </c>
      <c r="R542" s="8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2.75" x14ac:dyDescent="0.45">
      <c r="A543" s="5">
        <v>541</v>
      </c>
      <c r="B543" s="7" t="s">
        <v>542</v>
      </c>
      <c r="C543" s="7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1">
        <f t="shared" si="32"/>
        <v>1</v>
      </c>
      <c r="P543" s="8">
        <f t="shared" si="33"/>
        <v>25</v>
      </c>
      <c r="Q543" s="8" t="s">
        <v>8319</v>
      </c>
      <c r="R543" s="8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2.75" x14ac:dyDescent="0.45">
      <c r="A544" s="5">
        <v>542</v>
      </c>
      <c r="B544" s="7" t="s">
        <v>543</v>
      </c>
      <c r="C544" s="7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1">
        <f t="shared" si="32"/>
        <v>0</v>
      </c>
      <c r="P544" s="8">
        <f t="shared" si="33"/>
        <v>1</v>
      </c>
      <c r="Q544" s="8" t="s">
        <v>8319</v>
      </c>
      <c r="R544" s="8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42.75" x14ac:dyDescent="0.45">
      <c r="A545" s="5">
        <v>543</v>
      </c>
      <c r="B545" s="7" t="s">
        <v>544</v>
      </c>
      <c r="C545" s="7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1">
        <f t="shared" si="32"/>
        <v>0</v>
      </c>
      <c r="P545" s="8">
        <f t="shared" si="33"/>
        <v>35</v>
      </c>
      <c r="Q545" s="8" t="s">
        <v>8319</v>
      </c>
      <c r="R545" s="8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42.75" x14ac:dyDescent="0.45">
      <c r="A546" s="5">
        <v>544</v>
      </c>
      <c r="B546" s="7" t="s">
        <v>545</v>
      </c>
      <c r="C546" s="7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1">
        <f t="shared" si="32"/>
        <v>1</v>
      </c>
      <c r="P546" s="8">
        <f t="shared" si="33"/>
        <v>3</v>
      </c>
      <c r="Q546" s="8" t="s">
        <v>8319</v>
      </c>
      <c r="R546" s="8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42.75" x14ac:dyDescent="0.45">
      <c r="A547" s="5">
        <v>545</v>
      </c>
      <c r="B547" s="7" t="s">
        <v>546</v>
      </c>
      <c r="C547" s="7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1">
        <f t="shared" si="32"/>
        <v>27</v>
      </c>
      <c r="P547" s="8">
        <f t="shared" si="33"/>
        <v>402.71</v>
      </c>
      <c r="Q547" s="8" t="s">
        <v>8319</v>
      </c>
      <c r="R547" s="8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42.75" x14ac:dyDescent="0.45">
      <c r="A548" s="5">
        <v>546</v>
      </c>
      <c r="B548" s="7" t="s">
        <v>547</v>
      </c>
      <c r="C548" s="7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1">
        <f t="shared" si="32"/>
        <v>0</v>
      </c>
      <c r="P548" s="8">
        <f t="shared" si="33"/>
        <v>26</v>
      </c>
      <c r="Q548" s="8" t="s">
        <v>8319</v>
      </c>
      <c r="R548" s="8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42.75" x14ac:dyDescent="0.45">
      <c r="A549" s="5">
        <v>547</v>
      </c>
      <c r="B549" s="7" t="s">
        <v>548</v>
      </c>
      <c r="C549" s="7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1">
        <f t="shared" si="32"/>
        <v>0</v>
      </c>
      <c r="P549" s="8" t="e">
        <f t="shared" si="33"/>
        <v>#DIV/0!</v>
      </c>
      <c r="Q549" s="8" t="s">
        <v>8319</v>
      </c>
      <c r="R549" s="8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2.75" x14ac:dyDescent="0.45">
      <c r="A550" s="5">
        <v>548</v>
      </c>
      <c r="B550" s="7" t="s">
        <v>549</v>
      </c>
      <c r="C550" s="7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1">
        <f t="shared" si="32"/>
        <v>0</v>
      </c>
      <c r="P550" s="8">
        <f t="shared" si="33"/>
        <v>9</v>
      </c>
      <c r="Q550" s="8" t="s">
        <v>8319</v>
      </c>
      <c r="R550" s="8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57" x14ac:dyDescent="0.45">
      <c r="A551" s="5">
        <v>549</v>
      </c>
      <c r="B551" s="7" t="s">
        <v>550</v>
      </c>
      <c r="C551" s="7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1">
        <f t="shared" si="32"/>
        <v>3</v>
      </c>
      <c r="P551" s="8">
        <f t="shared" si="33"/>
        <v>8.5</v>
      </c>
      <c r="Q551" s="8" t="s">
        <v>8319</v>
      </c>
      <c r="R551" s="8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42.75" x14ac:dyDescent="0.45">
      <c r="A552" s="5">
        <v>550</v>
      </c>
      <c r="B552" s="7" t="s">
        <v>551</v>
      </c>
      <c r="C552" s="7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1">
        <f t="shared" si="32"/>
        <v>1</v>
      </c>
      <c r="P552" s="8">
        <f t="shared" si="33"/>
        <v>8.75</v>
      </c>
      <c r="Q552" s="8" t="s">
        <v>8319</v>
      </c>
      <c r="R552" s="8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42.75" x14ac:dyDescent="0.45">
      <c r="A553" s="5">
        <v>551</v>
      </c>
      <c r="B553" s="7" t="s">
        <v>552</v>
      </c>
      <c r="C553" s="7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1">
        <f t="shared" si="32"/>
        <v>5</v>
      </c>
      <c r="P553" s="8">
        <f t="shared" si="33"/>
        <v>135.04</v>
      </c>
      <c r="Q553" s="8" t="s">
        <v>8319</v>
      </c>
      <c r="R553" s="8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2.75" x14ac:dyDescent="0.45">
      <c r="A554" s="5">
        <v>552</v>
      </c>
      <c r="B554" s="7" t="s">
        <v>553</v>
      </c>
      <c r="C554" s="7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1">
        <f t="shared" si="32"/>
        <v>0</v>
      </c>
      <c r="P554" s="8" t="e">
        <f t="shared" si="33"/>
        <v>#DIV/0!</v>
      </c>
      <c r="Q554" s="8" t="s">
        <v>8319</v>
      </c>
      <c r="R554" s="8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2.75" x14ac:dyDescent="0.45">
      <c r="A555" s="5">
        <v>553</v>
      </c>
      <c r="B555" s="7" t="s">
        <v>554</v>
      </c>
      <c r="C555" s="7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1">
        <f t="shared" si="32"/>
        <v>0</v>
      </c>
      <c r="P555" s="8">
        <f t="shared" si="33"/>
        <v>20.5</v>
      </c>
      <c r="Q555" s="8" t="s">
        <v>8319</v>
      </c>
      <c r="R555" s="8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42.75" x14ac:dyDescent="0.45">
      <c r="A556" s="5">
        <v>554</v>
      </c>
      <c r="B556" s="7" t="s">
        <v>555</v>
      </c>
      <c r="C556" s="7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1">
        <f t="shared" si="32"/>
        <v>37</v>
      </c>
      <c r="P556" s="8">
        <f t="shared" si="33"/>
        <v>64.36</v>
      </c>
      <c r="Q556" s="8" t="s">
        <v>8319</v>
      </c>
      <c r="R556" s="8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42.75" x14ac:dyDescent="0.45">
      <c r="A557" s="5">
        <v>555</v>
      </c>
      <c r="B557" s="7" t="s">
        <v>556</v>
      </c>
      <c r="C557" s="7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1">
        <f t="shared" si="32"/>
        <v>0</v>
      </c>
      <c r="P557" s="8" t="e">
        <f t="shared" si="33"/>
        <v>#DIV/0!</v>
      </c>
      <c r="Q557" s="8" t="s">
        <v>8319</v>
      </c>
      <c r="R557" s="8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28.5" x14ac:dyDescent="0.45">
      <c r="A558" s="5">
        <v>556</v>
      </c>
      <c r="B558" s="7" t="s">
        <v>557</v>
      </c>
      <c r="C558" s="7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1">
        <f t="shared" si="32"/>
        <v>3</v>
      </c>
      <c r="P558" s="8">
        <f t="shared" si="33"/>
        <v>200</v>
      </c>
      <c r="Q558" s="8" t="s">
        <v>8319</v>
      </c>
      <c r="R558" s="8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42.75" x14ac:dyDescent="0.45">
      <c r="A559" s="5">
        <v>557</v>
      </c>
      <c r="B559" s="7" t="s">
        <v>558</v>
      </c>
      <c r="C559" s="7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1">
        <f t="shared" si="32"/>
        <v>1</v>
      </c>
      <c r="P559" s="8">
        <f t="shared" si="33"/>
        <v>68.3</v>
      </c>
      <c r="Q559" s="8" t="s">
        <v>8319</v>
      </c>
      <c r="R559" s="8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42.75" x14ac:dyDescent="0.45">
      <c r="A560" s="5">
        <v>558</v>
      </c>
      <c r="B560" s="7" t="s">
        <v>559</v>
      </c>
      <c r="C560" s="7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1">
        <f t="shared" si="32"/>
        <v>0</v>
      </c>
      <c r="P560" s="8" t="e">
        <f t="shared" si="33"/>
        <v>#DIV/0!</v>
      </c>
      <c r="Q560" s="8" t="s">
        <v>8319</v>
      </c>
      <c r="R560" s="8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42.75" x14ac:dyDescent="0.45">
      <c r="A561" s="5">
        <v>559</v>
      </c>
      <c r="B561" s="7" t="s">
        <v>560</v>
      </c>
      <c r="C561" s="7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1">
        <f t="shared" si="32"/>
        <v>0</v>
      </c>
      <c r="P561" s="8">
        <f t="shared" si="33"/>
        <v>50</v>
      </c>
      <c r="Q561" s="8" t="s">
        <v>8319</v>
      </c>
      <c r="R561" s="8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2.75" x14ac:dyDescent="0.45">
      <c r="A562" s="5">
        <v>560</v>
      </c>
      <c r="B562" s="7" t="s">
        <v>561</v>
      </c>
      <c r="C562" s="7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1">
        <f t="shared" si="32"/>
        <v>0</v>
      </c>
      <c r="P562" s="8">
        <f t="shared" si="33"/>
        <v>4</v>
      </c>
      <c r="Q562" s="8" t="s">
        <v>8319</v>
      </c>
      <c r="R562" s="8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42.75" x14ac:dyDescent="0.45">
      <c r="A563" s="5">
        <v>561</v>
      </c>
      <c r="B563" s="7" t="s">
        <v>562</v>
      </c>
      <c r="C563" s="7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1">
        <f t="shared" si="32"/>
        <v>0</v>
      </c>
      <c r="P563" s="8">
        <f t="shared" si="33"/>
        <v>27.5</v>
      </c>
      <c r="Q563" s="8" t="s">
        <v>8319</v>
      </c>
      <c r="R563" s="8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42.75" x14ac:dyDescent="0.45">
      <c r="A564" s="5">
        <v>562</v>
      </c>
      <c r="B564" s="7" t="s">
        <v>563</v>
      </c>
      <c r="C564" s="7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1">
        <f t="shared" si="32"/>
        <v>0</v>
      </c>
      <c r="P564" s="8" t="e">
        <f t="shared" si="33"/>
        <v>#DIV/0!</v>
      </c>
      <c r="Q564" s="8" t="s">
        <v>8319</v>
      </c>
      <c r="R564" s="8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42.75" x14ac:dyDescent="0.45">
      <c r="A565" s="5">
        <v>563</v>
      </c>
      <c r="B565" s="7" t="s">
        <v>564</v>
      </c>
      <c r="C565" s="7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1">
        <f t="shared" si="32"/>
        <v>0</v>
      </c>
      <c r="P565" s="8">
        <f t="shared" si="33"/>
        <v>34</v>
      </c>
      <c r="Q565" s="8" t="s">
        <v>8319</v>
      </c>
      <c r="R565" s="8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57" x14ac:dyDescent="0.45">
      <c r="A566" s="5">
        <v>564</v>
      </c>
      <c r="B566" s="7" t="s">
        <v>565</v>
      </c>
      <c r="C566" s="7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1">
        <f t="shared" si="32"/>
        <v>0</v>
      </c>
      <c r="P566" s="8">
        <f t="shared" si="33"/>
        <v>1</v>
      </c>
      <c r="Q566" s="8" t="s">
        <v>8319</v>
      </c>
      <c r="R566" s="8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42.75" x14ac:dyDescent="0.45">
      <c r="A567" s="5">
        <v>565</v>
      </c>
      <c r="B567" s="7" t="s">
        <v>566</v>
      </c>
      <c r="C567" s="7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1">
        <f t="shared" si="32"/>
        <v>0</v>
      </c>
      <c r="P567" s="8" t="e">
        <f t="shared" si="33"/>
        <v>#DIV/0!</v>
      </c>
      <c r="Q567" s="8" t="s">
        <v>8319</v>
      </c>
      <c r="R567" s="8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42.75" x14ac:dyDescent="0.45">
      <c r="A568" s="5">
        <v>566</v>
      </c>
      <c r="B568" s="7" t="s">
        <v>567</v>
      </c>
      <c r="C568" s="7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1">
        <f t="shared" si="32"/>
        <v>0</v>
      </c>
      <c r="P568" s="8">
        <f t="shared" si="33"/>
        <v>1</v>
      </c>
      <c r="Q568" s="8" t="s">
        <v>8319</v>
      </c>
      <c r="R568" s="8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42.75" x14ac:dyDescent="0.45">
      <c r="A569" s="5">
        <v>567</v>
      </c>
      <c r="B569" s="7" t="s">
        <v>568</v>
      </c>
      <c r="C569" s="7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1">
        <f t="shared" si="32"/>
        <v>0</v>
      </c>
      <c r="P569" s="8" t="e">
        <f t="shared" si="33"/>
        <v>#DIV/0!</v>
      </c>
      <c r="Q569" s="8" t="s">
        <v>8319</v>
      </c>
      <c r="R569" s="8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57" x14ac:dyDescent="0.45">
      <c r="A570" s="5">
        <v>568</v>
      </c>
      <c r="B570" s="7" t="s">
        <v>569</v>
      </c>
      <c r="C570" s="7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1">
        <f t="shared" si="32"/>
        <v>1</v>
      </c>
      <c r="P570" s="8">
        <f t="shared" si="33"/>
        <v>49</v>
      </c>
      <c r="Q570" s="8" t="s">
        <v>8319</v>
      </c>
      <c r="R570" s="8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2.75" x14ac:dyDescent="0.45">
      <c r="A571" s="5">
        <v>569</v>
      </c>
      <c r="B571" s="7" t="s">
        <v>570</v>
      </c>
      <c r="C571" s="7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1">
        <f t="shared" si="32"/>
        <v>1</v>
      </c>
      <c r="P571" s="8">
        <f t="shared" si="33"/>
        <v>20</v>
      </c>
      <c r="Q571" s="8" t="s">
        <v>8319</v>
      </c>
      <c r="R571" s="8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28.5" x14ac:dyDescent="0.45">
      <c r="A572" s="5">
        <v>570</v>
      </c>
      <c r="B572" s="7" t="s">
        <v>571</v>
      </c>
      <c r="C572" s="7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1">
        <f t="shared" si="32"/>
        <v>0</v>
      </c>
      <c r="P572" s="8">
        <f t="shared" si="33"/>
        <v>142</v>
      </c>
      <c r="Q572" s="8" t="s">
        <v>8319</v>
      </c>
      <c r="R572" s="8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42.75" x14ac:dyDescent="0.45">
      <c r="A573" s="5">
        <v>571</v>
      </c>
      <c r="B573" s="7" t="s">
        <v>572</v>
      </c>
      <c r="C573" s="7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1">
        <f t="shared" si="32"/>
        <v>0</v>
      </c>
      <c r="P573" s="8">
        <f t="shared" si="33"/>
        <v>53</v>
      </c>
      <c r="Q573" s="8" t="s">
        <v>8319</v>
      </c>
      <c r="R573" s="8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42.75" x14ac:dyDescent="0.45">
      <c r="A574" s="5">
        <v>572</v>
      </c>
      <c r="B574" s="7" t="s">
        <v>573</v>
      </c>
      <c r="C574" s="7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1">
        <f t="shared" si="32"/>
        <v>0</v>
      </c>
      <c r="P574" s="8" t="e">
        <f t="shared" si="33"/>
        <v>#DIV/0!</v>
      </c>
      <c r="Q574" s="8" t="s">
        <v>8319</v>
      </c>
      <c r="R574" s="8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42.75" x14ac:dyDescent="0.45">
      <c r="A575" s="5">
        <v>573</v>
      </c>
      <c r="B575" s="7" t="s">
        <v>574</v>
      </c>
      <c r="C575" s="7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1">
        <f t="shared" si="32"/>
        <v>0</v>
      </c>
      <c r="P575" s="8">
        <f t="shared" si="33"/>
        <v>38.44</v>
      </c>
      <c r="Q575" s="8" t="s">
        <v>8319</v>
      </c>
      <c r="R575" s="8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42.75" x14ac:dyDescent="0.45">
      <c r="A576" s="5">
        <v>574</v>
      </c>
      <c r="B576" s="7" t="s">
        <v>575</v>
      </c>
      <c r="C576" s="7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1">
        <f t="shared" si="32"/>
        <v>1</v>
      </c>
      <c r="P576" s="8">
        <f t="shared" si="33"/>
        <v>20</v>
      </c>
      <c r="Q576" s="8" t="s">
        <v>8319</v>
      </c>
      <c r="R576" s="8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57" x14ac:dyDescent="0.45">
      <c r="A577" s="5">
        <v>575</v>
      </c>
      <c r="B577" s="7" t="s">
        <v>576</v>
      </c>
      <c r="C577" s="7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1">
        <f t="shared" si="32"/>
        <v>0</v>
      </c>
      <c r="P577" s="8">
        <f t="shared" si="33"/>
        <v>64.75</v>
      </c>
      <c r="Q577" s="8" t="s">
        <v>8319</v>
      </c>
      <c r="R577" s="8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2.75" x14ac:dyDescent="0.45">
      <c r="A578" s="5">
        <v>576</v>
      </c>
      <c r="B578" s="7" t="s">
        <v>577</v>
      </c>
      <c r="C578" s="7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1">
        <f t="shared" si="32"/>
        <v>0</v>
      </c>
      <c r="P578" s="8">
        <f t="shared" si="33"/>
        <v>1</v>
      </c>
      <c r="Q578" s="8" t="s">
        <v>8319</v>
      </c>
      <c r="R578" s="8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42.75" x14ac:dyDescent="0.45">
      <c r="A579" s="5">
        <v>577</v>
      </c>
      <c r="B579" s="7" t="s">
        <v>578</v>
      </c>
      <c r="C579" s="7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1">
        <f t="shared" ref="O579:O642" si="36">ROUND((E579/D579)*100,0)</f>
        <v>0</v>
      </c>
      <c r="P579" s="8">
        <f t="shared" ref="P579:P642" si="37">ROUND(E579/L579,2)</f>
        <v>10</v>
      </c>
      <c r="Q579" s="8" t="s">
        <v>8319</v>
      </c>
      <c r="R579" s="8" t="s">
        <v>8320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5" x14ac:dyDescent="0.45">
      <c r="A580" s="5">
        <v>578</v>
      </c>
      <c r="B580" s="7" t="s">
        <v>579</v>
      </c>
      <c r="C580" s="7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1">
        <f t="shared" si="36"/>
        <v>0</v>
      </c>
      <c r="P580" s="8">
        <f t="shared" si="37"/>
        <v>2</v>
      </c>
      <c r="Q580" s="8" t="s">
        <v>8319</v>
      </c>
      <c r="R580" s="8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28.5" x14ac:dyDescent="0.45">
      <c r="A581" s="5">
        <v>579</v>
      </c>
      <c r="B581" s="7" t="s">
        <v>580</v>
      </c>
      <c r="C581" s="7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1">
        <f t="shared" si="36"/>
        <v>1</v>
      </c>
      <c r="P581" s="8">
        <f t="shared" si="37"/>
        <v>35</v>
      </c>
      <c r="Q581" s="8" t="s">
        <v>8319</v>
      </c>
      <c r="R581" s="8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42.75" x14ac:dyDescent="0.45">
      <c r="A582" s="5">
        <v>580</v>
      </c>
      <c r="B582" s="7" t="s">
        <v>581</v>
      </c>
      <c r="C582" s="7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1">
        <f t="shared" si="36"/>
        <v>0</v>
      </c>
      <c r="P582" s="8">
        <f t="shared" si="37"/>
        <v>1</v>
      </c>
      <c r="Q582" s="8" t="s">
        <v>8319</v>
      </c>
      <c r="R582" s="8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42.75" x14ac:dyDescent="0.45">
      <c r="A583" s="5">
        <v>581</v>
      </c>
      <c r="B583" s="7" t="s">
        <v>582</v>
      </c>
      <c r="C583" s="7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1">
        <f t="shared" si="36"/>
        <v>0</v>
      </c>
      <c r="P583" s="8" t="e">
        <f t="shared" si="37"/>
        <v>#DIV/0!</v>
      </c>
      <c r="Q583" s="8" t="s">
        <v>8319</v>
      </c>
      <c r="R583" s="8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42.75" x14ac:dyDescent="0.45">
      <c r="A584" s="5">
        <v>582</v>
      </c>
      <c r="B584" s="7" t="s">
        <v>583</v>
      </c>
      <c r="C584" s="7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1">
        <f t="shared" si="36"/>
        <v>0</v>
      </c>
      <c r="P584" s="8" t="e">
        <f t="shared" si="37"/>
        <v>#DIV/0!</v>
      </c>
      <c r="Q584" s="8" t="s">
        <v>8319</v>
      </c>
      <c r="R584" s="8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42.75" x14ac:dyDescent="0.45">
      <c r="A585" s="5">
        <v>583</v>
      </c>
      <c r="B585" s="7" t="s">
        <v>584</v>
      </c>
      <c r="C585" s="7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1">
        <f t="shared" si="36"/>
        <v>0</v>
      </c>
      <c r="P585" s="8">
        <f t="shared" si="37"/>
        <v>1</v>
      </c>
      <c r="Q585" s="8" t="s">
        <v>8319</v>
      </c>
      <c r="R585" s="8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28.5" x14ac:dyDescent="0.45">
      <c r="A586" s="5">
        <v>584</v>
      </c>
      <c r="B586" s="7" t="s">
        <v>585</v>
      </c>
      <c r="C586" s="7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1">
        <f t="shared" si="36"/>
        <v>1</v>
      </c>
      <c r="P586" s="8">
        <f t="shared" si="37"/>
        <v>5</v>
      </c>
      <c r="Q586" s="8" t="s">
        <v>8319</v>
      </c>
      <c r="R586" s="8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2.75" x14ac:dyDescent="0.45">
      <c r="A587" s="5">
        <v>585</v>
      </c>
      <c r="B587" s="7" t="s">
        <v>586</v>
      </c>
      <c r="C587" s="7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1">
        <f t="shared" si="36"/>
        <v>0</v>
      </c>
      <c r="P587" s="8" t="e">
        <f t="shared" si="37"/>
        <v>#DIV/0!</v>
      </c>
      <c r="Q587" s="8" t="s">
        <v>8319</v>
      </c>
      <c r="R587" s="8" t="s">
        <v>8320</v>
      </c>
      <c r="S587" s="17">
        <f t="shared" si="38"/>
        <v>42283.3909375</v>
      </c>
      <c r="T587" s="17">
        <f t="shared" si="39"/>
        <v>42339</v>
      </c>
    </row>
    <row r="588" spans="1:20" ht="42.75" x14ac:dyDescent="0.45">
      <c r="A588" s="5">
        <v>586</v>
      </c>
      <c r="B588" s="7" t="s">
        <v>587</v>
      </c>
      <c r="C588" s="7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1">
        <f t="shared" si="36"/>
        <v>1</v>
      </c>
      <c r="P588" s="8">
        <f t="shared" si="37"/>
        <v>14</v>
      </c>
      <c r="Q588" s="8" t="s">
        <v>8319</v>
      </c>
      <c r="R588" s="8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1.25" x14ac:dyDescent="0.45">
      <c r="A589" s="5">
        <v>587</v>
      </c>
      <c r="B589" s="7" t="s">
        <v>588</v>
      </c>
      <c r="C589" s="7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1">
        <f t="shared" si="36"/>
        <v>9</v>
      </c>
      <c r="P589" s="8">
        <f t="shared" si="37"/>
        <v>389.29</v>
      </c>
      <c r="Q589" s="8" t="s">
        <v>8319</v>
      </c>
      <c r="R589" s="8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42.75" x14ac:dyDescent="0.45">
      <c r="A590" s="5">
        <v>588</v>
      </c>
      <c r="B590" s="7" t="s">
        <v>589</v>
      </c>
      <c r="C590" s="7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1">
        <f t="shared" si="36"/>
        <v>3</v>
      </c>
      <c r="P590" s="8">
        <f t="shared" si="37"/>
        <v>150.5</v>
      </c>
      <c r="Q590" s="8" t="s">
        <v>8319</v>
      </c>
      <c r="R590" s="8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45">
      <c r="A591" s="5">
        <v>589</v>
      </c>
      <c r="B591" s="7" t="s">
        <v>590</v>
      </c>
      <c r="C591" s="7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1">
        <f t="shared" si="36"/>
        <v>0</v>
      </c>
      <c r="P591" s="8">
        <f t="shared" si="37"/>
        <v>1</v>
      </c>
      <c r="Q591" s="8" t="s">
        <v>8319</v>
      </c>
      <c r="R591" s="8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42.75" x14ac:dyDescent="0.45">
      <c r="A592" s="5">
        <v>590</v>
      </c>
      <c r="B592" s="7" t="s">
        <v>591</v>
      </c>
      <c r="C592" s="7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1">
        <f t="shared" si="36"/>
        <v>4</v>
      </c>
      <c r="P592" s="8">
        <f t="shared" si="37"/>
        <v>24.78</v>
      </c>
      <c r="Q592" s="8" t="s">
        <v>8319</v>
      </c>
      <c r="R592" s="8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2.75" x14ac:dyDescent="0.45">
      <c r="A593" s="5">
        <v>591</v>
      </c>
      <c r="B593" s="7" t="s">
        <v>592</v>
      </c>
      <c r="C593" s="7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1">
        <f t="shared" si="36"/>
        <v>0</v>
      </c>
      <c r="P593" s="8">
        <f t="shared" si="37"/>
        <v>30.5</v>
      </c>
      <c r="Q593" s="8" t="s">
        <v>8319</v>
      </c>
      <c r="R593" s="8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42.75" x14ac:dyDescent="0.45">
      <c r="A594" s="5">
        <v>592</v>
      </c>
      <c r="B594" s="7" t="s">
        <v>593</v>
      </c>
      <c r="C594" s="7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1">
        <f t="shared" si="36"/>
        <v>3</v>
      </c>
      <c r="P594" s="8">
        <f t="shared" si="37"/>
        <v>250</v>
      </c>
      <c r="Q594" s="8" t="s">
        <v>8319</v>
      </c>
      <c r="R594" s="8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57" x14ac:dyDescent="0.45">
      <c r="A595" s="5">
        <v>593</v>
      </c>
      <c r="B595" s="7" t="s">
        <v>594</v>
      </c>
      <c r="C595" s="7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1">
        <f t="shared" si="36"/>
        <v>23</v>
      </c>
      <c r="P595" s="8">
        <f t="shared" si="37"/>
        <v>16.43</v>
      </c>
      <c r="Q595" s="8" t="s">
        <v>8319</v>
      </c>
      <c r="R595" s="8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28.5" x14ac:dyDescent="0.45">
      <c r="A596" s="5">
        <v>594</v>
      </c>
      <c r="B596" s="7" t="s">
        <v>595</v>
      </c>
      <c r="C596" s="7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1">
        <f t="shared" si="36"/>
        <v>0</v>
      </c>
      <c r="P596" s="8">
        <f t="shared" si="37"/>
        <v>13</v>
      </c>
      <c r="Q596" s="8" t="s">
        <v>8319</v>
      </c>
      <c r="R596" s="8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42.75" x14ac:dyDescent="0.45">
      <c r="A597" s="5">
        <v>595</v>
      </c>
      <c r="B597" s="7" t="s">
        <v>596</v>
      </c>
      <c r="C597" s="7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1">
        <f t="shared" si="36"/>
        <v>0</v>
      </c>
      <c r="P597" s="8">
        <f t="shared" si="37"/>
        <v>53.25</v>
      </c>
      <c r="Q597" s="8" t="s">
        <v>8319</v>
      </c>
      <c r="R597" s="8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28.5" x14ac:dyDescent="0.45">
      <c r="A598" s="5">
        <v>596</v>
      </c>
      <c r="B598" s="7" t="s">
        <v>597</v>
      </c>
      <c r="C598" s="7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1">
        <f t="shared" si="36"/>
        <v>0</v>
      </c>
      <c r="P598" s="8">
        <f t="shared" si="37"/>
        <v>3</v>
      </c>
      <c r="Q598" s="8" t="s">
        <v>8319</v>
      </c>
      <c r="R598" s="8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2.75" x14ac:dyDescent="0.45">
      <c r="A599" s="5">
        <v>597</v>
      </c>
      <c r="B599" s="7" t="s">
        <v>598</v>
      </c>
      <c r="C599" s="7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1">
        <f t="shared" si="36"/>
        <v>0</v>
      </c>
      <c r="P599" s="8">
        <f t="shared" si="37"/>
        <v>10</v>
      </c>
      <c r="Q599" s="8" t="s">
        <v>8319</v>
      </c>
      <c r="R599" s="8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28.5" x14ac:dyDescent="0.45">
      <c r="A600" s="5">
        <v>598</v>
      </c>
      <c r="B600" s="7" t="s">
        <v>599</v>
      </c>
      <c r="C600" s="7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1">
        <f t="shared" si="36"/>
        <v>34</v>
      </c>
      <c r="P600" s="8">
        <f t="shared" si="37"/>
        <v>121.43</v>
      </c>
      <c r="Q600" s="8" t="s">
        <v>8319</v>
      </c>
      <c r="R600" s="8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42.75" x14ac:dyDescent="0.45">
      <c r="A601" s="5">
        <v>599</v>
      </c>
      <c r="B601" s="7" t="s">
        <v>600</v>
      </c>
      <c r="C601" s="7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1">
        <f t="shared" si="36"/>
        <v>0</v>
      </c>
      <c r="P601" s="8">
        <f t="shared" si="37"/>
        <v>15.5</v>
      </c>
      <c r="Q601" s="8" t="s">
        <v>8319</v>
      </c>
      <c r="R601" s="8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28.5" x14ac:dyDescent="0.45">
      <c r="A602" s="5">
        <v>600</v>
      </c>
      <c r="B602" s="7" t="s">
        <v>601</v>
      </c>
      <c r="C602" s="7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1">
        <f t="shared" si="36"/>
        <v>2</v>
      </c>
      <c r="P602" s="8">
        <f t="shared" si="37"/>
        <v>100</v>
      </c>
      <c r="Q602" s="8" t="s">
        <v>8319</v>
      </c>
      <c r="R602" s="8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42.75" x14ac:dyDescent="0.45">
      <c r="A603" s="5">
        <v>601</v>
      </c>
      <c r="B603" s="7" t="s">
        <v>602</v>
      </c>
      <c r="C603" s="7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1">
        <f t="shared" si="36"/>
        <v>1</v>
      </c>
      <c r="P603" s="8">
        <f t="shared" si="37"/>
        <v>23.33</v>
      </c>
      <c r="Q603" s="8" t="s">
        <v>8319</v>
      </c>
      <c r="R603" s="8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2.75" x14ac:dyDescent="0.45">
      <c r="A604" s="5">
        <v>602</v>
      </c>
      <c r="B604" s="7" t="s">
        <v>603</v>
      </c>
      <c r="C604" s="7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1">
        <f t="shared" si="36"/>
        <v>0</v>
      </c>
      <c r="P604" s="8" t="e">
        <f t="shared" si="37"/>
        <v>#DIV/0!</v>
      </c>
      <c r="Q604" s="8" t="s">
        <v>8319</v>
      </c>
      <c r="R604" s="8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2.75" x14ac:dyDescent="0.45">
      <c r="A605" s="5">
        <v>603</v>
      </c>
      <c r="B605" s="7" t="s">
        <v>604</v>
      </c>
      <c r="C605" s="7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1">
        <f t="shared" si="36"/>
        <v>4</v>
      </c>
      <c r="P605" s="8">
        <f t="shared" si="37"/>
        <v>45.39</v>
      </c>
      <c r="Q605" s="8" t="s">
        <v>8319</v>
      </c>
      <c r="R605" s="8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42.75" x14ac:dyDescent="0.45">
      <c r="A606" s="5">
        <v>604</v>
      </c>
      <c r="B606" s="7" t="s">
        <v>605</v>
      </c>
      <c r="C606" s="7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1">
        <f t="shared" si="36"/>
        <v>0</v>
      </c>
      <c r="P606" s="8" t="e">
        <f t="shared" si="37"/>
        <v>#DIV/0!</v>
      </c>
      <c r="Q606" s="8" t="s">
        <v>8319</v>
      </c>
      <c r="R606" s="8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28.5" x14ac:dyDescent="0.45">
      <c r="A607" s="5">
        <v>605</v>
      </c>
      <c r="B607" s="7" t="s">
        <v>606</v>
      </c>
      <c r="C607" s="7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1">
        <f t="shared" si="36"/>
        <v>3</v>
      </c>
      <c r="P607" s="8">
        <f t="shared" si="37"/>
        <v>16.38</v>
      </c>
      <c r="Q607" s="8" t="s">
        <v>8319</v>
      </c>
      <c r="R607" s="8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42.75" x14ac:dyDescent="0.45">
      <c r="A608" s="5">
        <v>606</v>
      </c>
      <c r="B608" s="7" t="s">
        <v>607</v>
      </c>
      <c r="C608" s="7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1">
        <f t="shared" si="36"/>
        <v>0</v>
      </c>
      <c r="P608" s="8">
        <f t="shared" si="37"/>
        <v>10</v>
      </c>
      <c r="Q608" s="8" t="s">
        <v>8319</v>
      </c>
      <c r="R608" s="8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42.75" x14ac:dyDescent="0.45">
      <c r="A609" s="5">
        <v>607</v>
      </c>
      <c r="B609" s="7" t="s">
        <v>608</v>
      </c>
      <c r="C609" s="7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1">
        <f t="shared" si="36"/>
        <v>0</v>
      </c>
      <c r="P609" s="8" t="e">
        <f t="shared" si="37"/>
        <v>#DIV/0!</v>
      </c>
      <c r="Q609" s="8" t="s">
        <v>8319</v>
      </c>
      <c r="R609" s="8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42.75" x14ac:dyDescent="0.45">
      <c r="A610" s="5">
        <v>608</v>
      </c>
      <c r="B610" s="7" t="s">
        <v>609</v>
      </c>
      <c r="C610" s="7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1">
        <f t="shared" si="36"/>
        <v>1</v>
      </c>
      <c r="P610" s="8">
        <f t="shared" si="37"/>
        <v>292.2</v>
      </c>
      <c r="Q610" s="8" t="s">
        <v>8319</v>
      </c>
      <c r="R610" s="8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42.75" x14ac:dyDescent="0.45">
      <c r="A611" s="5">
        <v>609</v>
      </c>
      <c r="B611" s="7" t="s">
        <v>610</v>
      </c>
      <c r="C611" s="7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1">
        <f t="shared" si="36"/>
        <v>1</v>
      </c>
      <c r="P611" s="8">
        <f t="shared" si="37"/>
        <v>5</v>
      </c>
      <c r="Q611" s="8" t="s">
        <v>8319</v>
      </c>
      <c r="R611" s="8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2.75" x14ac:dyDescent="0.45">
      <c r="A612" s="5">
        <v>610</v>
      </c>
      <c r="B612" s="7" t="s">
        <v>611</v>
      </c>
      <c r="C612" s="7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1">
        <f t="shared" si="36"/>
        <v>0</v>
      </c>
      <c r="P612" s="8" t="e">
        <f t="shared" si="37"/>
        <v>#DIV/0!</v>
      </c>
      <c r="Q612" s="8" t="s">
        <v>8319</v>
      </c>
      <c r="R612" s="8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42.75" x14ac:dyDescent="0.45">
      <c r="A613" s="5">
        <v>611</v>
      </c>
      <c r="B613" s="7" t="s">
        <v>612</v>
      </c>
      <c r="C613" s="7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1">
        <f t="shared" si="36"/>
        <v>0</v>
      </c>
      <c r="P613" s="8" t="e">
        <f t="shared" si="37"/>
        <v>#DIV/0!</v>
      </c>
      <c r="Q613" s="8" t="s">
        <v>8319</v>
      </c>
      <c r="R613" s="8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28.5" x14ac:dyDescent="0.45">
      <c r="A614" s="5">
        <v>612</v>
      </c>
      <c r="B614" s="7" t="s">
        <v>613</v>
      </c>
      <c r="C614" s="7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1">
        <f t="shared" si="36"/>
        <v>0</v>
      </c>
      <c r="P614" s="8" t="e">
        <f t="shared" si="37"/>
        <v>#DIV/0!</v>
      </c>
      <c r="Q614" s="8" t="s">
        <v>8319</v>
      </c>
      <c r="R614" s="8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42.75" x14ac:dyDescent="0.45">
      <c r="A615" s="5">
        <v>613</v>
      </c>
      <c r="B615" s="7" t="s">
        <v>614</v>
      </c>
      <c r="C615" s="7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1">
        <f t="shared" si="36"/>
        <v>21</v>
      </c>
      <c r="P615" s="8">
        <f t="shared" si="37"/>
        <v>105.93</v>
      </c>
      <c r="Q615" s="8" t="s">
        <v>8319</v>
      </c>
      <c r="R615" s="8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2.75" x14ac:dyDescent="0.45">
      <c r="A616" s="5">
        <v>614</v>
      </c>
      <c r="B616" s="7" t="s">
        <v>615</v>
      </c>
      <c r="C616" s="7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1">
        <f t="shared" si="36"/>
        <v>0</v>
      </c>
      <c r="P616" s="8" t="e">
        <f t="shared" si="37"/>
        <v>#DIV/0!</v>
      </c>
      <c r="Q616" s="8" t="s">
        <v>8319</v>
      </c>
      <c r="R616" s="8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2.75" x14ac:dyDescent="0.45">
      <c r="A617" s="5">
        <v>615</v>
      </c>
      <c r="B617" s="7" t="s">
        <v>616</v>
      </c>
      <c r="C617" s="7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1">
        <f t="shared" si="36"/>
        <v>0</v>
      </c>
      <c r="P617" s="8" t="e">
        <f t="shared" si="37"/>
        <v>#DIV/0!</v>
      </c>
      <c r="Q617" s="8" t="s">
        <v>8319</v>
      </c>
      <c r="R617" s="8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42.75" x14ac:dyDescent="0.45">
      <c r="A618" s="5">
        <v>616</v>
      </c>
      <c r="B618" s="7" t="s">
        <v>617</v>
      </c>
      <c r="C618" s="7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1">
        <f t="shared" si="36"/>
        <v>0</v>
      </c>
      <c r="P618" s="8" t="e">
        <f t="shared" si="37"/>
        <v>#DIV/0!</v>
      </c>
      <c r="Q618" s="8" t="s">
        <v>8319</v>
      </c>
      <c r="R618" s="8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42.75" x14ac:dyDescent="0.45">
      <c r="A619" s="5">
        <v>617</v>
      </c>
      <c r="B619" s="7" t="s">
        <v>618</v>
      </c>
      <c r="C619" s="7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1">
        <f t="shared" si="36"/>
        <v>3</v>
      </c>
      <c r="P619" s="8">
        <f t="shared" si="37"/>
        <v>20</v>
      </c>
      <c r="Q619" s="8" t="s">
        <v>8319</v>
      </c>
      <c r="R619" s="8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42.75" x14ac:dyDescent="0.45">
      <c r="A620" s="5">
        <v>618</v>
      </c>
      <c r="B620" s="7" t="s">
        <v>619</v>
      </c>
      <c r="C620" s="7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1">
        <f t="shared" si="36"/>
        <v>0</v>
      </c>
      <c r="P620" s="8" t="e">
        <f t="shared" si="37"/>
        <v>#DIV/0!</v>
      </c>
      <c r="Q620" s="8" t="s">
        <v>8319</v>
      </c>
      <c r="R620" s="8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28.5" x14ac:dyDescent="0.45">
      <c r="A621" s="5">
        <v>619</v>
      </c>
      <c r="B621" s="7" t="s">
        <v>620</v>
      </c>
      <c r="C621" s="7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1">
        <f t="shared" si="36"/>
        <v>0</v>
      </c>
      <c r="P621" s="8">
        <f t="shared" si="37"/>
        <v>1</v>
      </c>
      <c r="Q621" s="8" t="s">
        <v>8319</v>
      </c>
      <c r="R621" s="8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2.75" x14ac:dyDescent="0.45">
      <c r="A622" s="5">
        <v>620</v>
      </c>
      <c r="B622" s="7" t="s">
        <v>621</v>
      </c>
      <c r="C622" s="7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1">
        <f t="shared" si="36"/>
        <v>1</v>
      </c>
      <c r="P622" s="8">
        <f t="shared" si="37"/>
        <v>300</v>
      </c>
      <c r="Q622" s="8" t="s">
        <v>8319</v>
      </c>
      <c r="R622" s="8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42.75" x14ac:dyDescent="0.45">
      <c r="A623" s="5">
        <v>621</v>
      </c>
      <c r="B623" s="7" t="s">
        <v>622</v>
      </c>
      <c r="C623" s="7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1">
        <f t="shared" si="36"/>
        <v>1</v>
      </c>
      <c r="P623" s="8">
        <f t="shared" si="37"/>
        <v>87</v>
      </c>
      <c r="Q623" s="8" t="s">
        <v>8319</v>
      </c>
      <c r="R623" s="8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42.75" x14ac:dyDescent="0.45">
      <c r="A624" s="5">
        <v>622</v>
      </c>
      <c r="B624" s="7" t="s">
        <v>623</v>
      </c>
      <c r="C624" s="7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1">
        <f t="shared" si="36"/>
        <v>6</v>
      </c>
      <c r="P624" s="8">
        <f t="shared" si="37"/>
        <v>37.89</v>
      </c>
      <c r="Q624" s="8" t="s">
        <v>8319</v>
      </c>
      <c r="R624" s="8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57" x14ac:dyDescent="0.45">
      <c r="A625" s="5">
        <v>623</v>
      </c>
      <c r="B625" s="7" t="s">
        <v>624</v>
      </c>
      <c r="C625" s="7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1">
        <f t="shared" si="36"/>
        <v>0</v>
      </c>
      <c r="P625" s="8" t="e">
        <f t="shared" si="37"/>
        <v>#DIV/0!</v>
      </c>
      <c r="Q625" s="8" t="s">
        <v>8319</v>
      </c>
      <c r="R625" s="8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2.75" x14ac:dyDescent="0.45">
      <c r="A626" s="5">
        <v>624</v>
      </c>
      <c r="B626" s="7" t="s">
        <v>625</v>
      </c>
      <c r="C626" s="7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1">
        <f t="shared" si="36"/>
        <v>0</v>
      </c>
      <c r="P626" s="8" t="e">
        <f t="shared" si="37"/>
        <v>#DIV/0!</v>
      </c>
      <c r="Q626" s="8" t="s">
        <v>8319</v>
      </c>
      <c r="R626" s="8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42.75" x14ac:dyDescent="0.45">
      <c r="A627" s="5">
        <v>625</v>
      </c>
      <c r="B627" s="7" t="s">
        <v>626</v>
      </c>
      <c r="C627" s="7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1">
        <f t="shared" si="36"/>
        <v>0</v>
      </c>
      <c r="P627" s="8" t="e">
        <f t="shared" si="37"/>
        <v>#DIV/0!</v>
      </c>
      <c r="Q627" s="8" t="s">
        <v>8319</v>
      </c>
      <c r="R627" s="8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42.75" x14ac:dyDescent="0.45">
      <c r="A628" s="5">
        <v>626</v>
      </c>
      <c r="B628" s="7" t="s">
        <v>627</v>
      </c>
      <c r="C628" s="7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1">
        <f t="shared" si="36"/>
        <v>17</v>
      </c>
      <c r="P628" s="8">
        <f t="shared" si="37"/>
        <v>111.41</v>
      </c>
      <c r="Q628" s="8" t="s">
        <v>8319</v>
      </c>
      <c r="R628" s="8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42.75" x14ac:dyDescent="0.45">
      <c r="A629" s="5">
        <v>627</v>
      </c>
      <c r="B629" s="7" t="s">
        <v>628</v>
      </c>
      <c r="C629" s="7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1">
        <f t="shared" si="36"/>
        <v>0</v>
      </c>
      <c r="P629" s="8">
        <f t="shared" si="37"/>
        <v>90</v>
      </c>
      <c r="Q629" s="8" t="s">
        <v>8319</v>
      </c>
      <c r="R629" s="8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2.75" x14ac:dyDescent="0.45">
      <c r="A630" s="5">
        <v>628</v>
      </c>
      <c r="B630" s="7" t="s">
        <v>629</v>
      </c>
      <c r="C630" s="7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1">
        <f t="shared" si="36"/>
        <v>0</v>
      </c>
      <c r="P630" s="8" t="e">
        <f t="shared" si="37"/>
        <v>#DIV/0!</v>
      </c>
      <c r="Q630" s="8" t="s">
        <v>8319</v>
      </c>
      <c r="R630" s="8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42.75" x14ac:dyDescent="0.45">
      <c r="A631" s="5">
        <v>629</v>
      </c>
      <c r="B631" s="7" t="s">
        <v>630</v>
      </c>
      <c r="C631" s="7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1">
        <f t="shared" si="36"/>
        <v>0</v>
      </c>
      <c r="P631" s="8">
        <f t="shared" si="37"/>
        <v>116.67</v>
      </c>
      <c r="Q631" s="8" t="s">
        <v>8319</v>
      </c>
      <c r="R631" s="8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42.75" x14ac:dyDescent="0.45">
      <c r="A632" s="5">
        <v>630</v>
      </c>
      <c r="B632" s="7" t="s">
        <v>631</v>
      </c>
      <c r="C632" s="7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1">
        <f t="shared" si="36"/>
        <v>0</v>
      </c>
      <c r="P632" s="8">
        <f t="shared" si="37"/>
        <v>10</v>
      </c>
      <c r="Q632" s="8" t="s">
        <v>8319</v>
      </c>
      <c r="R632" s="8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28.5" x14ac:dyDescent="0.45">
      <c r="A633" s="5">
        <v>631</v>
      </c>
      <c r="B633" s="7" t="s">
        <v>632</v>
      </c>
      <c r="C633" s="7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1">
        <f t="shared" si="36"/>
        <v>1</v>
      </c>
      <c r="P633" s="8">
        <f t="shared" si="37"/>
        <v>76.67</v>
      </c>
      <c r="Q633" s="8" t="s">
        <v>8319</v>
      </c>
      <c r="R633" s="8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28.5" x14ac:dyDescent="0.45">
      <c r="A634" s="5">
        <v>632</v>
      </c>
      <c r="B634" s="7" t="s">
        <v>633</v>
      </c>
      <c r="C634" s="7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1">
        <f t="shared" si="36"/>
        <v>0</v>
      </c>
      <c r="P634" s="8" t="e">
        <f t="shared" si="37"/>
        <v>#DIV/0!</v>
      </c>
      <c r="Q634" s="8" t="s">
        <v>8319</v>
      </c>
      <c r="R634" s="8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2.75" x14ac:dyDescent="0.45">
      <c r="A635" s="5">
        <v>633</v>
      </c>
      <c r="B635" s="7" t="s">
        <v>634</v>
      </c>
      <c r="C635" s="7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1">
        <f t="shared" si="36"/>
        <v>12</v>
      </c>
      <c r="P635" s="8">
        <f t="shared" si="37"/>
        <v>49.8</v>
      </c>
      <c r="Q635" s="8" t="s">
        <v>8319</v>
      </c>
      <c r="R635" s="8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28.5" x14ac:dyDescent="0.45">
      <c r="A636" s="5">
        <v>634</v>
      </c>
      <c r="B636" s="7" t="s">
        <v>635</v>
      </c>
      <c r="C636" s="7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1">
        <f t="shared" si="36"/>
        <v>0</v>
      </c>
      <c r="P636" s="8">
        <f t="shared" si="37"/>
        <v>1</v>
      </c>
      <c r="Q636" s="8" t="s">
        <v>8319</v>
      </c>
      <c r="R636" s="8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28.5" x14ac:dyDescent="0.45">
      <c r="A637" s="5">
        <v>635</v>
      </c>
      <c r="B637" s="7" t="s">
        <v>636</v>
      </c>
      <c r="C637" s="7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1">
        <f t="shared" si="36"/>
        <v>0</v>
      </c>
      <c r="P637" s="8">
        <f t="shared" si="37"/>
        <v>2</v>
      </c>
      <c r="Q637" s="8" t="s">
        <v>8319</v>
      </c>
      <c r="R637" s="8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42.75" x14ac:dyDescent="0.45">
      <c r="A638" s="5">
        <v>636</v>
      </c>
      <c r="B638" s="7" t="s">
        <v>637</v>
      </c>
      <c r="C638" s="7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1">
        <f t="shared" si="36"/>
        <v>0</v>
      </c>
      <c r="P638" s="8">
        <f t="shared" si="37"/>
        <v>4</v>
      </c>
      <c r="Q638" s="8" t="s">
        <v>8319</v>
      </c>
      <c r="R638" s="8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42.75" x14ac:dyDescent="0.45">
      <c r="A639" s="5">
        <v>637</v>
      </c>
      <c r="B639" s="7" t="s">
        <v>638</v>
      </c>
      <c r="C639" s="7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1">
        <f t="shared" si="36"/>
        <v>0</v>
      </c>
      <c r="P639" s="8" t="e">
        <f t="shared" si="37"/>
        <v>#DIV/0!</v>
      </c>
      <c r="Q639" s="8" t="s">
        <v>8319</v>
      </c>
      <c r="R639" s="8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45">
      <c r="A640" s="5">
        <v>638</v>
      </c>
      <c r="B640" s="7" t="s">
        <v>639</v>
      </c>
      <c r="C640" s="7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1">
        <f t="shared" si="36"/>
        <v>0</v>
      </c>
      <c r="P640" s="8">
        <f t="shared" si="37"/>
        <v>3</v>
      </c>
      <c r="Q640" s="8" t="s">
        <v>8319</v>
      </c>
      <c r="R640" s="8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28.5" x14ac:dyDescent="0.45">
      <c r="A641" s="5">
        <v>639</v>
      </c>
      <c r="B641" s="7" t="s">
        <v>640</v>
      </c>
      <c r="C641" s="7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1">
        <f t="shared" si="36"/>
        <v>0</v>
      </c>
      <c r="P641" s="8">
        <f t="shared" si="37"/>
        <v>1</v>
      </c>
      <c r="Q641" s="8" t="s">
        <v>8319</v>
      </c>
      <c r="R641" s="8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42.75" x14ac:dyDescent="0.45">
      <c r="A642" s="5">
        <v>640</v>
      </c>
      <c r="B642" s="7" t="s">
        <v>641</v>
      </c>
      <c r="C642" s="7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1">
        <f t="shared" si="36"/>
        <v>144</v>
      </c>
      <c r="P642" s="8">
        <f t="shared" si="37"/>
        <v>50.5</v>
      </c>
      <c r="Q642" s="8" t="s">
        <v>8319</v>
      </c>
      <c r="R642" s="8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2.75" x14ac:dyDescent="0.45">
      <c r="A643" s="5">
        <v>641</v>
      </c>
      <c r="B643" s="7" t="s">
        <v>642</v>
      </c>
      <c r="C643" s="7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1">
        <f t="shared" ref="O643:O706" si="40">ROUND((E643/D643)*100,0)</f>
        <v>119</v>
      </c>
      <c r="P643" s="8">
        <f t="shared" ref="P643:P706" si="41">ROUND(E643/L643,2)</f>
        <v>151.32</v>
      </c>
      <c r="Q643" s="8" t="s">
        <v>8319</v>
      </c>
      <c r="R643" s="8" t="s">
        <v>8321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2.75" x14ac:dyDescent="0.45">
      <c r="A644" s="5">
        <v>642</v>
      </c>
      <c r="B644" s="7" t="s">
        <v>643</v>
      </c>
      <c r="C644" s="7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1">
        <f t="shared" si="40"/>
        <v>1460</v>
      </c>
      <c r="P644" s="8">
        <f t="shared" si="41"/>
        <v>134.36000000000001</v>
      </c>
      <c r="Q644" s="8" t="s">
        <v>8319</v>
      </c>
      <c r="R644" s="8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28.5" x14ac:dyDescent="0.45">
      <c r="A645" s="5">
        <v>643</v>
      </c>
      <c r="B645" s="7" t="s">
        <v>644</v>
      </c>
      <c r="C645" s="7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1">
        <f t="shared" si="40"/>
        <v>106</v>
      </c>
      <c r="P645" s="8">
        <f t="shared" si="41"/>
        <v>174.03</v>
      </c>
      <c r="Q645" s="8" t="s">
        <v>8319</v>
      </c>
      <c r="R645" s="8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2.75" x14ac:dyDescent="0.45">
      <c r="A646" s="5">
        <v>644</v>
      </c>
      <c r="B646" s="7" t="s">
        <v>645</v>
      </c>
      <c r="C646" s="7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1">
        <f t="shared" si="40"/>
        <v>300</v>
      </c>
      <c r="P646" s="8">
        <f t="shared" si="41"/>
        <v>73.489999999999995</v>
      </c>
      <c r="Q646" s="8" t="s">
        <v>8319</v>
      </c>
      <c r="R646" s="8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28.5" x14ac:dyDescent="0.45">
      <c r="A647" s="5">
        <v>645</v>
      </c>
      <c r="B647" s="7" t="s">
        <v>646</v>
      </c>
      <c r="C647" s="7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1">
        <f t="shared" si="40"/>
        <v>279</v>
      </c>
      <c r="P647" s="8">
        <f t="shared" si="41"/>
        <v>23.52</v>
      </c>
      <c r="Q647" s="8" t="s">
        <v>8319</v>
      </c>
      <c r="R647" s="8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2.75" x14ac:dyDescent="0.45">
      <c r="A648" s="5">
        <v>646</v>
      </c>
      <c r="B648" s="7" t="s">
        <v>647</v>
      </c>
      <c r="C648" s="7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1">
        <f t="shared" si="40"/>
        <v>132</v>
      </c>
      <c r="P648" s="8">
        <f t="shared" si="41"/>
        <v>39.07</v>
      </c>
      <c r="Q648" s="8" t="s">
        <v>8319</v>
      </c>
      <c r="R648" s="8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2.75" x14ac:dyDescent="0.45">
      <c r="A649" s="5">
        <v>647</v>
      </c>
      <c r="B649" s="7" t="s">
        <v>648</v>
      </c>
      <c r="C649" s="7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1">
        <f t="shared" si="40"/>
        <v>107</v>
      </c>
      <c r="P649" s="8">
        <f t="shared" si="41"/>
        <v>125.94</v>
      </c>
      <c r="Q649" s="8" t="s">
        <v>8319</v>
      </c>
      <c r="R649" s="8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28.5" x14ac:dyDescent="0.45">
      <c r="A650" s="5">
        <v>648</v>
      </c>
      <c r="B650" s="7" t="s">
        <v>649</v>
      </c>
      <c r="C650" s="7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1">
        <f t="shared" si="40"/>
        <v>127</v>
      </c>
      <c r="P650" s="8">
        <f t="shared" si="41"/>
        <v>1644</v>
      </c>
      <c r="Q650" s="8" t="s">
        <v>8319</v>
      </c>
      <c r="R650" s="8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2.75" x14ac:dyDescent="0.45">
      <c r="A651" s="5">
        <v>649</v>
      </c>
      <c r="B651" s="7" t="s">
        <v>650</v>
      </c>
      <c r="C651" s="7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1">
        <f t="shared" si="40"/>
        <v>140</v>
      </c>
      <c r="P651" s="8">
        <f t="shared" si="41"/>
        <v>42.67</v>
      </c>
      <c r="Q651" s="8" t="s">
        <v>8319</v>
      </c>
      <c r="R651" s="8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2.75" x14ac:dyDescent="0.45">
      <c r="A652" s="5">
        <v>650</v>
      </c>
      <c r="B652" s="7" t="s">
        <v>651</v>
      </c>
      <c r="C652" s="7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1">
        <f t="shared" si="40"/>
        <v>112</v>
      </c>
      <c r="P652" s="8">
        <f t="shared" si="41"/>
        <v>35.130000000000003</v>
      </c>
      <c r="Q652" s="8" t="s">
        <v>8319</v>
      </c>
      <c r="R652" s="8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2.75" x14ac:dyDescent="0.45">
      <c r="A653" s="5">
        <v>651</v>
      </c>
      <c r="B653" s="7" t="s">
        <v>652</v>
      </c>
      <c r="C653" s="7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1">
        <f t="shared" si="40"/>
        <v>101</v>
      </c>
      <c r="P653" s="8">
        <f t="shared" si="41"/>
        <v>239.35</v>
      </c>
      <c r="Q653" s="8" t="s">
        <v>8319</v>
      </c>
      <c r="R653" s="8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57" x14ac:dyDescent="0.45">
      <c r="A654" s="5">
        <v>652</v>
      </c>
      <c r="B654" s="7" t="s">
        <v>653</v>
      </c>
      <c r="C654" s="7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1">
        <f t="shared" si="40"/>
        <v>100</v>
      </c>
      <c r="P654" s="8">
        <f t="shared" si="41"/>
        <v>107.64</v>
      </c>
      <c r="Q654" s="8" t="s">
        <v>8319</v>
      </c>
      <c r="R654" s="8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42.75" x14ac:dyDescent="0.45">
      <c r="A655" s="5">
        <v>653</v>
      </c>
      <c r="B655" s="7" t="s">
        <v>654</v>
      </c>
      <c r="C655" s="7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1">
        <f t="shared" si="40"/>
        <v>141</v>
      </c>
      <c r="P655" s="8">
        <f t="shared" si="41"/>
        <v>95.83</v>
      </c>
      <c r="Q655" s="8" t="s">
        <v>8319</v>
      </c>
      <c r="R655" s="8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2.75" x14ac:dyDescent="0.45">
      <c r="A656" s="5">
        <v>654</v>
      </c>
      <c r="B656" s="7" t="s">
        <v>655</v>
      </c>
      <c r="C656" s="7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1">
        <f t="shared" si="40"/>
        <v>267</v>
      </c>
      <c r="P656" s="8">
        <f t="shared" si="41"/>
        <v>31.66</v>
      </c>
      <c r="Q656" s="8" t="s">
        <v>8319</v>
      </c>
      <c r="R656" s="8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2.75" x14ac:dyDescent="0.45">
      <c r="A657" s="5">
        <v>655</v>
      </c>
      <c r="B657" s="7" t="s">
        <v>656</v>
      </c>
      <c r="C657" s="7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1">
        <f t="shared" si="40"/>
        <v>147</v>
      </c>
      <c r="P657" s="8">
        <f t="shared" si="41"/>
        <v>42.89</v>
      </c>
      <c r="Q657" s="8" t="s">
        <v>8319</v>
      </c>
      <c r="R657" s="8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2.75" x14ac:dyDescent="0.45">
      <c r="A658" s="5">
        <v>656</v>
      </c>
      <c r="B658" s="7" t="s">
        <v>657</v>
      </c>
      <c r="C658" s="7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1">
        <f t="shared" si="40"/>
        <v>214</v>
      </c>
      <c r="P658" s="8">
        <f t="shared" si="41"/>
        <v>122.74</v>
      </c>
      <c r="Q658" s="8" t="s">
        <v>8319</v>
      </c>
      <c r="R658" s="8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42.75" x14ac:dyDescent="0.45">
      <c r="A659" s="5">
        <v>657</v>
      </c>
      <c r="B659" s="7" t="s">
        <v>658</v>
      </c>
      <c r="C659" s="7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1">
        <f t="shared" si="40"/>
        <v>126</v>
      </c>
      <c r="P659" s="8">
        <f t="shared" si="41"/>
        <v>190.45</v>
      </c>
      <c r="Q659" s="8" t="s">
        <v>8319</v>
      </c>
      <c r="R659" s="8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2.75" x14ac:dyDescent="0.45">
      <c r="A660" s="5">
        <v>658</v>
      </c>
      <c r="B660" s="7" t="s">
        <v>659</v>
      </c>
      <c r="C660" s="7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1">
        <f t="shared" si="40"/>
        <v>104</v>
      </c>
      <c r="P660" s="8">
        <f t="shared" si="41"/>
        <v>109.34</v>
      </c>
      <c r="Q660" s="8" t="s">
        <v>8319</v>
      </c>
      <c r="R660" s="8" t="s">
        <v>8321</v>
      </c>
      <c r="S660" s="17">
        <f t="shared" si="42"/>
        <v>42179.160752314812</v>
      </c>
      <c r="T660" s="17">
        <f t="shared" si="43"/>
        <v>42211.75</v>
      </c>
    </row>
    <row r="661" spans="1:20" x14ac:dyDescent="0.45">
      <c r="A661" s="5">
        <v>659</v>
      </c>
      <c r="B661" s="7" t="s">
        <v>660</v>
      </c>
      <c r="C661" s="7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1">
        <f t="shared" si="40"/>
        <v>101</v>
      </c>
      <c r="P661" s="8">
        <f t="shared" si="41"/>
        <v>143.66999999999999</v>
      </c>
      <c r="Q661" s="8" t="s">
        <v>8319</v>
      </c>
      <c r="R661" s="8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2.75" x14ac:dyDescent="0.45">
      <c r="A662" s="5">
        <v>660</v>
      </c>
      <c r="B662" s="7" t="s">
        <v>661</v>
      </c>
      <c r="C662" s="7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1">
        <f t="shared" si="40"/>
        <v>3</v>
      </c>
      <c r="P662" s="8">
        <f t="shared" si="41"/>
        <v>84.94</v>
      </c>
      <c r="Q662" s="8" t="s">
        <v>8319</v>
      </c>
      <c r="R662" s="8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2.75" x14ac:dyDescent="0.45">
      <c r="A663" s="5">
        <v>661</v>
      </c>
      <c r="B663" s="7" t="s">
        <v>662</v>
      </c>
      <c r="C663" s="7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1">
        <f t="shared" si="40"/>
        <v>1</v>
      </c>
      <c r="P663" s="8">
        <f t="shared" si="41"/>
        <v>10.56</v>
      </c>
      <c r="Q663" s="8" t="s">
        <v>8319</v>
      </c>
      <c r="R663" s="8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42.75" x14ac:dyDescent="0.45">
      <c r="A664" s="5">
        <v>662</v>
      </c>
      <c r="B664" s="7" t="s">
        <v>663</v>
      </c>
      <c r="C664" s="7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1">
        <f t="shared" si="40"/>
        <v>0</v>
      </c>
      <c r="P664" s="8">
        <f t="shared" si="41"/>
        <v>39</v>
      </c>
      <c r="Q664" s="8" t="s">
        <v>8319</v>
      </c>
      <c r="R664" s="8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2.75" x14ac:dyDescent="0.45">
      <c r="A665" s="5">
        <v>663</v>
      </c>
      <c r="B665" s="7" t="s">
        <v>664</v>
      </c>
      <c r="C665" s="7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1">
        <f t="shared" si="40"/>
        <v>0</v>
      </c>
      <c r="P665" s="8">
        <f t="shared" si="41"/>
        <v>100</v>
      </c>
      <c r="Q665" s="8" t="s">
        <v>8319</v>
      </c>
      <c r="R665" s="8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2.75" x14ac:dyDescent="0.45">
      <c r="A666" s="5">
        <v>664</v>
      </c>
      <c r="B666" s="7" t="s">
        <v>665</v>
      </c>
      <c r="C666" s="7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1">
        <f t="shared" si="40"/>
        <v>8</v>
      </c>
      <c r="P666" s="8">
        <f t="shared" si="41"/>
        <v>31.17</v>
      </c>
      <c r="Q666" s="8" t="s">
        <v>8319</v>
      </c>
      <c r="R666" s="8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2.75" x14ac:dyDescent="0.45">
      <c r="A667" s="5">
        <v>665</v>
      </c>
      <c r="B667" s="7" t="s">
        <v>666</v>
      </c>
      <c r="C667" s="7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1">
        <f t="shared" si="40"/>
        <v>19</v>
      </c>
      <c r="P667" s="8">
        <f t="shared" si="41"/>
        <v>155.33000000000001</v>
      </c>
      <c r="Q667" s="8" t="s">
        <v>8319</v>
      </c>
      <c r="R667" s="8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2.75" x14ac:dyDescent="0.45">
      <c r="A668" s="5">
        <v>666</v>
      </c>
      <c r="B668" s="7" t="s">
        <v>667</v>
      </c>
      <c r="C668" s="7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1">
        <f t="shared" si="40"/>
        <v>0</v>
      </c>
      <c r="P668" s="8">
        <f t="shared" si="41"/>
        <v>2</v>
      </c>
      <c r="Q668" s="8" t="s">
        <v>8319</v>
      </c>
      <c r="R668" s="8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2.75" x14ac:dyDescent="0.45">
      <c r="A669" s="5">
        <v>667</v>
      </c>
      <c r="B669" s="7" t="s">
        <v>668</v>
      </c>
      <c r="C669" s="7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1">
        <f t="shared" si="40"/>
        <v>10</v>
      </c>
      <c r="P669" s="8">
        <f t="shared" si="41"/>
        <v>178.93</v>
      </c>
      <c r="Q669" s="8" t="s">
        <v>8319</v>
      </c>
      <c r="R669" s="8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2.75" x14ac:dyDescent="0.45">
      <c r="A670" s="5">
        <v>668</v>
      </c>
      <c r="B670" s="7" t="s">
        <v>669</v>
      </c>
      <c r="C670" s="7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1">
        <f t="shared" si="40"/>
        <v>5</v>
      </c>
      <c r="P670" s="8">
        <f t="shared" si="41"/>
        <v>27.36</v>
      </c>
      <c r="Q670" s="8" t="s">
        <v>8319</v>
      </c>
      <c r="R670" s="8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57" x14ac:dyDescent="0.45">
      <c r="A671" s="5">
        <v>669</v>
      </c>
      <c r="B671" s="7" t="s">
        <v>670</v>
      </c>
      <c r="C671" s="7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1">
        <f t="shared" si="40"/>
        <v>22</v>
      </c>
      <c r="P671" s="8">
        <f t="shared" si="41"/>
        <v>1536.25</v>
      </c>
      <c r="Q671" s="8" t="s">
        <v>8319</v>
      </c>
      <c r="R671" s="8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42.75" x14ac:dyDescent="0.45">
      <c r="A672" s="5">
        <v>670</v>
      </c>
      <c r="B672" s="7" t="s">
        <v>671</v>
      </c>
      <c r="C672" s="7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1">
        <f t="shared" si="40"/>
        <v>29</v>
      </c>
      <c r="P672" s="8">
        <f t="shared" si="41"/>
        <v>85</v>
      </c>
      <c r="Q672" s="8" t="s">
        <v>8319</v>
      </c>
      <c r="R672" s="8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42.75" x14ac:dyDescent="0.45">
      <c r="A673" s="5">
        <v>671</v>
      </c>
      <c r="B673" s="7" t="s">
        <v>672</v>
      </c>
      <c r="C673" s="7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1">
        <f t="shared" si="40"/>
        <v>39</v>
      </c>
      <c r="P673" s="8">
        <f t="shared" si="41"/>
        <v>788.53</v>
      </c>
      <c r="Q673" s="8" t="s">
        <v>8319</v>
      </c>
      <c r="R673" s="8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2.75" x14ac:dyDescent="0.45">
      <c r="A674" s="5">
        <v>672</v>
      </c>
      <c r="B674" s="7" t="s">
        <v>673</v>
      </c>
      <c r="C674" s="7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1">
        <f t="shared" si="40"/>
        <v>22</v>
      </c>
      <c r="P674" s="8">
        <f t="shared" si="41"/>
        <v>50.3</v>
      </c>
      <c r="Q674" s="8" t="s">
        <v>8319</v>
      </c>
      <c r="R674" s="8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42.75" x14ac:dyDescent="0.45">
      <c r="A675" s="5">
        <v>673</v>
      </c>
      <c r="B675" s="7" t="s">
        <v>674</v>
      </c>
      <c r="C675" s="7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1">
        <f t="shared" si="40"/>
        <v>0</v>
      </c>
      <c r="P675" s="8">
        <f t="shared" si="41"/>
        <v>68.33</v>
      </c>
      <c r="Q675" s="8" t="s">
        <v>8319</v>
      </c>
      <c r="R675" s="8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28.5" x14ac:dyDescent="0.45">
      <c r="A676" s="5">
        <v>674</v>
      </c>
      <c r="B676" s="7" t="s">
        <v>675</v>
      </c>
      <c r="C676" s="7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1">
        <f t="shared" si="40"/>
        <v>0</v>
      </c>
      <c r="P676" s="8">
        <f t="shared" si="41"/>
        <v>7.5</v>
      </c>
      <c r="Q676" s="8" t="s">
        <v>8319</v>
      </c>
      <c r="R676" s="8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2.75" x14ac:dyDescent="0.45">
      <c r="A677" s="5">
        <v>675</v>
      </c>
      <c r="B677" s="7" t="s">
        <v>676</v>
      </c>
      <c r="C677" s="7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1">
        <f t="shared" si="40"/>
        <v>15</v>
      </c>
      <c r="P677" s="8">
        <f t="shared" si="41"/>
        <v>34.270000000000003</v>
      </c>
      <c r="Q677" s="8" t="s">
        <v>8319</v>
      </c>
      <c r="R677" s="8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57" x14ac:dyDescent="0.45">
      <c r="A678" s="5">
        <v>676</v>
      </c>
      <c r="B678" s="7" t="s">
        <v>677</v>
      </c>
      <c r="C678" s="7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1">
        <f t="shared" si="40"/>
        <v>1</v>
      </c>
      <c r="P678" s="8">
        <f t="shared" si="41"/>
        <v>61.29</v>
      </c>
      <c r="Q678" s="8" t="s">
        <v>8319</v>
      </c>
      <c r="R678" s="8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42.75" x14ac:dyDescent="0.45">
      <c r="A679" s="5">
        <v>677</v>
      </c>
      <c r="B679" s="7" t="s">
        <v>678</v>
      </c>
      <c r="C679" s="7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1">
        <f t="shared" si="40"/>
        <v>26</v>
      </c>
      <c r="P679" s="8">
        <f t="shared" si="41"/>
        <v>133.25</v>
      </c>
      <c r="Q679" s="8" t="s">
        <v>8319</v>
      </c>
      <c r="R679" s="8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42.75" x14ac:dyDescent="0.45">
      <c r="A680" s="5">
        <v>678</v>
      </c>
      <c r="B680" s="7" t="s">
        <v>679</v>
      </c>
      <c r="C680" s="7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1">
        <f t="shared" si="40"/>
        <v>4</v>
      </c>
      <c r="P680" s="8">
        <f t="shared" si="41"/>
        <v>65.180000000000007</v>
      </c>
      <c r="Q680" s="8" t="s">
        <v>8319</v>
      </c>
      <c r="R680" s="8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2.75" x14ac:dyDescent="0.45">
      <c r="A681" s="5">
        <v>679</v>
      </c>
      <c r="B681" s="7" t="s">
        <v>680</v>
      </c>
      <c r="C681" s="7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1">
        <f t="shared" si="40"/>
        <v>15</v>
      </c>
      <c r="P681" s="8">
        <f t="shared" si="41"/>
        <v>93.9</v>
      </c>
      <c r="Q681" s="8" t="s">
        <v>8319</v>
      </c>
      <c r="R681" s="8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2.75" x14ac:dyDescent="0.45">
      <c r="A682" s="5">
        <v>680</v>
      </c>
      <c r="B682" s="7" t="s">
        <v>681</v>
      </c>
      <c r="C682" s="7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1">
        <f t="shared" si="40"/>
        <v>26</v>
      </c>
      <c r="P682" s="8">
        <f t="shared" si="41"/>
        <v>150.65</v>
      </c>
      <c r="Q682" s="8" t="s">
        <v>8319</v>
      </c>
      <c r="R682" s="8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2.75" x14ac:dyDescent="0.45">
      <c r="A683" s="5">
        <v>681</v>
      </c>
      <c r="B683" s="7" t="s">
        <v>682</v>
      </c>
      <c r="C683" s="7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1">
        <f t="shared" si="40"/>
        <v>0</v>
      </c>
      <c r="P683" s="8">
        <f t="shared" si="41"/>
        <v>1</v>
      </c>
      <c r="Q683" s="8" t="s">
        <v>8319</v>
      </c>
      <c r="R683" s="8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2.75" x14ac:dyDescent="0.45">
      <c r="A684" s="5">
        <v>682</v>
      </c>
      <c r="B684" s="7" t="s">
        <v>683</v>
      </c>
      <c r="C684" s="7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1">
        <f t="shared" si="40"/>
        <v>0</v>
      </c>
      <c r="P684" s="8">
        <f t="shared" si="41"/>
        <v>13.25</v>
      </c>
      <c r="Q684" s="8" t="s">
        <v>8319</v>
      </c>
      <c r="R684" s="8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42.75" x14ac:dyDescent="0.45">
      <c r="A685" s="5">
        <v>683</v>
      </c>
      <c r="B685" s="7" t="s">
        <v>684</v>
      </c>
      <c r="C685" s="7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1">
        <f t="shared" si="40"/>
        <v>1</v>
      </c>
      <c r="P685" s="8">
        <f t="shared" si="41"/>
        <v>99.33</v>
      </c>
      <c r="Q685" s="8" t="s">
        <v>8319</v>
      </c>
      <c r="R685" s="8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28.5" x14ac:dyDescent="0.45">
      <c r="A686" s="5">
        <v>684</v>
      </c>
      <c r="B686" s="7" t="s">
        <v>685</v>
      </c>
      <c r="C686" s="7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1">
        <f t="shared" si="40"/>
        <v>7</v>
      </c>
      <c r="P686" s="8">
        <f t="shared" si="41"/>
        <v>177.39</v>
      </c>
      <c r="Q686" s="8" t="s">
        <v>8319</v>
      </c>
      <c r="R686" s="8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2.75" x14ac:dyDescent="0.45">
      <c r="A687" s="5">
        <v>685</v>
      </c>
      <c r="B687" s="7" t="s">
        <v>686</v>
      </c>
      <c r="C687" s="7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1">
        <f t="shared" si="40"/>
        <v>28</v>
      </c>
      <c r="P687" s="8">
        <f t="shared" si="41"/>
        <v>55.3</v>
      </c>
      <c r="Q687" s="8" t="s">
        <v>8319</v>
      </c>
      <c r="R687" s="8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57" x14ac:dyDescent="0.45">
      <c r="A688" s="5">
        <v>686</v>
      </c>
      <c r="B688" s="7" t="s">
        <v>687</v>
      </c>
      <c r="C688" s="7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1">
        <f t="shared" si="40"/>
        <v>0</v>
      </c>
      <c r="P688" s="8" t="e">
        <f t="shared" si="41"/>
        <v>#DIV/0!</v>
      </c>
      <c r="Q688" s="8" t="s">
        <v>8319</v>
      </c>
      <c r="R688" s="8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2.75" x14ac:dyDescent="0.45">
      <c r="A689" s="5">
        <v>687</v>
      </c>
      <c r="B689" s="7" t="s">
        <v>688</v>
      </c>
      <c r="C689" s="7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1">
        <f t="shared" si="40"/>
        <v>4</v>
      </c>
      <c r="P689" s="8">
        <f t="shared" si="41"/>
        <v>591.66999999999996</v>
      </c>
      <c r="Q689" s="8" t="s">
        <v>8319</v>
      </c>
      <c r="R689" s="8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2.75" x14ac:dyDescent="0.45">
      <c r="A690" s="5">
        <v>688</v>
      </c>
      <c r="B690" s="7" t="s">
        <v>689</v>
      </c>
      <c r="C690" s="7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1">
        <f t="shared" si="40"/>
        <v>73</v>
      </c>
      <c r="P690" s="8">
        <f t="shared" si="41"/>
        <v>405.5</v>
      </c>
      <c r="Q690" s="8" t="s">
        <v>8319</v>
      </c>
      <c r="R690" s="8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2.75" x14ac:dyDescent="0.45">
      <c r="A691" s="5">
        <v>689</v>
      </c>
      <c r="B691" s="7" t="s">
        <v>690</v>
      </c>
      <c r="C691" s="7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1">
        <f t="shared" si="40"/>
        <v>58</v>
      </c>
      <c r="P691" s="8">
        <f t="shared" si="41"/>
        <v>343.15</v>
      </c>
      <c r="Q691" s="8" t="s">
        <v>8319</v>
      </c>
      <c r="R691" s="8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28.5" x14ac:dyDescent="0.45">
      <c r="A692" s="5">
        <v>690</v>
      </c>
      <c r="B692" s="7" t="s">
        <v>691</v>
      </c>
      <c r="C692" s="7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1">
        <f t="shared" si="40"/>
        <v>12</v>
      </c>
      <c r="P692" s="8">
        <f t="shared" si="41"/>
        <v>72.59</v>
      </c>
      <c r="Q692" s="8" t="s">
        <v>8319</v>
      </c>
      <c r="R692" s="8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2.75" x14ac:dyDescent="0.45">
      <c r="A693" s="5">
        <v>691</v>
      </c>
      <c r="B693" s="7" t="s">
        <v>692</v>
      </c>
      <c r="C693" s="7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1">
        <f t="shared" si="40"/>
        <v>1</v>
      </c>
      <c r="P693" s="8">
        <f t="shared" si="41"/>
        <v>26</v>
      </c>
      <c r="Q693" s="8" t="s">
        <v>8319</v>
      </c>
      <c r="R693" s="8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2.75" x14ac:dyDescent="0.45">
      <c r="A694" s="5">
        <v>692</v>
      </c>
      <c r="B694" s="7" t="s">
        <v>693</v>
      </c>
      <c r="C694" s="7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1">
        <f t="shared" si="40"/>
        <v>7</v>
      </c>
      <c r="P694" s="8">
        <f t="shared" si="41"/>
        <v>6.5</v>
      </c>
      <c r="Q694" s="8" t="s">
        <v>8319</v>
      </c>
      <c r="R694" s="8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28.5" x14ac:dyDescent="0.45">
      <c r="A695" s="5">
        <v>693</v>
      </c>
      <c r="B695" s="7" t="s">
        <v>694</v>
      </c>
      <c r="C695" s="7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1">
        <f t="shared" si="40"/>
        <v>35</v>
      </c>
      <c r="P695" s="8">
        <f t="shared" si="41"/>
        <v>119.39</v>
      </c>
      <c r="Q695" s="8" t="s">
        <v>8319</v>
      </c>
      <c r="R695" s="8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2.75" x14ac:dyDescent="0.45">
      <c r="A696" s="5">
        <v>694</v>
      </c>
      <c r="B696" s="7" t="s">
        <v>695</v>
      </c>
      <c r="C696" s="7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1">
        <f t="shared" si="40"/>
        <v>0</v>
      </c>
      <c r="P696" s="8">
        <f t="shared" si="41"/>
        <v>84.29</v>
      </c>
      <c r="Q696" s="8" t="s">
        <v>8319</v>
      </c>
      <c r="R696" s="8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42.75" x14ac:dyDescent="0.45">
      <c r="A697" s="5">
        <v>695</v>
      </c>
      <c r="B697" s="7" t="s">
        <v>696</v>
      </c>
      <c r="C697" s="7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1">
        <f t="shared" si="40"/>
        <v>1</v>
      </c>
      <c r="P697" s="8">
        <f t="shared" si="41"/>
        <v>90.86</v>
      </c>
      <c r="Q697" s="8" t="s">
        <v>8319</v>
      </c>
      <c r="R697" s="8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28.5" x14ac:dyDescent="0.45">
      <c r="A698" s="5">
        <v>696</v>
      </c>
      <c r="B698" s="7" t="s">
        <v>697</v>
      </c>
      <c r="C698" s="7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1">
        <f t="shared" si="40"/>
        <v>0</v>
      </c>
      <c r="P698" s="8">
        <f t="shared" si="41"/>
        <v>1</v>
      </c>
      <c r="Q698" s="8" t="s">
        <v>8319</v>
      </c>
      <c r="R698" s="8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2.75" x14ac:dyDescent="0.45">
      <c r="A699" s="5">
        <v>697</v>
      </c>
      <c r="B699" s="7" t="s">
        <v>698</v>
      </c>
      <c r="C699" s="7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1">
        <f t="shared" si="40"/>
        <v>46</v>
      </c>
      <c r="P699" s="8">
        <f t="shared" si="41"/>
        <v>20.34</v>
      </c>
      <c r="Q699" s="8" t="s">
        <v>8319</v>
      </c>
      <c r="R699" s="8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2.75" x14ac:dyDescent="0.45">
      <c r="A700" s="5">
        <v>698</v>
      </c>
      <c r="B700" s="7" t="s">
        <v>699</v>
      </c>
      <c r="C700" s="7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1">
        <f t="shared" si="40"/>
        <v>15</v>
      </c>
      <c r="P700" s="8">
        <f t="shared" si="41"/>
        <v>530.69000000000005</v>
      </c>
      <c r="Q700" s="8" t="s">
        <v>8319</v>
      </c>
      <c r="R700" s="8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2.75" x14ac:dyDescent="0.45">
      <c r="A701" s="5">
        <v>699</v>
      </c>
      <c r="B701" s="7" t="s">
        <v>700</v>
      </c>
      <c r="C701" s="7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1">
        <f t="shared" si="40"/>
        <v>82</v>
      </c>
      <c r="P701" s="8">
        <f t="shared" si="41"/>
        <v>120.39</v>
      </c>
      <c r="Q701" s="8" t="s">
        <v>8319</v>
      </c>
      <c r="R701" s="8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2.75" x14ac:dyDescent="0.45">
      <c r="A702" s="5">
        <v>700</v>
      </c>
      <c r="B702" s="7" t="s">
        <v>701</v>
      </c>
      <c r="C702" s="7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1">
        <f t="shared" si="40"/>
        <v>3</v>
      </c>
      <c r="P702" s="8">
        <f t="shared" si="41"/>
        <v>13</v>
      </c>
      <c r="Q702" s="8" t="s">
        <v>8319</v>
      </c>
      <c r="R702" s="8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2.75" x14ac:dyDescent="0.45">
      <c r="A703" s="5">
        <v>701</v>
      </c>
      <c r="B703" s="7" t="s">
        <v>702</v>
      </c>
      <c r="C703" s="7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1">
        <f t="shared" si="40"/>
        <v>27</v>
      </c>
      <c r="P703" s="8">
        <f t="shared" si="41"/>
        <v>291.33</v>
      </c>
      <c r="Q703" s="8" t="s">
        <v>8319</v>
      </c>
      <c r="R703" s="8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2.75" x14ac:dyDescent="0.45">
      <c r="A704" s="5">
        <v>702</v>
      </c>
      <c r="B704" s="7" t="s">
        <v>703</v>
      </c>
      <c r="C704" s="7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1">
        <f t="shared" si="40"/>
        <v>31</v>
      </c>
      <c r="P704" s="8">
        <f t="shared" si="41"/>
        <v>124.92</v>
      </c>
      <c r="Q704" s="8" t="s">
        <v>8319</v>
      </c>
      <c r="R704" s="8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2.75" x14ac:dyDescent="0.45">
      <c r="A705" s="5">
        <v>703</v>
      </c>
      <c r="B705" s="7" t="s">
        <v>704</v>
      </c>
      <c r="C705" s="7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1">
        <f t="shared" si="40"/>
        <v>6</v>
      </c>
      <c r="P705" s="8">
        <f t="shared" si="41"/>
        <v>119.57</v>
      </c>
      <c r="Q705" s="8" t="s">
        <v>8319</v>
      </c>
      <c r="R705" s="8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2.75" x14ac:dyDescent="0.45">
      <c r="A706" s="5">
        <v>704</v>
      </c>
      <c r="B706" s="7" t="s">
        <v>705</v>
      </c>
      <c r="C706" s="7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1">
        <f t="shared" si="40"/>
        <v>1</v>
      </c>
      <c r="P706" s="8">
        <f t="shared" si="41"/>
        <v>120.25</v>
      </c>
      <c r="Q706" s="8" t="s">
        <v>8319</v>
      </c>
      <c r="R706" s="8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28.5" x14ac:dyDescent="0.45">
      <c r="A707" s="5">
        <v>705</v>
      </c>
      <c r="B707" s="7" t="s">
        <v>706</v>
      </c>
      <c r="C707" s="7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1">
        <f t="shared" ref="O707:O770" si="44">ROUND((E707/D707)*100,0)</f>
        <v>1</v>
      </c>
      <c r="P707" s="8">
        <f t="shared" ref="P707:P770" si="45">ROUND(E707/L707,2)</f>
        <v>195.4</v>
      </c>
      <c r="Q707" s="8" t="s">
        <v>8319</v>
      </c>
      <c r="R707" s="8" t="s">
        <v>8321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2.75" x14ac:dyDescent="0.45">
      <c r="A708" s="5">
        <v>706</v>
      </c>
      <c r="B708" s="7" t="s">
        <v>707</v>
      </c>
      <c r="C708" s="7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1">
        <f t="shared" si="44"/>
        <v>0</v>
      </c>
      <c r="P708" s="8" t="e">
        <f t="shared" si="45"/>
        <v>#DIV/0!</v>
      </c>
      <c r="Q708" s="8" t="s">
        <v>8319</v>
      </c>
      <c r="R708" s="8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2.75" x14ac:dyDescent="0.45">
      <c r="A709" s="5">
        <v>707</v>
      </c>
      <c r="B709" s="7" t="s">
        <v>708</v>
      </c>
      <c r="C709" s="7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1">
        <f t="shared" si="44"/>
        <v>79</v>
      </c>
      <c r="P709" s="8">
        <f t="shared" si="45"/>
        <v>117.7</v>
      </c>
      <c r="Q709" s="8" t="s">
        <v>8319</v>
      </c>
      <c r="R709" s="8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2.75" x14ac:dyDescent="0.45">
      <c r="A710" s="5">
        <v>708</v>
      </c>
      <c r="B710" s="7" t="s">
        <v>709</v>
      </c>
      <c r="C710" s="7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1">
        <f t="shared" si="44"/>
        <v>22</v>
      </c>
      <c r="P710" s="8">
        <f t="shared" si="45"/>
        <v>23.95</v>
      </c>
      <c r="Q710" s="8" t="s">
        <v>8319</v>
      </c>
      <c r="R710" s="8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28.5" x14ac:dyDescent="0.45">
      <c r="A711" s="5">
        <v>709</v>
      </c>
      <c r="B711" s="7" t="s">
        <v>710</v>
      </c>
      <c r="C711" s="7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1">
        <f t="shared" si="44"/>
        <v>0</v>
      </c>
      <c r="P711" s="8">
        <f t="shared" si="45"/>
        <v>30.5</v>
      </c>
      <c r="Q711" s="8" t="s">
        <v>8319</v>
      </c>
      <c r="R711" s="8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28.5" x14ac:dyDescent="0.45">
      <c r="A712" s="5">
        <v>710</v>
      </c>
      <c r="B712" s="7" t="s">
        <v>711</v>
      </c>
      <c r="C712" s="7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1">
        <f t="shared" si="44"/>
        <v>0</v>
      </c>
      <c r="P712" s="8" t="e">
        <f t="shared" si="45"/>
        <v>#DIV/0!</v>
      </c>
      <c r="Q712" s="8" t="s">
        <v>8319</v>
      </c>
      <c r="R712" s="8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42.75" x14ac:dyDescent="0.45">
      <c r="A713" s="5">
        <v>711</v>
      </c>
      <c r="B713" s="7" t="s">
        <v>712</v>
      </c>
      <c r="C713" s="7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1">
        <f t="shared" si="44"/>
        <v>34</v>
      </c>
      <c r="P713" s="8">
        <f t="shared" si="45"/>
        <v>99.97</v>
      </c>
      <c r="Q713" s="8" t="s">
        <v>8319</v>
      </c>
      <c r="R713" s="8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42.75" x14ac:dyDescent="0.45">
      <c r="A714" s="5">
        <v>712</v>
      </c>
      <c r="B714" s="7" t="s">
        <v>713</v>
      </c>
      <c r="C714" s="7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1">
        <f t="shared" si="44"/>
        <v>0</v>
      </c>
      <c r="P714" s="8">
        <f t="shared" si="45"/>
        <v>26.25</v>
      </c>
      <c r="Q714" s="8" t="s">
        <v>8319</v>
      </c>
      <c r="R714" s="8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2.75" x14ac:dyDescent="0.45">
      <c r="A715" s="5">
        <v>713</v>
      </c>
      <c r="B715" s="7" t="s">
        <v>714</v>
      </c>
      <c r="C715" s="7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1">
        <f t="shared" si="44"/>
        <v>1</v>
      </c>
      <c r="P715" s="8">
        <f t="shared" si="45"/>
        <v>199</v>
      </c>
      <c r="Q715" s="8" t="s">
        <v>8319</v>
      </c>
      <c r="R715" s="8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2.75" x14ac:dyDescent="0.45">
      <c r="A716" s="5">
        <v>714</v>
      </c>
      <c r="B716" s="7" t="s">
        <v>715</v>
      </c>
      <c r="C716" s="7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1">
        <f t="shared" si="44"/>
        <v>15</v>
      </c>
      <c r="P716" s="8">
        <f t="shared" si="45"/>
        <v>80.319999999999993</v>
      </c>
      <c r="Q716" s="8" t="s">
        <v>8319</v>
      </c>
      <c r="R716" s="8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42.75" x14ac:dyDescent="0.45">
      <c r="A717" s="5">
        <v>715</v>
      </c>
      <c r="B717" s="7" t="s">
        <v>716</v>
      </c>
      <c r="C717" s="7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1">
        <f t="shared" si="44"/>
        <v>5</v>
      </c>
      <c r="P717" s="8">
        <f t="shared" si="45"/>
        <v>115.75</v>
      </c>
      <c r="Q717" s="8" t="s">
        <v>8319</v>
      </c>
      <c r="R717" s="8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2.75" x14ac:dyDescent="0.45">
      <c r="A718" s="5">
        <v>716</v>
      </c>
      <c r="B718" s="7" t="s">
        <v>717</v>
      </c>
      <c r="C718" s="7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1">
        <f t="shared" si="44"/>
        <v>10</v>
      </c>
      <c r="P718" s="8">
        <f t="shared" si="45"/>
        <v>44.69</v>
      </c>
      <c r="Q718" s="8" t="s">
        <v>8319</v>
      </c>
      <c r="R718" s="8" t="s">
        <v>8321</v>
      </c>
      <c r="S718" s="17">
        <f t="shared" si="46"/>
        <v>41940.658645833333</v>
      </c>
      <c r="T718" s="17">
        <f t="shared" si="47"/>
        <v>41974</v>
      </c>
    </row>
    <row r="719" spans="1:20" x14ac:dyDescent="0.45">
      <c r="A719" s="5">
        <v>717</v>
      </c>
      <c r="B719" s="7" t="s">
        <v>718</v>
      </c>
      <c r="C719" s="7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1">
        <f t="shared" si="44"/>
        <v>0</v>
      </c>
      <c r="P719" s="8">
        <f t="shared" si="45"/>
        <v>76.25</v>
      </c>
      <c r="Q719" s="8" t="s">
        <v>8319</v>
      </c>
      <c r="R719" s="8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2.75" x14ac:dyDescent="0.45">
      <c r="A720" s="5">
        <v>718</v>
      </c>
      <c r="B720" s="7" t="s">
        <v>719</v>
      </c>
      <c r="C720" s="7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1">
        <f t="shared" si="44"/>
        <v>1</v>
      </c>
      <c r="P720" s="8">
        <f t="shared" si="45"/>
        <v>22.5</v>
      </c>
      <c r="Q720" s="8" t="s">
        <v>8319</v>
      </c>
      <c r="R720" s="8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2.75" x14ac:dyDescent="0.45">
      <c r="A721" s="5">
        <v>719</v>
      </c>
      <c r="B721" s="7" t="s">
        <v>720</v>
      </c>
      <c r="C721" s="7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1">
        <f t="shared" si="44"/>
        <v>1</v>
      </c>
      <c r="P721" s="8">
        <f t="shared" si="45"/>
        <v>19.399999999999999</v>
      </c>
      <c r="Q721" s="8" t="s">
        <v>8319</v>
      </c>
      <c r="R721" s="8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2.75" x14ac:dyDescent="0.45">
      <c r="A722" s="5">
        <v>720</v>
      </c>
      <c r="B722" s="7" t="s">
        <v>721</v>
      </c>
      <c r="C722" s="7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1">
        <f t="shared" si="44"/>
        <v>144</v>
      </c>
      <c r="P722" s="8">
        <f t="shared" si="45"/>
        <v>66.709999999999994</v>
      </c>
      <c r="Q722" s="8" t="s">
        <v>8322</v>
      </c>
      <c r="R722" s="8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57" x14ac:dyDescent="0.45">
      <c r="A723" s="5">
        <v>721</v>
      </c>
      <c r="B723" s="7" t="s">
        <v>722</v>
      </c>
      <c r="C723" s="7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1">
        <f t="shared" si="44"/>
        <v>122</v>
      </c>
      <c r="P723" s="8">
        <f t="shared" si="45"/>
        <v>84.14</v>
      </c>
      <c r="Q723" s="8" t="s">
        <v>8322</v>
      </c>
      <c r="R723" s="8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42.75" x14ac:dyDescent="0.45">
      <c r="A724" s="5">
        <v>722</v>
      </c>
      <c r="B724" s="7" t="s">
        <v>723</v>
      </c>
      <c r="C724" s="7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1">
        <f t="shared" si="44"/>
        <v>132</v>
      </c>
      <c r="P724" s="8">
        <f t="shared" si="45"/>
        <v>215.73</v>
      </c>
      <c r="Q724" s="8" t="s">
        <v>8322</v>
      </c>
      <c r="R724" s="8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28.5" x14ac:dyDescent="0.45">
      <c r="A725" s="5">
        <v>723</v>
      </c>
      <c r="B725" s="7" t="s">
        <v>724</v>
      </c>
      <c r="C725" s="7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1">
        <f t="shared" si="44"/>
        <v>109</v>
      </c>
      <c r="P725" s="8">
        <f t="shared" si="45"/>
        <v>54.69</v>
      </c>
      <c r="Q725" s="8" t="s">
        <v>8322</v>
      </c>
      <c r="R725" s="8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42.75" x14ac:dyDescent="0.45">
      <c r="A726" s="5">
        <v>724</v>
      </c>
      <c r="B726" s="7" t="s">
        <v>725</v>
      </c>
      <c r="C726" s="7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1">
        <f t="shared" si="44"/>
        <v>105</v>
      </c>
      <c r="P726" s="8">
        <f t="shared" si="45"/>
        <v>51.63</v>
      </c>
      <c r="Q726" s="8" t="s">
        <v>8322</v>
      </c>
      <c r="R726" s="8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2.75" x14ac:dyDescent="0.45">
      <c r="A727" s="5">
        <v>725</v>
      </c>
      <c r="B727" s="7" t="s">
        <v>726</v>
      </c>
      <c r="C727" s="7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1">
        <f t="shared" si="44"/>
        <v>100</v>
      </c>
      <c r="P727" s="8">
        <f t="shared" si="45"/>
        <v>143.36000000000001</v>
      </c>
      <c r="Q727" s="8" t="s">
        <v>8322</v>
      </c>
      <c r="R727" s="8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42.75" x14ac:dyDescent="0.45">
      <c r="A728" s="5">
        <v>726</v>
      </c>
      <c r="B728" s="7" t="s">
        <v>727</v>
      </c>
      <c r="C728" s="7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1">
        <f t="shared" si="44"/>
        <v>101</v>
      </c>
      <c r="P728" s="8">
        <f t="shared" si="45"/>
        <v>72.430000000000007</v>
      </c>
      <c r="Q728" s="8" t="s">
        <v>8322</v>
      </c>
      <c r="R728" s="8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42.75" x14ac:dyDescent="0.45">
      <c r="A729" s="5">
        <v>727</v>
      </c>
      <c r="B729" s="7" t="s">
        <v>728</v>
      </c>
      <c r="C729" s="7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1">
        <f t="shared" si="44"/>
        <v>156</v>
      </c>
      <c r="P729" s="8">
        <f t="shared" si="45"/>
        <v>36.53</v>
      </c>
      <c r="Q729" s="8" t="s">
        <v>8322</v>
      </c>
      <c r="R729" s="8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42.75" x14ac:dyDescent="0.45">
      <c r="A730" s="5">
        <v>728</v>
      </c>
      <c r="B730" s="7" t="s">
        <v>729</v>
      </c>
      <c r="C730" s="7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1">
        <f t="shared" si="44"/>
        <v>106</v>
      </c>
      <c r="P730" s="8">
        <f t="shared" si="45"/>
        <v>60.9</v>
      </c>
      <c r="Q730" s="8" t="s">
        <v>8322</v>
      </c>
      <c r="R730" s="8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42.75" x14ac:dyDescent="0.45">
      <c r="A731" s="5">
        <v>729</v>
      </c>
      <c r="B731" s="7" t="s">
        <v>730</v>
      </c>
      <c r="C731" s="7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1">
        <f t="shared" si="44"/>
        <v>131</v>
      </c>
      <c r="P731" s="8">
        <f t="shared" si="45"/>
        <v>43.55</v>
      </c>
      <c r="Q731" s="8" t="s">
        <v>8322</v>
      </c>
      <c r="R731" s="8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28.5" x14ac:dyDescent="0.45">
      <c r="A732" s="5">
        <v>730</v>
      </c>
      <c r="B732" s="7" t="s">
        <v>731</v>
      </c>
      <c r="C732" s="7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1">
        <f t="shared" si="44"/>
        <v>132</v>
      </c>
      <c r="P732" s="8">
        <f t="shared" si="45"/>
        <v>99.77</v>
      </c>
      <c r="Q732" s="8" t="s">
        <v>8322</v>
      </c>
      <c r="R732" s="8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2.75" x14ac:dyDescent="0.45">
      <c r="A733" s="5">
        <v>731</v>
      </c>
      <c r="B733" s="7" t="s">
        <v>732</v>
      </c>
      <c r="C733" s="7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1">
        <f t="shared" si="44"/>
        <v>126</v>
      </c>
      <c r="P733" s="8">
        <f t="shared" si="45"/>
        <v>88.73</v>
      </c>
      <c r="Q733" s="8" t="s">
        <v>8322</v>
      </c>
      <c r="R733" s="8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42.75" x14ac:dyDescent="0.45">
      <c r="A734" s="5">
        <v>732</v>
      </c>
      <c r="B734" s="7" t="s">
        <v>733</v>
      </c>
      <c r="C734" s="7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1">
        <f t="shared" si="44"/>
        <v>160</v>
      </c>
      <c r="P734" s="8">
        <f t="shared" si="45"/>
        <v>4.92</v>
      </c>
      <c r="Q734" s="8" t="s">
        <v>8322</v>
      </c>
      <c r="R734" s="8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57" x14ac:dyDescent="0.45">
      <c r="A735" s="5">
        <v>733</v>
      </c>
      <c r="B735" s="7" t="s">
        <v>734</v>
      </c>
      <c r="C735" s="7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1">
        <f t="shared" si="44"/>
        <v>120</v>
      </c>
      <c r="P735" s="8">
        <f t="shared" si="45"/>
        <v>17.82</v>
      </c>
      <c r="Q735" s="8" t="s">
        <v>8322</v>
      </c>
      <c r="R735" s="8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28.5" x14ac:dyDescent="0.45">
      <c r="A736" s="5">
        <v>734</v>
      </c>
      <c r="B736" s="7" t="s">
        <v>735</v>
      </c>
      <c r="C736" s="7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1">
        <f t="shared" si="44"/>
        <v>126</v>
      </c>
      <c r="P736" s="8">
        <f t="shared" si="45"/>
        <v>187.19</v>
      </c>
      <c r="Q736" s="8" t="s">
        <v>8322</v>
      </c>
      <c r="R736" s="8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2.75" x14ac:dyDescent="0.45">
      <c r="A737" s="5">
        <v>735</v>
      </c>
      <c r="B737" s="7" t="s">
        <v>736</v>
      </c>
      <c r="C737" s="7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1">
        <f t="shared" si="44"/>
        <v>114</v>
      </c>
      <c r="P737" s="8">
        <f t="shared" si="45"/>
        <v>234.81</v>
      </c>
      <c r="Q737" s="8" t="s">
        <v>8322</v>
      </c>
      <c r="R737" s="8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42.75" x14ac:dyDescent="0.45">
      <c r="A738" s="5">
        <v>736</v>
      </c>
      <c r="B738" s="7" t="s">
        <v>737</v>
      </c>
      <c r="C738" s="7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1">
        <f t="shared" si="44"/>
        <v>315</v>
      </c>
      <c r="P738" s="8">
        <f t="shared" si="45"/>
        <v>105.05</v>
      </c>
      <c r="Q738" s="8" t="s">
        <v>8322</v>
      </c>
      <c r="R738" s="8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42.75" x14ac:dyDescent="0.45">
      <c r="A739" s="5">
        <v>737</v>
      </c>
      <c r="B739" s="7" t="s">
        <v>738</v>
      </c>
      <c r="C739" s="7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1">
        <f t="shared" si="44"/>
        <v>122</v>
      </c>
      <c r="P739" s="8">
        <f t="shared" si="45"/>
        <v>56.67</v>
      </c>
      <c r="Q739" s="8" t="s">
        <v>8322</v>
      </c>
      <c r="R739" s="8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28.5" x14ac:dyDescent="0.45">
      <c r="A740" s="5">
        <v>738</v>
      </c>
      <c r="B740" s="7" t="s">
        <v>739</v>
      </c>
      <c r="C740" s="7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1">
        <f t="shared" si="44"/>
        <v>107</v>
      </c>
      <c r="P740" s="8">
        <f t="shared" si="45"/>
        <v>39.049999999999997</v>
      </c>
      <c r="Q740" s="8" t="s">
        <v>8322</v>
      </c>
      <c r="R740" s="8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42.75" x14ac:dyDescent="0.45">
      <c r="A741" s="5">
        <v>739</v>
      </c>
      <c r="B741" s="7" t="s">
        <v>740</v>
      </c>
      <c r="C741" s="7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1">
        <f t="shared" si="44"/>
        <v>158</v>
      </c>
      <c r="P741" s="8">
        <f t="shared" si="45"/>
        <v>68.349999999999994</v>
      </c>
      <c r="Q741" s="8" t="s">
        <v>8322</v>
      </c>
      <c r="R741" s="8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42.75" x14ac:dyDescent="0.45">
      <c r="A742" s="5">
        <v>740</v>
      </c>
      <c r="B742" s="7" t="s">
        <v>741</v>
      </c>
      <c r="C742" s="7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1">
        <f t="shared" si="44"/>
        <v>107</v>
      </c>
      <c r="P742" s="8">
        <f t="shared" si="45"/>
        <v>169.58</v>
      </c>
      <c r="Q742" s="8" t="s">
        <v>8322</v>
      </c>
      <c r="R742" s="8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28.5" x14ac:dyDescent="0.45">
      <c r="A743" s="5">
        <v>741</v>
      </c>
      <c r="B743" s="7" t="s">
        <v>742</v>
      </c>
      <c r="C743" s="7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1">
        <f t="shared" si="44"/>
        <v>102</v>
      </c>
      <c r="P743" s="8">
        <f t="shared" si="45"/>
        <v>141.41999999999999</v>
      </c>
      <c r="Q743" s="8" t="s">
        <v>8322</v>
      </c>
      <c r="R743" s="8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57" x14ac:dyDescent="0.45">
      <c r="A744" s="5">
        <v>742</v>
      </c>
      <c r="B744" s="7" t="s">
        <v>743</v>
      </c>
      <c r="C744" s="7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1">
        <f t="shared" si="44"/>
        <v>111</v>
      </c>
      <c r="P744" s="8">
        <f t="shared" si="45"/>
        <v>67.39</v>
      </c>
      <c r="Q744" s="8" t="s">
        <v>8322</v>
      </c>
      <c r="R744" s="8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42.75" x14ac:dyDescent="0.45">
      <c r="A745" s="5">
        <v>743</v>
      </c>
      <c r="B745" s="7" t="s">
        <v>744</v>
      </c>
      <c r="C745" s="7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1">
        <f t="shared" si="44"/>
        <v>148</v>
      </c>
      <c r="P745" s="8">
        <f t="shared" si="45"/>
        <v>54.27</v>
      </c>
      <c r="Q745" s="8" t="s">
        <v>8322</v>
      </c>
      <c r="R745" s="8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28.5" x14ac:dyDescent="0.45">
      <c r="A746" s="5">
        <v>744</v>
      </c>
      <c r="B746" s="7" t="s">
        <v>745</v>
      </c>
      <c r="C746" s="7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1">
        <f t="shared" si="44"/>
        <v>102</v>
      </c>
      <c r="P746" s="8">
        <f t="shared" si="45"/>
        <v>82.52</v>
      </c>
      <c r="Q746" s="8" t="s">
        <v>8322</v>
      </c>
      <c r="R746" s="8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42.75" x14ac:dyDescent="0.45">
      <c r="A747" s="5">
        <v>745</v>
      </c>
      <c r="B747" s="7" t="s">
        <v>746</v>
      </c>
      <c r="C747" s="7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1">
        <f t="shared" si="44"/>
        <v>179</v>
      </c>
      <c r="P747" s="8">
        <f t="shared" si="45"/>
        <v>53.73</v>
      </c>
      <c r="Q747" s="8" t="s">
        <v>8322</v>
      </c>
      <c r="R747" s="8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x14ac:dyDescent="0.45">
      <c r="A748" s="5">
        <v>746</v>
      </c>
      <c r="B748" s="7" t="s">
        <v>747</v>
      </c>
      <c r="C748" s="7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1">
        <f t="shared" si="44"/>
        <v>111</v>
      </c>
      <c r="P748" s="8">
        <f t="shared" si="45"/>
        <v>34.21</v>
      </c>
      <c r="Q748" s="8" t="s">
        <v>8322</v>
      </c>
      <c r="R748" s="8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42.75" x14ac:dyDescent="0.45">
      <c r="A749" s="5">
        <v>747</v>
      </c>
      <c r="B749" s="7" t="s">
        <v>748</v>
      </c>
      <c r="C749" s="7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1">
        <f t="shared" si="44"/>
        <v>100</v>
      </c>
      <c r="P749" s="8">
        <f t="shared" si="45"/>
        <v>127.33</v>
      </c>
      <c r="Q749" s="8" t="s">
        <v>8322</v>
      </c>
      <c r="R749" s="8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2.75" x14ac:dyDescent="0.45">
      <c r="A750" s="5">
        <v>748</v>
      </c>
      <c r="B750" s="7" t="s">
        <v>749</v>
      </c>
      <c r="C750" s="7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1">
        <f t="shared" si="44"/>
        <v>100</v>
      </c>
      <c r="P750" s="8">
        <f t="shared" si="45"/>
        <v>45.57</v>
      </c>
      <c r="Q750" s="8" t="s">
        <v>8322</v>
      </c>
      <c r="R750" s="8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42.75" x14ac:dyDescent="0.45">
      <c r="A751" s="5">
        <v>749</v>
      </c>
      <c r="B751" s="7" t="s">
        <v>750</v>
      </c>
      <c r="C751" s="7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1">
        <f t="shared" si="44"/>
        <v>106</v>
      </c>
      <c r="P751" s="8">
        <f t="shared" si="45"/>
        <v>95.96</v>
      </c>
      <c r="Q751" s="8" t="s">
        <v>8322</v>
      </c>
      <c r="R751" s="8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42.75" x14ac:dyDescent="0.45">
      <c r="A752" s="5">
        <v>750</v>
      </c>
      <c r="B752" s="7" t="s">
        <v>751</v>
      </c>
      <c r="C752" s="7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1">
        <f t="shared" si="44"/>
        <v>103</v>
      </c>
      <c r="P752" s="8">
        <f t="shared" si="45"/>
        <v>77.27</v>
      </c>
      <c r="Q752" s="8" t="s">
        <v>8322</v>
      </c>
      <c r="R752" s="8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2.75" x14ac:dyDescent="0.45">
      <c r="A753" s="5">
        <v>751</v>
      </c>
      <c r="B753" s="7" t="s">
        <v>752</v>
      </c>
      <c r="C753" s="7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1">
        <f t="shared" si="44"/>
        <v>119</v>
      </c>
      <c r="P753" s="8">
        <f t="shared" si="45"/>
        <v>57.34</v>
      </c>
      <c r="Q753" s="8" t="s">
        <v>8322</v>
      </c>
      <c r="R753" s="8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42.75" x14ac:dyDescent="0.45">
      <c r="A754" s="5">
        <v>752</v>
      </c>
      <c r="B754" s="7" t="s">
        <v>753</v>
      </c>
      <c r="C754" s="7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1">
        <f t="shared" si="44"/>
        <v>112</v>
      </c>
      <c r="P754" s="8">
        <f t="shared" si="45"/>
        <v>53.19</v>
      </c>
      <c r="Q754" s="8" t="s">
        <v>8322</v>
      </c>
      <c r="R754" s="8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42.75" x14ac:dyDescent="0.45">
      <c r="A755" s="5">
        <v>753</v>
      </c>
      <c r="B755" s="7" t="s">
        <v>754</v>
      </c>
      <c r="C755" s="7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1">
        <f t="shared" si="44"/>
        <v>128</v>
      </c>
      <c r="P755" s="8">
        <f t="shared" si="45"/>
        <v>492.31</v>
      </c>
      <c r="Q755" s="8" t="s">
        <v>8322</v>
      </c>
      <c r="R755" s="8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42.75" x14ac:dyDescent="0.45">
      <c r="A756" s="5">
        <v>754</v>
      </c>
      <c r="B756" s="7" t="s">
        <v>755</v>
      </c>
      <c r="C756" s="7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1">
        <f t="shared" si="44"/>
        <v>104</v>
      </c>
      <c r="P756" s="8">
        <f t="shared" si="45"/>
        <v>42.35</v>
      </c>
      <c r="Q756" s="8" t="s">
        <v>8322</v>
      </c>
      <c r="R756" s="8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2.75" x14ac:dyDescent="0.45">
      <c r="A757" s="5">
        <v>755</v>
      </c>
      <c r="B757" s="7" t="s">
        <v>756</v>
      </c>
      <c r="C757" s="7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1">
        <f t="shared" si="44"/>
        <v>102</v>
      </c>
      <c r="P757" s="8">
        <f t="shared" si="45"/>
        <v>37.47</v>
      </c>
      <c r="Q757" s="8" t="s">
        <v>8322</v>
      </c>
      <c r="R757" s="8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2.75" x14ac:dyDescent="0.45">
      <c r="A758" s="5">
        <v>756</v>
      </c>
      <c r="B758" s="7" t="s">
        <v>757</v>
      </c>
      <c r="C758" s="7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1">
        <f t="shared" si="44"/>
        <v>118</v>
      </c>
      <c r="P758" s="8">
        <f t="shared" si="45"/>
        <v>37.450000000000003</v>
      </c>
      <c r="Q758" s="8" t="s">
        <v>8322</v>
      </c>
      <c r="R758" s="8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42.75" x14ac:dyDescent="0.45">
      <c r="A759" s="5">
        <v>757</v>
      </c>
      <c r="B759" s="7" t="s">
        <v>758</v>
      </c>
      <c r="C759" s="7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1">
        <f t="shared" si="44"/>
        <v>238</v>
      </c>
      <c r="P759" s="8">
        <f t="shared" si="45"/>
        <v>33.06</v>
      </c>
      <c r="Q759" s="8" t="s">
        <v>8322</v>
      </c>
      <c r="R759" s="8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28.5" x14ac:dyDescent="0.45">
      <c r="A760" s="5">
        <v>758</v>
      </c>
      <c r="B760" s="7" t="s">
        <v>759</v>
      </c>
      <c r="C760" s="7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1">
        <f t="shared" si="44"/>
        <v>102</v>
      </c>
      <c r="P760" s="8">
        <f t="shared" si="45"/>
        <v>134.21</v>
      </c>
      <c r="Q760" s="8" t="s">
        <v>8322</v>
      </c>
      <c r="R760" s="8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2.75" x14ac:dyDescent="0.45">
      <c r="A761" s="5">
        <v>759</v>
      </c>
      <c r="B761" s="7" t="s">
        <v>760</v>
      </c>
      <c r="C761" s="7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1">
        <f t="shared" si="44"/>
        <v>102</v>
      </c>
      <c r="P761" s="8">
        <f t="shared" si="45"/>
        <v>51.47</v>
      </c>
      <c r="Q761" s="8" t="s">
        <v>8322</v>
      </c>
      <c r="R761" s="8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42.75" x14ac:dyDescent="0.45">
      <c r="A762" s="5">
        <v>760</v>
      </c>
      <c r="B762" s="7" t="s">
        <v>761</v>
      </c>
      <c r="C762" s="7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1">
        <f t="shared" si="44"/>
        <v>0</v>
      </c>
      <c r="P762" s="8" t="e">
        <f t="shared" si="45"/>
        <v>#DIV/0!</v>
      </c>
      <c r="Q762" s="8" t="s">
        <v>8322</v>
      </c>
      <c r="R762" s="8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2.75" x14ac:dyDescent="0.45">
      <c r="A763" s="5">
        <v>761</v>
      </c>
      <c r="B763" s="7" t="s">
        <v>762</v>
      </c>
      <c r="C763" s="7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1">
        <f t="shared" si="44"/>
        <v>5</v>
      </c>
      <c r="P763" s="8">
        <f t="shared" si="45"/>
        <v>39.17</v>
      </c>
      <c r="Q763" s="8" t="s">
        <v>8322</v>
      </c>
      <c r="R763" s="8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2.75" x14ac:dyDescent="0.45">
      <c r="A764" s="5">
        <v>762</v>
      </c>
      <c r="B764" s="7" t="s">
        <v>763</v>
      </c>
      <c r="C764" s="7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1">
        <f t="shared" si="44"/>
        <v>0</v>
      </c>
      <c r="P764" s="8" t="e">
        <f t="shared" si="45"/>
        <v>#DIV/0!</v>
      </c>
      <c r="Q764" s="8" t="s">
        <v>8322</v>
      </c>
      <c r="R764" s="8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2.75" x14ac:dyDescent="0.45">
      <c r="A765" s="5">
        <v>763</v>
      </c>
      <c r="B765" s="7" t="s">
        <v>764</v>
      </c>
      <c r="C765" s="7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1">
        <f t="shared" si="44"/>
        <v>0</v>
      </c>
      <c r="P765" s="8">
        <f t="shared" si="45"/>
        <v>5</v>
      </c>
      <c r="Q765" s="8" t="s">
        <v>8322</v>
      </c>
      <c r="R765" s="8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2.75" x14ac:dyDescent="0.45">
      <c r="A766" s="5">
        <v>764</v>
      </c>
      <c r="B766" s="7" t="s">
        <v>765</v>
      </c>
      <c r="C766" s="7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1">
        <f t="shared" si="44"/>
        <v>0</v>
      </c>
      <c r="P766" s="8" t="e">
        <f t="shared" si="45"/>
        <v>#DIV/0!</v>
      </c>
      <c r="Q766" s="8" t="s">
        <v>8322</v>
      </c>
      <c r="R766" s="8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2.75" x14ac:dyDescent="0.45">
      <c r="A767" s="5">
        <v>765</v>
      </c>
      <c r="B767" s="7" t="s">
        <v>766</v>
      </c>
      <c r="C767" s="7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1">
        <f t="shared" si="44"/>
        <v>36</v>
      </c>
      <c r="P767" s="8">
        <f t="shared" si="45"/>
        <v>57.3</v>
      </c>
      <c r="Q767" s="8" t="s">
        <v>8322</v>
      </c>
      <c r="R767" s="8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42.75" x14ac:dyDescent="0.45">
      <c r="A768" s="5">
        <v>766</v>
      </c>
      <c r="B768" s="7" t="s">
        <v>767</v>
      </c>
      <c r="C768" s="7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1">
        <f t="shared" si="44"/>
        <v>0</v>
      </c>
      <c r="P768" s="8" t="e">
        <f t="shared" si="45"/>
        <v>#DIV/0!</v>
      </c>
      <c r="Q768" s="8" t="s">
        <v>8322</v>
      </c>
      <c r="R768" s="8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57" x14ac:dyDescent="0.45">
      <c r="A769" s="5">
        <v>767</v>
      </c>
      <c r="B769" s="7" t="s">
        <v>768</v>
      </c>
      <c r="C769" s="7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1">
        <f t="shared" si="44"/>
        <v>4</v>
      </c>
      <c r="P769" s="8">
        <f t="shared" si="45"/>
        <v>59</v>
      </c>
      <c r="Q769" s="8" t="s">
        <v>8322</v>
      </c>
      <c r="R769" s="8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2.75" x14ac:dyDescent="0.45">
      <c r="A770" s="5">
        <v>768</v>
      </c>
      <c r="B770" s="7" t="s">
        <v>769</v>
      </c>
      <c r="C770" s="7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1">
        <f t="shared" si="44"/>
        <v>0</v>
      </c>
      <c r="P770" s="8" t="e">
        <f t="shared" si="45"/>
        <v>#DIV/0!</v>
      </c>
      <c r="Q770" s="8" t="s">
        <v>8322</v>
      </c>
      <c r="R770" s="8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42.75" x14ac:dyDescent="0.45">
      <c r="A771" s="5">
        <v>769</v>
      </c>
      <c r="B771" s="7" t="s">
        <v>770</v>
      </c>
      <c r="C771" s="7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1">
        <f t="shared" ref="O771:O834" si="48">ROUND((E771/D771)*100,0)</f>
        <v>41</v>
      </c>
      <c r="P771" s="8">
        <f t="shared" ref="P771:P834" si="49">ROUND(E771/L771,2)</f>
        <v>31.85</v>
      </c>
      <c r="Q771" s="8" t="s">
        <v>8322</v>
      </c>
      <c r="R771" s="8" t="s">
        <v>8324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2.75" x14ac:dyDescent="0.45">
      <c r="A772" s="5">
        <v>770</v>
      </c>
      <c r="B772" s="7" t="s">
        <v>771</v>
      </c>
      <c r="C772" s="7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1">
        <f t="shared" si="48"/>
        <v>0</v>
      </c>
      <c r="P772" s="8" t="e">
        <f t="shared" si="49"/>
        <v>#DIV/0!</v>
      </c>
      <c r="Q772" s="8" t="s">
        <v>8322</v>
      </c>
      <c r="R772" s="8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2.75" x14ac:dyDescent="0.45">
      <c r="A773" s="5">
        <v>771</v>
      </c>
      <c r="B773" s="7" t="s">
        <v>772</v>
      </c>
      <c r="C773" s="7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1">
        <f t="shared" si="48"/>
        <v>0</v>
      </c>
      <c r="P773" s="8">
        <f t="shared" si="49"/>
        <v>10</v>
      </c>
      <c r="Q773" s="8" t="s">
        <v>8322</v>
      </c>
      <c r="R773" s="8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57" x14ac:dyDescent="0.45">
      <c r="A774" s="5">
        <v>772</v>
      </c>
      <c r="B774" s="7" t="s">
        <v>773</v>
      </c>
      <c r="C774" s="7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1">
        <f t="shared" si="48"/>
        <v>3</v>
      </c>
      <c r="P774" s="8">
        <f t="shared" si="49"/>
        <v>50</v>
      </c>
      <c r="Q774" s="8" t="s">
        <v>8322</v>
      </c>
      <c r="R774" s="8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42.75" x14ac:dyDescent="0.45">
      <c r="A775" s="5">
        <v>773</v>
      </c>
      <c r="B775" s="7" t="s">
        <v>774</v>
      </c>
      <c r="C775" s="7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1">
        <f t="shared" si="48"/>
        <v>1</v>
      </c>
      <c r="P775" s="8">
        <f t="shared" si="49"/>
        <v>16</v>
      </c>
      <c r="Q775" s="8" t="s">
        <v>8322</v>
      </c>
      <c r="R775" s="8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2.75" x14ac:dyDescent="0.45">
      <c r="A776" s="5">
        <v>774</v>
      </c>
      <c r="B776" s="7" t="s">
        <v>775</v>
      </c>
      <c r="C776" s="7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1">
        <f t="shared" si="48"/>
        <v>70</v>
      </c>
      <c r="P776" s="8">
        <f t="shared" si="49"/>
        <v>39</v>
      </c>
      <c r="Q776" s="8" t="s">
        <v>8322</v>
      </c>
      <c r="R776" s="8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2.75" x14ac:dyDescent="0.45">
      <c r="A777" s="5">
        <v>775</v>
      </c>
      <c r="B777" s="7" t="s">
        <v>776</v>
      </c>
      <c r="C777" s="7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1">
        <f t="shared" si="48"/>
        <v>2</v>
      </c>
      <c r="P777" s="8">
        <f t="shared" si="49"/>
        <v>34</v>
      </c>
      <c r="Q777" s="8" t="s">
        <v>8322</v>
      </c>
      <c r="R777" s="8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42.75" x14ac:dyDescent="0.45">
      <c r="A778" s="5">
        <v>776</v>
      </c>
      <c r="B778" s="7" t="s">
        <v>777</v>
      </c>
      <c r="C778" s="7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1">
        <f t="shared" si="48"/>
        <v>51</v>
      </c>
      <c r="P778" s="8">
        <f t="shared" si="49"/>
        <v>63.12</v>
      </c>
      <c r="Q778" s="8" t="s">
        <v>8322</v>
      </c>
      <c r="R778" s="8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42.75" x14ac:dyDescent="0.45">
      <c r="A779" s="5">
        <v>777</v>
      </c>
      <c r="B779" s="7" t="s">
        <v>778</v>
      </c>
      <c r="C779" s="7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1">
        <f t="shared" si="48"/>
        <v>1</v>
      </c>
      <c r="P779" s="8">
        <f t="shared" si="49"/>
        <v>7</v>
      </c>
      <c r="Q779" s="8" t="s">
        <v>8322</v>
      </c>
      <c r="R779" s="8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2.75" x14ac:dyDescent="0.45">
      <c r="A780" s="5">
        <v>778</v>
      </c>
      <c r="B780" s="7" t="s">
        <v>779</v>
      </c>
      <c r="C780" s="7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1">
        <f t="shared" si="48"/>
        <v>0</v>
      </c>
      <c r="P780" s="8">
        <f t="shared" si="49"/>
        <v>2</v>
      </c>
      <c r="Q780" s="8" t="s">
        <v>8322</v>
      </c>
      <c r="R780" s="8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42.75" x14ac:dyDescent="0.45">
      <c r="A781" s="5">
        <v>779</v>
      </c>
      <c r="B781" s="7" t="s">
        <v>780</v>
      </c>
      <c r="C781" s="7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1">
        <f t="shared" si="48"/>
        <v>3</v>
      </c>
      <c r="P781" s="8">
        <f t="shared" si="49"/>
        <v>66.67</v>
      </c>
      <c r="Q781" s="8" t="s">
        <v>8322</v>
      </c>
      <c r="R781" s="8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28.5" x14ac:dyDescent="0.45">
      <c r="A782" s="5">
        <v>780</v>
      </c>
      <c r="B782" s="7" t="s">
        <v>781</v>
      </c>
      <c r="C782" s="7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1">
        <f t="shared" si="48"/>
        <v>104</v>
      </c>
      <c r="P782" s="8">
        <f t="shared" si="49"/>
        <v>38.520000000000003</v>
      </c>
      <c r="Q782" s="8" t="s">
        <v>8325</v>
      </c>
      <c r="R782" s="8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2.75" x14ac:dyDescent="0.45">
      <c r="A783" s="5">
        <v>781</v>
      </c>
      <c r="B783" s="7" t="s">
        <v>782</v>
      </c>
      <c r="C783" s="7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1">
        <f t="shared" si="48"/>
        <v>133</v>
      </c>
      <c r="P783" s="8">
        <f t="shared" si="49"/>
        <v>42.61</v>
      </c>
      <c r="Q783" s="8" t="s">
        <v>8325</v>
      </c>
      <c r="R783" s="8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2.75" x14ac:dyDescent="0.45">
      <c r="A784" s="5">
        <v>782</v>
      </c>
      <c r="B784" s="7" t="s">
        <v>783</v>
      </c>
      <c r="C784" s="7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1">
        <f t="shared" si="48"/>
        <v>100</v>
      </c>
      <c r="P784" s="8">
        <f t="shared" si="49"/>
        <v>50</v>
      </c>
      <c r="Q784" s="8" t="s">
        <v>8325</v>
      </c>
      <c r="R784" s="8" t="s">
        <v>8326</v>
      </c>
      <c r="S784" s="17">
        <f t="shared" si="50"/>
        <v>41116.758125</v>
      </c>
      <c r="T784" s="17">
        <f t="shared" si="51"/>
        <v>41146.758125</v>
      </c>
    </row>
    <row r="785" spans="1:20" ht="42.75" x14ac:dyDescent="0.45">
      <c r="A785" s="5">
        <v>783</v>
      </c>
      <c r="B785" s="7" t="s">
        <v>784</v>
      </c>
      <c r="C785" s="7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1">
        <f t="shared" si="48"/>
        <v>148</v>
      </c>
      <c r="P785" s="8">
        <f t="shared" si="49"/>
        <v>63.49</v>
      </c>
      <c r="Q785" s="8" t="s">
        <v>8325</v>
      </c>
      <c r="R785" s="8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42.75" x14ac:dyDescent="0.45">
      <c r="A786" s="5">
        <v>784</v>
      </c>
      <c r="B786" s="7" t="s">
        <v>785</v>
      </c>
      <c r="C786" s="7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1">
        <f t="shared" si="48"/>
        <v>103</v>
      </c>
      <c r="P786" s="8">
        <f t="shared" si="49"/>
        <v>102.5</v>
      </c>
      <c r="Q786" s="8" t="s">
        <v>8325</v>
      </c>
      <c r="R786" s="8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42.75" x14ac:dyDescent="0.45">
      <c r="A787" s="5">
        <v>785</v>
      </c>
      <c r="B787" s="7" t="s">
        <v>786</v>
      </c>
      <c r="C787" s="7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1">
        <f t="shared" si="48"/>
        <v>181</v>
      </c>
      <c r="P787" s="8">
        <f t="shared" si="49"/>
        <v>31.14</v>
      </c>
      <c r="Q787" s="8" t="s">
        <v>8325</v>
      </c>
      <c r="R787" s="8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2.75" x14ac:dyDescent="0.45">
      <c r="A788" s="5">
        <v>786</v>
      </c>
      <c r="B788" s="7" t="s">
        <v>787</v>
      </c>
      <c r="C788" s="7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1">
        <f t="shared" si="48"/>
        <v>143</v>
      </c>
      <c r="P788" s="8">
        <f t="shared" si="49"/>
        <v>162.27000000000001</v>
      </c>
      <c r="Q788" s="8" t="s">
        <v>8325</v>
      </c>
      <c r="R788" s="8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42.75" x14ac:dyDescent="0.45">
      <c r="A789" s="5">
        <v>787</v>
      </c>
      <c r="B789" s="7" t="s">
        <v>788</v>
      </c>
      <c r="C789" s="7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1">
        <f t="shared" si="48"/>
        <v>114</v>
      </c>
      <c r="P789" s="8">
        <f t="shared" si="49"/>
        <v>80.59</v>
      </c>
      <c r="Q789" s="8" t="s">
        <v>8325</v>
      </c>
      <c r="R789" s="8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42.75" x14ac:dyDescent="0.45">
      <c r="A790" s="5">
        <v>788</v>
      </c>
      <c r="B790" s="7" t="s">
        <v>789</v>
      </c>
      <c r="C790" s="7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1">
        <f t="shared" si="48"/>
        <v>204</v>
      </c>
      <c r="P790" s="8">
        <f t="shared" si="49"/>
        <v>59.85</v>
      </c>
      <c r="Q790" s="8" t="s">
        <v>8325</v>
      </c>
      <c r="R790" s="8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2.75" x14ac:dyDescent="0.45">
      <c r="A791" s="5">
        <v>789</v>
      </c>
      <c r="B791" s="7" t="s">
        <v>790</v>
      </c>
      <c r="C791" s="7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1">
        <f t="shared" si="48"/>
        <v>109</v>
      </c>
      <c r="P791" s="8">
        <f t="shared" si="49"/>
        <v>132.86000000000001</v>
      </c>
      <c r="Q791" s="8" t="s">
        <v>8325</v>
      </c>
      <c r="R791" s="8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42.75" x14ac:dyDescent="0.45">
      <c r="A792" s="5">
        <v>790</v>
      </c>
      <c r="B792" s="7" t="s">
        <v>791</v>
      </c>
      <c r="C792" s="7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1">
        <f t="shared" si="48"/>
        <v>144</v>
      </c>
      <c r="P792" s="8">
        <f t="shared" si="49"/>
        <v>92.55</v>
      </c>
      <c r="Q792" s="8" t="s">
        <v>8325</v>
      </c>
      <c r="R792" s="8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42.75" x14ac:dyDescent="0.45">
      <c r="A793" s="5">
        <v>791</v>
      </c>
      <c r="B793" s="7" t="s">
        <v>792</v>
      </c>
      <c r="C793" s="7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1">
        <f t="shared" si="48"/>
        <v>104</v>
      </c>
      <c r="P793" s="8">
        <f t="shared" si="49"/>
        <v>60.86</v>
      </c>
      <c r="Q793" s="8" t="s">
        <v>8325</v>
      </c>
      <c r="R793" s="8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28.5" x14ac:dyDescent="0.45">
      <c r="A794" s="5">
        <v>792</v>
      </c>
      <c r="B794" s="7" t="s">
        <v>793</v>
      </c>
      <c r="C794" s="7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1">
        <f t="shared" si="48"/>
        <v>100</v>
      </c>
      <c r="P794" s="8">
        <f t="shared" si="49"/>
        <v>41.85</v>
      </c>
      <c r="Q794" s="8" t="s">
        <v>8325</v>
      </c>
      <c r="R794" s="8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42.75" x14ac:dyDescent="0.45">
      <c r="A795" s="5">
        <v>793</v>
      </c>
      <c r="B795" s="7" t="s">
        <v>794</v>
      </c>
      <c r="C795" s="7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1">
        <f t="shared" si="48"/>
        <v>103</v>
      </c>
      <c r="P795" s="8">
        <f t="shared" si="49"/>
        <v>88.33</v>
      </c>
      <c r="Q795" s="8" t="s">
        <v>8325</v>
      </c>
      <c r="R795" s="8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42.75" x14ac:dyDescent="0.45">
      <c r="A796" s="5">
        <v>794</v>
      </c>
      <c r="B796" s="7" t="s">
        <v>795</v>
      </c>
      <c r="C796" s="7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1">
        <f t="shared" si="48"/>
        <v>105</v>
      </c>
      <c r="P796" s="8">
        <f t="shared" si="49"/>
        <v>158.96</v>
      </c>
      <c r="Q796" s="8" t="s">
        <v>8325</v>
      </c>
      <c r="R796" s="8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42.75" x14ac:dyDescent="0.45">
      <c r="A797" s="5">
        <v>795</v>
      </c>
      <c r="B797" s="7" t="s">
        <v>796</v>
      </c>
      <c r="C797" s="7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1">
        <f t="shared" si="48"/>
        <v>112</v>
      </c>
      <c r="P797" s="8">
        <f t="shared" si="49"/>
        <v>85.05</v>
      </c>
      <c r="Q797" s="8" t="s">
        <v>8325</v>
      </c>
      <c r="R797" s="8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57" x14ac:dyDescent="0.45">
      <c r="A798" s="5">
        <v>796</v>
      </c>
      <c r="B798" s="7" t="s">
        <v>797</v>
      </c>
      <c r="C798" s="7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1">
        <f t="shared" si="48"/>
        <v>101</v>
      </c>
      <c r="P798" s="8">
        <f t="shared" si="49"/>
        <v>112.61</v>
      </c>
      <c r="Q798" s="8" t="s">
        <v>8325</v>
      </c>
      <c r="R798" s="8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42.75" x14ac:dyDescent="0.45">
      <c r="A799" s="5">
        <v>797</v>
      </c>
      <c r="B799" s="7" t="s">
        <v>798</v>
      </c>
      <c r="C799" s="7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1">
        <f t="shared" si="48"/>
        <v>108</v>
      </c>
      <c r="P799" s="8">
        <f t="shared" si="49"/>
        <v>45.44</v>
      </c>
      <c r="Q799" s="8" t="s">
        <v>8325</v>
      </c>
      <c r="R799" s="8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2.75" x14ac:dyDescent="0.45">
      <c r="A800" s="5">
        <v>798</v>
      </c>
      <c r="B800" s="7" t="s">
        <v>799</v>
      </c>
      <c r="C800" s="7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1">
        <f t="shared" si="48"/>
        <v>115</v>
      </c>
      <c r="P800" s="8">
        <f t="shared" si="49"/>
        <v>46.22</v>
      </c>
      <c r="Q800" s="8" t="s">
        <v>8325</v>
      </c>
      <c r="R800" s="8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42.75" x14ac:dyDescent="0.45">
      <c r="A801" s="5">
        <v>799</v>
      </c>
      <c r="B801" s="7" t="s">
        <v>800</v>
      </c>
      <c r="C801" s="7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1">
        <f t="shared" si="48"/>
        <v>100</v>
      </c>
      <c r="P801" s="8">
        <f t="shared" si="49"/>
        <v>178.61</v>
      </c>
      <c r="Q801" s="8" t="s">
        <v>8325</v>
      </c>
      <c r="R801" s="8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2.75" x14ac:dyDescent="0.45">
      <c r="A802" s="5">
        <v>800</v>
      </c>
      <c r="B802" s="7" t="s">
        <v>801</v>
      </c>
      <c r="C802" s="7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1">
        <f t="shared" si="48"/>
        <v>152</v>
      </c>
      <c r="P802" s="8">
        <f t="shared" si="49"/>
        <v>40.75</v>
      </c>
      <c r="Q802" s="8" t="s">
        <v>8325</v>
      </c>
      <c r="R802" s="8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2.75" x14ac:dyDescent="0.45">
      <c r="A803" s="5">
        <v>801</v>
      </c>
      <c r="B803" s="7" t="s">
        <v>802</v>
      </c>
      <c r="C803" s="7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1">
        <f t="shared" si="48"/>
        <v>112</v>
      </c>
      <c r="P803" s="8">
        <f t="shared" si="49"/>
        <v>43.73</v>
      </c>
      <c r="Q803" s="8" t="s">
        <v>8325</v>
      </c>
      <c r="R803" s="8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42.75" x14ac:dyDescent="0.45">
      <c r="A804" s="5">
        <v>802</v>
      </c>
      <c r="B804" s="7" t="s">
        <v>803</v>
      </c>
      <c r="C804" s="7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1">
        <f t="shared" si="48"/>
        <v>101</v>
      </c>
      <c r="P804" s="8">
        <f t="shared" si="49"/>
        <v>81.069999999999993</v>
      </c>
      <c r="Q804" s="8" t="s">
        <v>8325</v>
      </c>
      <c r="R804" s="8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42.75" x14ac:dyDescent="0.45">
      <c r="A805" s="5">
        <v>803</v>
      </c>
      <c r="B805" s="7" t="s">
        <v>804</v>
      </c>
      <c r="C805" s="7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1">
        <f t="shared" si="48"/>
        <v>123</v>
      </c>
      <c r="P805" s="8">
        <f t="shared" si="49"/>
        <v>74.61</v>
      </c>
      <c r="Q805" s="8" t="s">
        <v>8325</v>
      </c>
      <c r="R805" s="8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42.75" x14ac:dyDescent="0.45">
      <c r="A806" s="5">
        <v>804</v>
      </c>
      <c r="B806" s="7" t="s">
        <v>805</v>
      </c>
      <c r="C806" s="7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1">
        <f t="shared" si="48"/>
        <v>100</v>
      </c>
      <c r="P806" s="8">
        <f t="shared" si="49"/>
        <v>305.56</v>
      </c>
      <c r="Q806" s="8" t="s">
        <v>8325</v>
      </c>
      <c r="R806" s="8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2.75" x14ac:dyDescent="0.45">
      <c r="A807" s="5">
        <v>805</v>
      </c>
      <c r="B807" s="7" t="s">
        <v>806</v>
      </c>
      <c r="C807" s="7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1">
        <f t="shared" si="48"/>
        <v>105</v>
      </c>
      <c r="P807" s="8">
        <f t="shared" si="49"/>
        <v>58.33</v>
      </c>
      <c r="Q807" s="8" t="s">
        <v>8325</v>
      </c>
      <c r="R807" s="8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45">
      <c r="A808" s="5">
        <v>806</v>
      </c>
      <c r="B808" s="7" t="s">
        <v>807</v>
      </c>
      <c r="C808" s="7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1">
        <f t="shared" si="48"/>
        <v>104</v>
      </c>
      <c r="P808" s="8">
        <f t="shared" si="49"/>
        <v>117.68</v>
      </c>
      <c r="Q808" s="8" t="s">
        <v>8325</v>
      </c>
      <c r="R808" s="8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28.5" x14ac:dyDescent="0.45">
      <c r="A809" s="5">
        <v>807</v>
      </c>
      <c r="B809" s="7" t="s">
        <v>808</v>
      </c>
      <c r="C809" s="7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1">
        <f t="shared" si="48"/>
        <v>105</v>
      </c>
      <c r="P809" s="8">
        <f t="shared" si="49"/>
        <v>73.77</v>
      </c>
      <c r="Q809" s="8" t="s">
        <v>8325</v>
      </c>
      <c r="R809" s="8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42.75" x14ac:dyDescent="0.45">
      <c r="A810" s="5">
        <v>808</v>
      </c>
      <c r="B810" s="7" t="s">
        <v>809</v>
      </c>
      <c r="C810" s="7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1">
        <f t="shared" si="48"/>
        <v>100</v>
      </c>
      <c r="P810" s="8">
        <f t="shared" si="49"/>
        <v>104.65</v>
      </c>
      <c r="Q810" s="8" t="s">
        <v>8325</v>
      </c>
      <c r="R810" s="8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42.75" x14ac:dyDescent="0.45">
      <c r="A811" s="5">
        <v>809</v>
      </c>
      <c r="B811" s="7" t="s">
        <v>810</v>
      </c>
      <c r="C811" s="7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1">
        <f t="shared" si="48"/>
        <v>104</v>
      </c>
      <c r="P811" s="8">
        <f t="shared" si="49"/>
        <v>79.83</v>
      </c>
      <c r="Q811" s="8" t="s">
        <v>8325</v>
      </c>
      <c r="R811" s="8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42.75" x14ac:dyDescent="0.45">
      <c r="A812" s="5">
        <v>810</v>
      </c>
      <c r="B812" s="7" t="s">
        <v>811</v>
      </c>
      <c r="C812" s="7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1">
        <f t="shared" si="48"/>
        <v>105</v>
      </c>
      <c r="P812" s="8">
        <f t="shared" si="49"/>
        <v>58.33</v>
      </c>
      <c r="Q812" s="8" t="s">
        <v>8325</v>
      </c>
      <c r="R812" s="8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28.5" x14ac:dyDescent="0.45">
      <c r="A813" s="5">
        <v>811</v>
      </c>
      <c r="B813" s="7" t="s">
        <v>812</v>
      </c>
      <c r="C813" s="7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1">
        <f t="shared" si="48"/>
        <v>104</v>
      </c>
      <c r="P813" s="8">
        <f t="shared" si="49"/>
        <v>86.67</v>
      </c>
      <c r="Q813" s="8" t="s">
        <v>8325</v>
      </c>
      <c r="R813" s="8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42.75" x14ac:dyDescent="0.45">
      <c r="A814" s="5">
        <v>812</v>
      </c>
      <c r="B814" s="7" t="s">
        <v>813</v>
      </c>
      <c r="C814" s="7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1">
        <f t="shared" si="48"/>
        <v>152</v>
      </c>
      <c r="P814" s="8">
        <f t="shared" si="49"/>
        <v>27.61</v>
      </c>
      <c r="Q814" s="8" t="s">
        <v>8325</v>
      </c>
      <c r="R814" s="8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28.5" x14ac:dyDescent="0.45">
      <c r="A815" s="5">
        <v>813</v>
      </c>
      <c r="B815" s="7" t="s">
        <v>814</v>
      </c>
      <c r="C815" s="7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1">
        <f t="shared" si="48"/>
        <v>160</v>
      </c>
      <c r="P815" s="8">
        <f t="shared" si="49"/>
        <v>25</v>
      </c>
      <c r="Q815" s="8" t="s">
        <v>8325</v>
      </c>
      <c r="R815" s="8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42.75" x14ac:dyDescent="0.45">
      <c r="A816" s="5">
        <v>814</v>
      </c>
      <c r="B816" s="7" t="s">
        <v>815</v>
      </c>
      <c r="C816" s="7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1">
        <f t="shared" si="48"/>
        <v>127</v>
      </c>
      <c r="P816" s="8">
        <f t="shared" si="49"/>
        <v>45.46</v>
      </c>
      <c r="Q816" s="8" t="s">
        <v>8325</v>
      </c>
      <c r="R816" s="8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28.5" x14ac:dyDescent="0.45">
      <c r="A817" s="5">
        <v>815</v>
      </c>
      <c r="B817" s="7" t="s">
        <v>816</v>
      </c>
      <c r="C817" s="7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1">
        <f t="shared" si="48"/>
        <v>107</v>
      </c>
      <c r="P817" s="8">
        <f t="shared" si="49"/>
        <v>99.53</v>
      </c>
      <c r="Q817" s="8" t="s">
        <v>8325</v>
      </c>
      <c r="R817" s="8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28.5" x14ac:dyDescent="0.45">
      <c r="A818" s="5">
        <v>816</v>
      </c>
      <c r="B818" s="7" t="s">
        <v>817</v>
      </c>
      <c r="C818" s="7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1">
        <f t="shared" si="48"/>
        <v>115</v>
      </c>
      <c r="P818" s="8">
        <f t="shared" si="49"/>
        <v>39.31</v>
      </c>
      <c r="Q818" s="8" t="s">
        <v>8325</v>
      </c>
      <c r="R818" s="8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2.75" x14ac:dyDescent="0.45">
      <c r="A819" s="5">
        <v>817</v>
      </c>
      <c r="B819" s="7" t="s">
        <v>818</v>
      </c>
      <c r="C819" s="7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1">
        <f t="shared" si="48"/>
        <v>137</v>
      </c>
      <c r="P819" s="8">
        <f t="shared" si="49"/>
        <v>89.42</v>
      </c>
      <c r="Q819" s="8" t="s">
        <v>8325</v>
      </c>
      <c r="R819" s="8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42.75" x14ac:dyDescent="0.45">
      <c r="A820" s="5">
        <v>818</v>
      </c>
      <c r="B820" s="7" t="s">
        <v>819</v>
      </c>
      <c r="C820" s="7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1">
        <f t="shared" si="48"/>
        <v>156</v>
      </c>
      <c r="P820" s="8">
        <f t="shared" si="49"/>
        <v>28.68</v>
      </c>
      <c r="Q820" s="8" t="s">
        <v>8325</v>
      </c>
      <c r="R820" s="8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28.5" x14ac:dyDescent="0.45">
      <c r="A821" s="5">
        <v>819</v>
      </c>
      <c r="B821" s="7" t="s">
        <v>820</v>
      </c>
      <c r="C821" s="7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1">
        <f t="shared" si="48"/>
        <v>109</v>
      </c>
      <c r="P821" s="8">
        <f t="shared" si="49"/>
        <v>31.07</v>
      </c>
      <c r="Q821" s="8" t="s">
        <v>8325</v>
      </c>
      <c r="R821" s="8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2.75" x14ac:dyDescent="0.45">
      <c r="A822" s="5">
        <v>820</v>
      </c>
      <c r="B822" s="7" t="s">
        <v>821</v>
      </c>
      <c r="C822" s="7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1">
        <f t="shared" si="48"/>
        <v>134</v>
      </c>
      <c r="P822" s="8">
        <f t="shared" si="49"/>
        <v>70.55</v>
      </c>
      <c r="Q822" s="8" t="s">
        <v>8325</v>
      </c>
      <c r="R822" s="8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2.75" x14ac:dyDescent="0.45">
      <c r="A823" s="5">
        <v>821</v>
      </c>
      <c r="B823" s="7" t="s">
        <v>822</v>
      </c>
      <c r="C823" s="7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1">
        <f t="shared" si="48"/>
        <v>100</v>
      </c>
      <c r="P823" s="8">
        <f t="shared" si="49"/>
        <v>224.13</v>
      </c>
      <c r="Q823" s="8" t="s">
        <v>8325</v>
      </c>
      <c r="R823" s="8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28.5" x14ac:dyDescent="0.45">
      <c r="A824" s="5">
        <v>822</v>
      </c>
      <c r="B824" s="7" t="s">
        <v>823</v>
      </c>
      <c r="C824" s="7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1">
        <f t="shared" si="48"/>
        <v>119</v>
      </c>
      <c r="P824" s="8">
        <f t="shared" si="49"/>
        <v>51.81</v>
      </c>
      <c r="Q824" s="8" t="s">
        <v>8325</v>
      </c>
      <c r="R824" s="8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2.75" x14ac:dyDescent="0.45">
      <c r="A825" s="5">
        <v>823</v>
      </c>
      <c r="B825" s="7" t="s">
        <v>824</v>
      </c>
      <c r="C825" s="7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1">
        <f t="shared" si="48"/>
        <v>180</v>
      </c>
      <c r="P825" s="8">
        <f t="shared" si="49"/>
        <v>43.52</v>
      </c>
      <c r="Q825" s="8" t="s">
        <v>8325</v>
      </c>
      <c r="R825" s="8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42.75" x14ac:dyDescent="0.45">
      <c r="A826" s="5">
        <v>824</v>
      </c>
      <c r="B826" s="7" t="s">
        <v>825</v>
      </c>
      <c r="C826" s="7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1">
        <f t="shared" si="48"/>
        <v>134</v>
      </c>
      <c r="P826" s="8">
        <f t="shared" si="49"/>
        <v>39.82</v>
      </c>
      <c r="Q826" s="8" t="s">
        <v>8325</v>
      </c>
      <c r="R826" s="8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28.5" x14ac:dyDescent="0.45">
      <c r="A827" s="5">
        <v>825</v>
      </c>
      <c r="B827" s="7" t="s">
        <v>826</v>
      </c>
      <c r="C827" s="7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1">
        <f t="shared" si="48"/>
        <v>100</v>
      </c>
      <c r="P827" s="8">
        <f t="shared" si="49"/>
        <v>126.81</v>
      </c>
      <c r="Q827" s="8" t="s">
        <v>8325</v>
      </c>
      <c r="R827" s="8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2.75" x14ac:dyDescent="0.45">
      <c r="A828" s="5">
        <v>826</v>
      </c>
      <c r="B828" s="7" t="s">
        <v>827</v>
      </c>
      <c r="C828" s="7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1">
        <f t="shared" si="48"/>
        <v>101</v>
      </c>
      <c r="P828" s="8">
        <f t="shared" si="49"/>
        <v>113.88</v>
      </c>
      <c r="Q828" s="8" t="s">
        <v>8325</v>
      </c>
      <c r="R828" s="8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42.75" x14ac:dyDescent="0.45">
      <c r="A829" s="5">
        <v>827</v>
      </c>
      <c r="B829" s="7" t="s">
        <v>828</v>
      </c>
      <c r="C829" s="7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1">
        <f t="shared" si="48"/>
        <v>103</v>
      </c>
      <c r="P829" s="8">
        <f t="shared" si="49"/>
        <v>28.18</v>
      </c>
      <c r="Q829" s="8" t="s">
        <v>8325</v>
      </c>
      <c r="R829" s="8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42.75" x14ac:dyDescent="0.45">
      <c r="A830" s="5">
        <v>828</v>
      </c>
      <c r="B830" s="7" t="s">
        <v>829</v>
      </c>
      <c r="C830" s="7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1">
        <f t="shared" si="48"/>
        <v>107</v>
      </c>
      <c r="P830" s="8">
        <f t="shared" si="49"/>
        <v>36.61</v>
      </c>
      <c r="Q830" s="8" t="s">
        <v>8325</v>
      </c>
      <c r="R830" s="8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42.75" x14ac:dyDescent="0.45">
      <c r="A831" s="5">
        <v>829</v>
      </c>
      <c r="B831" s="7" t="s">
        <v>830</v>
      </c>
      <c r="C831" s="7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1">
        <f t="shared" si="48"/>
        <v>104</v>
      </c>
      <c r="P831" s="8">
        <f t="shared" si="49"/>
        <v>32.5</v>
      </c>
      <c r="Q831" s="8" t="s">
        <v>8325</v>
      </c>
      <c r="R831" s="8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2.75" x14ac:dyDescent="0.45">
      <c r="A832" s="5">
        <v>830</v>
      </c>
      <c r="B832" s="7" t="s">
        <v>831</v>
      </c>
      <c r="C832" s="7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1">
        <f t="shared" si="48"/>
        <v>108</v>
      </c>
      <c r="P832" s="8">
        <f t="shared" si="49"/>
        <v>60.66</v>
      </c>
      <c r="Q832" s="8" t="s">
        <v>8325</v>
      </c>
      <c r="R832" s="8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28.5" x14ac:dyDescent="0.45">
      <c r="A833" s="5">
        <v>831</v>
      </c>
      <c r="B833" s="7" t="s">
        <v>832</v>
      </c>
      <c r="C833" s="7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1">
        <f t="shared" si="48"/>
        <v>233</v>
      </c>
      <c r="P833" s="8">
        <f t="shared" si="49"/>
        <v>175</v>
      </c>
      <c r="Q833" s="8" t="s">
        <v>8325</v>
      </c>
      <c r="R833" s="8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42.75" x14ac:dyDescent="0.45">
      <c r="A834" s="5">
        <v>832</v>
      </c>
      <c r="B834" s="7" t="s">
        <v>833</v>
      </c>
      <c r="C834" s="7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1">
        <f t="shared" si="48"/>
        <v>101</v>
      </c>
      <c r="P834" s="8">
        <f t="shared" si="49"/>
        <v>97.99</v>
      </c>
      <c r="Q834" s="8" t="s">
        <v>8325</v>
      </c>
      <c r="R834" s="8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45">
      <c r="A835" s="5">
        <v>833</v>
      </c>
      <c r="B835" s="7" t="s">
        <v>834</v>
      </c>
      <c r="C835" s="7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1">
        <f t="shared" ref="O835:O898" si="52">ROUND((E835/D835)*100,0)</f>
        <v>102</v>
      </c>
      <c r="P835" s="8">
        <f t="shared" ref="P835:P898" si="53">ROUND(E835/L835,2)</f>
        <v>148.78</v>
      </c>
      <c r="Q835" s="8" t="s">
        <v>8325</v>
      </c>
      <c r="R835" s="8" t="s">
        <v>8326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2.75" x14ac:dyDescent="0.45">
      <c r="A836" s="5">
        <v>834</v>
      </c>
      <c r="B836" s="7" t="s">
        <v>835</v>
      </c>
      <c r="C836" s="7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1">
        <f t="shared" si="52"/>
        <v>131</v>
      </c>
      <c r="P836" s="8">
        <f t="shared" si="53"/>
        <v>96.08</v>
      </c>
      <c r="Q836" s="8" t="s">
        <v>8325</v>
      </c>
      <c r="R836" s="8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42.75" x14ac:dyDescent="0.45">
      <c r="A837" s="5">
        <v>835</v>
      </c>
      <c r="B837" s="7" t="s">
        <v>836</v>
      </c>
      <c r="C837" s="7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1">
        <f t="shared" si="52"/>
        <v>117</v>
      </c>
      <c r="P837" s="8">
        <f t="shared" si="53"/>
        <v>58.63</v>
      </c>
      <c r="Q837" s="8" t="s">
        <v>8325</v>
      </c>
      <c r="R837" s="8" t="s">
        <v>8326</v>
      </c>
      <c r="S837" s="17">
        <f t="shared" si="54"/>
        <v>41005.45784722222</v>
      </c>
      <c r="T837" s="17">
        <f t="shared" si="55"/>
        <v>41048.125</v>
      </c>
    </row>
    <row r="838" spans="1:20" x14ac:dyDescent="0.45">
      <c r="A838" s="5">
        <v>836</v>
      </c>
      <c r="B838" s="7" t="s">
        <v>837</v>
      </c>
      <c r="C838" s="7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1">
        <f t="shared" si="52"/>
        <v>101</v>
      </c>
      <c r="P838" s="8">
        <f t="shared" si="53"/>
        <v>109.71</v>
      </c>
      <c r="Q838" s="8" t="s">
        <v>8325</v>
      </c>
      <c r="R838" s="8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28.5" x14ac:dyDescent="0.45">
      <c r="A839" s="5">
        <v>837</v>
      </c>
      <c r="B839" s="7" t="s">
        <v>838</v>
      </c>
      <c r="C839" s="7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1">
        <f t="shared" si="52"/>
        <v>122</v>
      </c>
      <c r="P839" s="8">
        <f t="shared" si="53"/>
        <v>49.11</v>
      </c>
      <c r="Q839" s="8" t="s">
        <v>8325</v>
      </c>
      <c r="R839" s="8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42.75" x14ac:dyDescent="0.45">
      <c r="A840" s="5">
        <v>838</v>
      </c>
      <c r="B840" s="7" t="s">
        <v>839</v>
      </c>
      <c r="C840" s="7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1">
        <f t="shared" si="52"/>
        <v>145</v>
      </c>
      <c r="P840" s="8">
        <f t="shared" si="53"/>
        <v>47.67</v>
      </c>
      <c r="Q840" s="8" t="s">
        <v>8325</v>
      </c>
      <c r="R840" s="8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2.75" x14ac:dyDescent="0.45">
      <c r="A841" s="5">
        <v>839</v>
      </c>
      <c r="B841" s="7" t="s">
        <v>840</v>
      </c>
      <c r="C841" s="7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1">
        <f t="shared" si="52"/>
        <v>117</v>
      </c>
      <c r="P841" s="8">
        <f t="shared" si="53"/>
        <v>60.74</v>
      </c>
      <c r="Q841" s="8" t="s">
        <v>8325</v>
      </c>
      <c r="R841" s="8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42.75" x14ac:dyDescent="0.45">
      <c r="A842" s="5">
        <v>840</v>
      </c>
      <c r="B842" s="7" t="s">
        <v>841</v>
      </c>
      <c r="C842" s="7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1">
        <f t="shared" si="52"/>
        <v>120</v>
      </c>
      <c r="P842" s="8">
        <f t="shared" si="53"/>
        <v>63.38</v>
      </c>
      <c r="Q842" s="8" t="s">
        <v>8325</v>
      </c>
      <c r="R842" s="8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42.75" x14ac:dyDescent="0.45">
      <c r="A843" s="5">
        <v>841</v>
      </c>
      <c r="B843" s="7" t="s">
        <v>842</v>
      </c>
      <c r="C843" s="7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1">
        <f t="shared" si="52"/>
        <v>101</v>
      </c>
      <c r="P843" s="8">
        <f t="shared" si="53"/>
        <v>53.89</v>
      </c>
      <c r="Q843" s="8" t="s">
        <v>8325</v>
      </c>
      <c r="R843" s="8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2.75" x14ac:dyDescent="0.45">
      <c r="A844" s="5">
        <v>842</v>
      </c>
      <c r="B844" s="7" t="s">
        <v>843</v>
      </c>
      <c r="C844" s="7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1">
        <f t="shared" si="52"/>
        <v>104</v>
      </c>
      <c r="P844" s="8">
        <f t="shared" si="53"/>
        <v>66.87</v>
      </c>
      <c r="Q844" s="8" t="s">
        <v>8325</v>
      </c>
      <c r="R844" s="8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42.75" x14ac:dyDescent="0.45">
      <c r="A845" s="5">
        <v>843</v>
      </c>
      <c r="B845" s="7" t="s">
        <v>844</v>
      </c>
      <c r="C845" s="7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1">
        <f t="shared" si="52"/>
        <v>267</v>
      </c>
      <c r="P845" s="8">
        <f t="shared" si="53"/>
        <v>63.1</v>
      </c>
      <c r="Q845" s="8" t="s">
        <v>8325</v>
      </c>
      <c r="R845" s="8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42.75" x14ac:dyDescent="0.45">
      <c r="A846" s="5">
        <v>844</v>
      </c>
      <c r="B846" s="7" t="s">
        <v>845</v>
      </c>
      <c r="C846" s="7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1">
        <f t="shared" si="52"/>
        <v>194</v>
      </c>
      <c r="P846" s="8">
        <f t="shared" si="53"/>
        <v>36.630000000000003</v>
      </c>
      <c r="Q846" s="8" t="s">
        <v>8325</v>
      </c>
      <c r="R846" s="8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2.75" x14ac:dyDescent="0.45">
      <c r="A847" s="5">
        <v>845</v>
      </c>
      <c r="B847" s="7" t="s">
        <v>846</v>
      </c>
      <c r="C847" s="7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1">
        <f t="shared" si="52"/>
        <v>120</v>
      </c>
      <c r="P847" s="8">
        <f t="shared" si="53"/>
        <v>34.01</v>
      </c>
      <c r="Q847" s="8" t="s">
        <v>8325</v>
      </c>
      <c r="R847" s="8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42.75" x14ac:dyDescent="0.45">
      <c r="A848" s="5">
        <v>846</v>
      </c>
      <c r="B848" s="7" t="s">
        <v>847</v>
      </c>
      <c r="C848" s="7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1">
        <f t="shared" si="52"/>
        <v>122</v>
      </c>
      <c r="P848" s="8">
        <f t="shared" si="53"/>
        <v>28.55</v>
      </c>
      <c r="Q848" s="8" t="s">
        <v>8325</v>
      </c>
      <c r="R848" s="8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28.5" x14ac:dyDescent="0.45">
      <c r="A849" s="5">
        <v>847</v>
      </c>
      <c r="B849" s="7" t="s">
        <v>848</v>
      </c>
      <c r="C849" s="7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1">
        <f t="shared" si="52"/>
        <v>100</v>
      </c>
      <c r="P849" s="8">
        <f t="shared" si="53"/>
        <v>10</v>
      </c>
      <c r="Q849" s="8" t="s">
        <v>8325</v>
      </c>
      <c r="R849" s="8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2.75" x14ac:dyDescent="0.45">
      <c r="A850" s="5">
        <v>848</v>
      </c>
      <c r="B850" s="7" t="s">
        <v>849</v>
      </c>
      <c r="C850" s="7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1">
        <f t="shared" si="52"/>
        <v>100</v>
      </c>
      <c r="P850" s="8">
        <f t="shared" si="53"/>
        <v>18.75</v>
      </c>
      <c r="Q850" s="8" t="s">
        <v>8325</v>
      </c>
      <c r="R850" s="8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57" x14ac:dyDescent="0.45">
      <c r="A851" s="5">
        <v>849</v>
      </c>
      <c r="B851" s="7" t="s">
        <v>850</v>
      </c>
      <c r="C851" s="7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1">
        <f t="shared" si="52"/>
        <v>120</v>
      </c>
      <c r="P851" s="8">
        <f t="shared" si="53"/>
        <v>41.7</v>
      </c>
      <c r="Q851" s="8" t="s">
        <v>8325</v>
      </c>
      <c r="R851" s="8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2.75" x14ac:dyDescent="0.45">
      <c r="A852" s="5">
        <v>850</v>
      </c>
      <c r="B852" s="7" t="s">
        <v>851</v>
      </c>
      <c r="C852" s="7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1">
        <f t="shared" si="52"/>
        <v>155</v>
      </c>
      <c r="P852" s="8">
        <f t="shared" si="53"/>
        <v>46.67</v>
      </c>
      <c r="Q852" s="8" t="s">
        <v>8325</v>
      </c>
      <c r="R852" s="8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42.75" x14ac:dyDescent="0.45">
      <c r="A853" s="5">
        <v>851</v>
      </c>
      <c r="B853" s="7" t="s">
        <v>852</v>
      </c>
      <c r="C853" s="7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1">
        <f t="shared" si="52"/>
        <v>130</v>
      </c>
      <c r="P853" s="8">
        <f t="shared" si="53"/>
        <v>37.270000000000003</v>
      </c>
      <c r="Q853" s="8" t="s">
        <v>8325</v>
      </c>
      <c r="R853" s="8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28.5" x14ac:dyDescent="0.45">
      <c r="A854" s="5">
        <v>852</v>
      </c>
      <c r="B854" s="7" t="s">
        <v>853</v>
      </c>
      <c r="C854" s="7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1">
        <f t="shared" si="52"/>
        <v>105</v>
      </c>
      <c r="P854" s="8">
        <f t="shared" si="53"/>
        <v>59.26</v>
      </c>
      <c r="Q854" s="8" t="s">
        <v>8325</v>
      </c>
      <c r="R854" s="8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2.75" x14ac:dyDescent="0.45">
      <c r="A855" s="5">
        <v>853</v>
      </c>
      <c r="B855" s="7" t="s">
        <v>854</v>
      </c>
      <c r="C855" s="7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1">
        <f t="shared" si="52"/>
        <v>100</v>
      </c>
      <c r="P855" s="8">
        <f t="shared" si="53"/>
        <v>30</v>
      </c>
      <c r="Q855" s="8" t="s">
        <v>8325</v>
      </c>
      <c r="R855" s="8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2.75" x14ac:dyDescent="0.45">
      <c r="A856" s="5">
        <v>854</v>
      </c>
      <c r="B856" s="7" t="s">
        <v>855</v>
      </c>
      <c r="C856" s="7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1">
        <f t="shared" si="52"/>
        <v>118</v>
      </c>
      <c r="P856" s="8">
        <f t="shared" si="53"/>
        <v>65.86</v>
      </c>
      <c r="Q856" s="8" t="s">
        <v>8325</v>
      </c>
      <c r="R856" s="8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28.5" x14ac:dyDescent="0.45">
      <c r="A857" s="5">
        <v>855</v>
      </c>
      <c r="B857" s="7" t="s">
        <v>856</v>
      </c>
      <c r="C857" s="7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1">
        <f t="shared" si="52"/>
        <v>103</v>
      </c>
      <c r="P857" s="8">
        <f t="shared" si="53"/>
        <v>31.91</v>
      </c>
      <c r="Q857" s="8" t="s">
        <v>8325</v>
      </c>
      <c r="R857" s="8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42.75" x14ac:dyDescent="0.45">
      <c r="A858" s="5">
        <v>856</v>
      </c>
      <c r="B858" s="7" t="s">
        <v>857</v>
      </c>
      <c r="C858" s="7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1">
        <f t="shared" si="52"/>
        <v>218</v>
      </c>
      <c r="P858" s="8">
        <f t="shared" si="53"/>
        <v>19.46</v>
      </c>
      <c r="Q858" s="8" t="s">
        <v>8325</v>
      </c>
      <c r="R858" s="8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28.5" x14ac:dyDescent="0.45">
      <c r="A859" s="5">
        <v>857</v>
      </c>
      <c r="B859" s="7" t="s">
        <v>858</v>
      </c>
      <c r="C859" s="7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1">
        <f t="shared" si="52"/>
        <v>100</v>
      </c>
      <c r="P859" s="8">
        <f t="shared" si="53"/>
        <v>50</v>
      </c>
      <c r="Q859" s="8" t="s">
        <v>8325</v>
      </c>
      <c r="R859" s="8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42.75" x14ac:dyDescent="0.45">
      <c r="A860" s="5">
        <v>858</v>
      </c>
      <c r="B860" s="7" t="s">
        <v>859</v>
      </c>
      <c r="C860" s="7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1">
        <f t="shared" si="52"/>
        <v>144</v>
      </c>
      <c r="P860" s="8">
        <f t="shared" si="53"/>
        <v>22.74</v>
      </c>
      <c r="Q860" s="8" t="s">
        <v>8325</v>
      </c>
      <c r="R860" s="8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42.75" x14ac:dyDescent="0.45">
      <c r="A861" s="5">
        <v>859</v>
      </c>
      <c r="B861" s="7" t="s">
        <v>860</v>
      </c>
      <c r="C861" s="7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1">
        <f t="shared" si="52"/>
        <v>105</v>
      </c>
      <c r="P861" s="8">
        <f t="shared" si="53"/>
        <v>42.72</v>
      </c>
      <c r="Q861" s="8" t="s">
        <v>8325</v>
      </c>
      <c r="R861" s="8" t="s">
        <v>8327</v>
      </c>
      <c r="S861" s="17">
        <f t="shared" si="54"/>
        <v>42128.820231481484</v>
      </c>
      <c r="T861" s="17">
        <f t="shared" si="55"/>
        <v>42159</v>
      </c>
    </row>
    <row r="862" spans="1:20" ht="42.75" x14ac:dyDescent="0.45">
      <c r="A862" s="5">
        <v>860</v>
      </c>
      <c r="B862" s="7" t="s">
        <v>861</v>
      </c>
      <c r="C862" s="7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1">
        <f t="shared" si="52"/>
        <v>18</v>
      </c>
      <c r="P862" s="8">
        <f t="shared" si="53"/>
        <v>52.92</v>
      </c>
      <c r="Q862" s="8" t="s">
        <v>8325</v>
      </c>
      <c r="R862" s="8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2.75" x14ac:dyDescent="0.45">
      <c r="A863" s="5">
        <v>861</v>
      </c>
      <c r="B863" s="7" t="s">
        <v>862</v>
      </c>
      <c r="C863" s="7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1">
        <f t="shared" si="52"/>
        <v>2</v>
      </c>
      <c r="P863" s="8">
        <f t="shared" si="53"/>
        <v>50.5</v>
      </c>
      <c r="Q863" s="8" t="s">
        <v>8325</v>
      </c>
      <c r="R863" s="8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2.75" x14ac:dyDescent="0.45">
      <c r="A864" s="5">
        <v>862</v>
      </c>
      <c r="B864" s="7" t="s">
        <v>863</v>
      </c>
      <c r="C864" s="7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1">
        <f t="shared" si="52"/>
        <v>0</v>
      </c>
      <c r="P864" s="8">
        <f t="shared" si="53"/>
        <v>42.5</v>
      </c>
      <c r="Q864" s="8" t="s">
        <v>8325</v>
      </c>
      <c r="R864" s="8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2.75" x14ac:dyDescent="0.45">
      <c r="A865" s="5">
        <v>863</v>
      </c>
      <c r="B865" s="7" t="s">
        <v>864</v>
      </c>
      <c r="C865" s="7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1">
        <f t="shared" si="52"/>
        <v>5</v>
      </c>
      <c r="P865" s="8">
        <f t="shared" si="53"/>
        <v>18</v>
      </c>
      <c r="Q865" s="8" t="s">
        <v>8325</v>
      </c>
      <c r="R865" s="8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2.75" x14ac:dyDescent="0.45">
      <c r="A866" s="5">
        <v>864</v>
      </c>
      <c r="B866" s="7" t="s">
        <v>865</v>
      </c>
      <c r="C866" s="7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1">
        <f t="shared" si="52"/>
        <v>42</v>
      </c>
      <c r="P866" s="8">
        <f t="shared" si="53"/>
        <v>34.18</v>
      </c>
      <c r="Q866" s="8" t="s">
        <v>8325</v>
      </c>
      <c r="R866" s="8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42.75" x14ac:dyDescent="0.45">
      <c r="A867" s="5">
        <v>865</v>
      </c>
      <c r="B867" s="7" t="s">
        <v>866</v>
      </c>
      <c r="C867" s="7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1">
        <f t="shared" si="52"/>
        <v>2</v>
      </c>
      <c r="P867" s="8">
        <f t="shared" si="53"/>
        <v>22.5</v>
      </c>
      <c r="Q867" s="8" t="s">
        <v>8325</v>
      </c>
      <c r="R867" s="8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2.75" x14ac:dyDescent="0.45">
      <c r="A868" s="5">
        <v>866</v>
      </c>
      <c r="B868" s="7" t="s">
        <v>867</v>
      </c>
      <c r="C868" s="7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1">
        <f t="shared" si="52"/>
        <v>18</v>
      </c>
      <c r="P868" s="8">
        <f t="shared" si="53"/>
        <v>58.18</v>
      </c>
      <c r="Q868" s="8" t="s">
        <v>8325</v>
      </c>
      <c r="R868" s="8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42.75" x14ac:dyDescent="0.45">
      <c r="A869" s="5">
        <v>867</v>
      </c>
      <c r="B869" s="7" t="s">
        <v>868</v>
      </c>
      <c r="C869" s="7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1">
        <f t="shared" si="52"/>
        <v>24</v>
      </c>
      <c r="P869" s="8">
        <f t="shared" si="53"/>
        <v>109.18</v>
      </c>
      <c r="Q869" s="8" t="s">
        <v>8325</v>
      </c>
      <c r="R869" s="8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57" x14ac:dyDescent="0.45">
      <c r="A870" s="5">
        <v>868</v>
      </c>
      <c r="B870" s="7" t="s">
        <v>869</v>
      </c>
      <c r="C870" s="7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1">
        <f t="shared" si="52"/>
        <v>0</v>
      </c>
      <c r="P870" s="8">
        <f t="shared" si="53"/>
        <v>50</v>
      </c>
      <c r="Q870" s="8" t="s">
        <v>8325</v>
      </c>
      <c r="R870" s="8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57" x14ac:dyDescent="0.45">
      <c r="A871" s="5">
        <v>869</v>
      </c>
      <c r="B871" s="7" t="s">
        <v>870</v>
      </c>
      <c r="C871" s="7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1">
        <f t="shared" si="52"/>
        <v>12</v>
      </c>
      <c r="P871" s="8">
        <f t="shared" si="53"/>
        <v>346.67</v>
      </c>
      <c r="Q871" s="8" t="s">
        <v>8325</v>
      </c>
      <c r="R871" s="8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42.75" x14ac:dyDescent="0.45">
      <c r="A872" s="5">
        <v>870</v>
      </c>
      <c r="B872" s="7" t="s">
        <v>871</v>
      </c>
      <c r="C872" s="7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1">
        <f t="shared" si="52"/>
        <v>0</v>
      </c>
      <c r="P872" s="8">
        <f t="shared" si="53"/>
        <v>12.4</v>
      </c>
      <c r="Q872" s="8" t="s">
        <v>8325</v>
      </c>
      <c r="R872" s="8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42.75" x14ac:dyDescent="0.45">
      <c r="A873" s="5">
        <v>871</v>
      </c>
      <c r="B873" s="7" t="s">
        <v>872</v>
      </c>
      <c r="C873" s="7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1">
        <f t="shared" si="52"/>
        <v>5</v>
      </c>
      <c r="P873" s="8">
        <f t="shared" si="53"/>
        <v>27.08</v>
      </c>
      <c r="Q873" s="8" t="s">
        <v>8325</v>
      </c>
      <c r="R873" s="8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2.75" x14ac:dyDescent="0.45">
      <c r="A874" s="5">
        <v>872</v>
      </c>
      <c r="B874" s="7" t="s">
        <v>873</v>
      </c>
      <c r="C874" s="7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1">
        <f t="shared" si="52"/>
        <v>1</v>
      </c>
      <c r="P874" s="8">
        <f t="shared" si="53"/>
        <v>32.5</v>
      </c>
      <c r="Q874" s="8" t="s">
        <v>8325</v>
      </c>
      <c r="R874" s="8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28.5" x14ac:dyDescent="0.45">
      <c r="A875" s="5">
        <v>873</v>
      </c>
      <c r="B875" s="7" t="s">
        <v>874</v>
      </c>
      <c r="C875" s="7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1">
        <f t="shared" si="52"/>
        <v>1</v>
      </c>
      <c r="P875" s="8">
        <f t="shared" si="53"/>
        <v>9</v>
      </c>
      <c r="Q875" s="8" t="s">
        <v>8325</v>
      </c>
      <c r="R875" s="8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57" x14ac:dyDescent="0.45">
      <c r="A876" s="5">
        <v>874</v>
      </c>
      <c r="B876" s="7" t="s">
        <v>875</v>
      </c>
      <c r="C876" s="7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1">
        <f t="shared" si="52"/>
        <v>24</v>
      </c>
      <c r="P876" s="8">
        <f t="shared" si="53"/>
        <v>34.76</v>
      </c>
      <c r="Q876" s="8" t="s">
        <v>8325</v>
      </c>
      <c r="R876" s="8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57" x14ac:dyDescent="0.45">
      <c r="A877" s="5">
        <v>875</v>
      </c>
      <c r="B877" s="7" t="s">
        <v>876</v>
      </c>
      <c r="C877" s="7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1">
        <f t="shared" si="52"/>
        <v>0</v>
      </c>
      <c r="P877" s="8" t="e">
        <f t="shared" si="53"/>
        <v>#DIV/0!</v>
      </c>
      <c r="Q877" s="8" t="s">
        <v>8325</v>
      </c>
      <c r="R877" s="8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28.5" x14ac:dyDescent="0.45">
      <c r="A878" s="5">
        <v>876</v>
      </c>
      <c r="B878" s="7" t="s">
        <v>877</v>
      </c>
      <c r="C878" s="7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1">
        <f t="shared" si="52"/>
        <v>41</v>
      </c>
      <c r="P878" s="8">
        <f t="shared" si="53"/>
        <v>28.58</v>
      </c>
      <c r="Q878" s="8" t="s">
        <v>8325</v>
      </c>
      <c r="R878" s="8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42.75" x14ac:dyDescent="0.45">
      <c r="A879" s="5">
        <v>877</v>
      </c>
      <c r="B879" s="7" t="s">
        <v>878</v>
      </c>
      <c r="C879" s="7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1">
        <f t="shared" si="52"/>
        <v>68</v>
      </c>
      <c r="P879" s="8">
        <f t="shared" si="53"/>
        <v>46.59</v>
      </c>
      <c r="Q879" s="8" t="s">
        <v>8325</v>
      </c>
      <c r="R879" s="8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42.75" x14ac:dyDescent="0.45">
      <c r="A880" s="5">
        <v>878</v>
      </c>
      <c r="B880" s="7" t="s">
        <v>879</v>
      </c>
      <c r="C880" s="7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1">
        <f t="shared" si="52"/>
        <v>1</v>
      </c>
      <c r="P880" s="8">
        <f t="shared" si="53"/>
        <v>32.5</v>
      </c>
      <c r="Q880" s="8" t="s">
        <v>8325</v>
      </c>
      <c r="R880" s="8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42.75" x14ac:dyDescent="0.45">
      <c r="A881" s="5">
        <v>879</v>
      </c>
      <c r="B881" s="7" t="s">
        <v>880</v>
      </c>
      <c r="C881" s="7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1">
        <f t="shared" si="52"/>
        <v>31</v>
      </c>
      <c r="P881" s="8">
        <f t="shared" si="53"/>
        <v>21.47</v>
      </c>
      <c r="Q881" s="8" t="s">
        <v>8325</v>
      </c>
      <c r="R881" s="8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42.75" x14ac:dyDescent="0.45">
      <c r="A882" s="5">
        <v>880</v>
      </c>
      <c r="B882" s="7" t="s">
        <v>881</v>
      </c>
      <c r="C882" s="7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1">
        <f t="shared" si="52"/>
        <v>3</v>
      </c>
      <c r="P882" s="8">
        <f t="shared" si="53"/>
        <v>14.13</v>
      </c>
      <c r="Q882" s="8" t="s">
        <v>8325</v>
      </c>
      <c r="R882" s="8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2.75" x14ac:dyDescent="0.45">
      <c r="A883" s="5">
        <v>881</v>
      </c>
      <c r="B883" s="7" t="s">
        <v>882</v>
      </c>
      <c r="C883" s="7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1">
        <f t="shared" si="52"/>
        <v>1</v>
      </c>
      <c r="P883" s="8">
        <f t="shared" si="53"/>
        <v>30</v>
      </c>
      <c r="Q883" s="8" t="s">
        <v>8325</v>
      </c>
      <c r="R883" s="8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2.75" x14ac:dyDescent="0.45">
      <c r="A884" s="5">
        <v>882</v>
      </c>
      <c r="B884" s="7" t="s">
        <v>883</v>
      </c>
      <c r="C884" s="7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1">
        <f t="shared" si="52"/>
        <v>20</v>
      </c>
      <c r="P884" s="8">
        <f t="shared" si="53"/>
        <v>21.57</v>
      </c>
      <c r="Q884" s="8" t="s">
        <v>8325</v>
      </c>
      <c r="R884" s="8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42.75" x14ac:dyDescent="0.45">
      <c r="A885" s="5">
        <v>883</v>
      </c>
      <c r="B885" s="7" t="s">
        <v>884</v>
      </c>
      <c r="C885" s="7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1">
        <f t="shared" si="52"/>
        <v>40</v>
      </c>
      <c r="P885" s="8">
        <f t="shared" si="53"/>
        <v>83.38</v>
      </c>
      <c r="Q885" s="8" t="s">
        <v>8325</v>
      </c>
      <c r="R885" s="8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2.75" x14ac:dyDescent="0.45">
      <c r="A886" s="5">
        <v>884</v>
      </c>
      <c r="B886" s="7" t="s">
        <v>885</v>
      </c>
      <c r="C886" s="7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1">
        <f t="shared" si="52"/>
        <v>1</v>
      </c>
      <c r="P886" s="8">
        <f t="shared" si="53"/>
        <v>10</v>
      </c>
      <c r="Q886" s="8" t="s">
        <v>8325</v>
      </c>
      <c r="R886" s="8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2.75" x14ac:dyDescent="0.45">
      <c r="A887" s="5">
        <v>885</v>
      </c>
      <c r="B887" s="7" t="s">
        <v>886</v>
      </c>
      <c r="C887" s="7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1">
        <f t="shared" si="52"/>
        <v>75</v>
      </c>
      <c r="P887" s="8">
        <f t="shared" si="53"/>
        <v>35.71</v>
      </c>
      <c r="Q887" s="8" t="s">
        <v>8325</v>
      </c>
      <c r="R887" s="8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42.75" x14ac:dyDescent="0.45">
      <c r="A888" s="5">
        <v>886</v>
      </c>
      <c r="B888" s="7" t="s">
        <v>887</v>
      </c>
      <c r="C888" s="7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1">
        <f t="shared" si="52"/>
        <v>41</v>
      </c>
      <c r="P888" s="8">
        <f t="shared" si="53"/>
        <v>29.29</v>
      </c>
      <c r="Q888" s="8" t="s">
        <v>8325</v>
      </c>
      <c r="R888" s="8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2.75" x14ac:dyDescent="0.45">
      <c r="A889" s="5">
        <v>887</v>
      </c>
      <c r="B889" s="7" t="s">
        <v>888</v>
      </c>
      <c r="C889" s="7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1">
        <f t="shared" si="52"/>
        <v>0</v>
      </c>
      <c r="P889" s="8" t="e">
        <f t="shared" si="53"/>
        <v>#DIV/0!</v>
      </c>
      <c r="Q889" s="8" t="s">
        <v>8325</v>
      </c>
      <c r="R889" s="8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57" x14ac:dyDescent="0.45">
      <c r="A890" s="5">
        <v>888</v>
      </c>
      <c r="B890" s="7" t="s">
        <v>889</v>
      </c>
      <c r="C890" s="7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1">
        <f t="shared" si="52"/>
        <v>7</v>
      </c>
      <c r="P890" s="8">
        <f t="shared" si="53"/>
        <v>18</v>
      </c>
      <c r="Q890" s="8" t="s">
        <v>8325</v>
      </c>
      <c r="R890" s="8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2.75" x14ac:dyDescent="0.45">
      <c r="A891" s="5">
        <v>889</v>
      </c>
      <c r="B891" s="7" t="s">
        <v>890</v>
      </c>
      <c r="C891" s="7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1">
        <f t="shared" si="52"/>
        <v>9</v>
      </c>
      <c r="P891" s="8">
        <f t="shared" si="53"/>
        <v>73.760000000000005</v>
      </c>
      <c r="Q891" s="8" t="s">
        <v>8325</v>
      </c>
      <c r="R891" s="8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42.75" x14ac:dyDescent="0.45">
      <c r="A892" s="5">
        <v>890</v>
      </c>
      <c r="B892" s="7" t="s">
        <v>891</v>
      </c>
      <c r="C892" s="7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1">
        <f t="shared" si="52"/>
        <v>4</v>
      </c>
      <c r="P892" s="8">
        <f t="shared" si="53"/>
        <v>31.25</v>
      </c>
      <c r="Q892" s="8" t="s">
        <v>8325</v>
      </c>
      <c r="R892" s="8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2.75" x14ac:dyDescent="0.45">
      <c r="A893" s="5">
        <v>891</v>
      </c>
      <c r="B893" s="7" t="s">
        <v>892</v>
      </c>
      <c r="C893" s="7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1">
        <f t="shared" si="52"/>
        <v>3</v>
      </c>
      <c r="P893" s="8">
        <f t="shared" si="53"/>
        <v>28.89</v>
      </c>
      <c r="Q893" s="8" t="s">
        <v>8325</v>
      </c>
      <c r="R893" s="8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2.75" x14ac:dyDescent="0.45">
      <c r="A894" s="5">
        <v>892</v>
      </c>
      <c r="B894" s="7" t="s">
        <v>893</v>
      </c>
      <c r="C894" s="7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1">
        <f t="shared" si="52"/>
        <v>41</v>
      </c>
      <c r="P894" s="8">
        <f t="shared" si="53"/>
        <v>143.82</v>
      </c>
      <c r="Q894" s="8" t="s">
        <v>8325</v>
      </c>
      <c r="R894" s="8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2.75" x14ac:dyDescent="0.45">
      <c r="A895" s="5">
        <v>893</v>
      </c>
      <c r="B895" s="7" t="s">
        <v>894</v>
      </c>
      <c r="C895" s="7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1">
        <f t="shared" si="52"/>
        <v>10</v>
      </c>
      <c r="P895" s="8">
        <f t="shared" si="53"/>
        <v>40</v>
      </c>
      <c r="Q895" s="8" t="s">
        <v>8325</v>
      </c>
      <c r="R895" s="8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2.75" x14ac:dyDescent="0.45">
      <c r="A896" s="5">
        <v>894</v>
      </c>
      <c r="B896" s="7" t="s">
        <v>895</v>
      </c>
      <c r="C896" s="7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1">
        <f t="shared" si="52"/>
        <v>39</v>
      </c>
      <c r="P896" s="8">
        <f t="shared" si="53"/>
        <v>147.81</v>
      </c>
      <c r="Q896" s="8" t="s">
        <v>8325</v>
      </c>
      <c r="R896" s="8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42.75" x14ac:dyDescent="0.45">
      <c r="A897" s="5">
        <v>895</v>
      </c>
      <c r="B897" s="7" t="s">
        <v>896</v>
      </c>
      <c r="C897" s="7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1">
        <f t="shared" si="52"/>
        <v>2</v>
      </c>
      <c r="P897" s="8">
        <f t="shared" si="53"/>
        <v>27.86</v>
      </c>
      <c r="Q897" s="8" t="s">
        <v>8325</v>
      </c>
      <c r="R897" s="8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42.75" x14ac:dyDescent="0.45">
      <c r="A898" s="5">
        <v>896</v>
      </c>
      <c r="B898" s="7" t="s">
        <v>897</v>
      </c>
      <c r="C898" s="7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1">
        <f t="shared" si="52"/>
        <v>40</v>
      </c>
      <c r="P898" s="8">
        <f t="shared" si="53"/>
        <v>44.44</v>
      </c>
      <c r="Q898" s="8" t="s">
        <v>8325</v>
      </c>
      <c r="R898" s="8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42.75" x14ac:dyDescent="0.45">
      <c r="A899" s="5">
        <v>897</v>
      </c>
      <c r="B899" s="7" t="s">
        <v>898</v>
      </c>
      <c r="C899" s="7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1">
        <f t="shared" ref="O899:O962" si="56">ROUND((E899/D899)*100,0)</f>
        <v>0</v>
      </c>
      <c r="P899" s="8" t="e">
        <f t="shared" ref="P899:P962" si="57">ROUND(E899/L899,2)</f>
        <v>#DIV/0!</v>
      </c>
      <c r="Q899" s="8" t="s">
        <v>8325</v>
      </c>
      <c r="R899" s="8" t="s">
        <v>8329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2.75" x14ac:dyDescent="0.45">
      <c r="A900" s="5">
        <v>898</v>
      </c>
      <c r="B900" s="7" t="s">
        <v>899</v>
      </c>
      <c r="C900" s="7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1">
        <f t="shared" si="56"/>
        <v>3</v>
      </c>
      <c r="P900" s="8">
        <f t="shared" si="57"/>
        <v>35</v>
      </c>
      <c r="Q900" s="8" t="s">
        <v>8325</v>
      </c>
      <c r="R900" s="8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2.75" x14ac:dyDescent="0.45">
      <c r="A901" s="5">
        <v>899</v>
      </c>
      <c r="B901" s="7" t="s">
        <v>900</v>
      </c>
      <c r="C901" s="7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1">
        <f t="shared" si="56"/>
        <v>37</v>
      </c>
      <c r="P901" s="8">
        <f t="shared" si="57"/>
        <v>35</v>
      </c>
      <c r="Q901" s="8" t="s">
        <v>8325</v>
      </c>
      <c r="R901" s="8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28.5" x14ac:dyDescent="0.45">
      <c r="A902" s="5">
        <v>900</v>
      </c>
      <c r="B902" s="7" t="s">
        <v>901</v>
      </c>
      <c r="C902" s="7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1">
        <f t="shared" si="56"/>
        <v>0</v>
      </c>
      <c r="P902" s="8">
        <f t="shared" si="57"/>
        <v>10.5</v>
      </c>
      <c r="Q902" s="8" t="s">
        <v>8325</v>
      </c>
      <c r="R902" s="8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57" x14ac:dyDescent="0.45">
      <c r="A903" s="5">
        <v>901</v>
      </c>
      <c r="B903" s="7" t="s">
        <v>902</v>
      </c>
      <c r="C903" s="7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1">
        <f t="shared" si="56"/>
        <v>0</v>
      </c>
      <c r="P903" s="8" t="e">
        <f t="shared" si="57"/>
        <v>#DIV/0!</v>
      </c>
      <c r="Q903" s="8" t="s">
        <v>8325</v>
      </c>
      <c r="R903" s="8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57" x14ac:dyDescent="0.45">
      <c r="A904" s="5">
        <v>902</v>
      </c>
      <c r="B904" s="7" t="s">
        <v>903</v>
      </c>
      <c r="C904" s="7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1">
        <f t="shared" si="56"/>
        <v>0</v>
      </c>
      <c r="P904" s="8">
        <f t="shared" si="57"/>
        <v>30</v>
      </c>
      <c r="Q904" s="8" t="s">
        <v>8325</v>
      </c>
      <c r="R904" s="8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2.75" x14ac:dyDescent="0.45">
      <c r="A905" s="5">
        <v>903</v>
      </c>
      <c r="B905" s="7" t="s">
        <v>904</v>
      </c>
      <c r="C905" s="7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1">
        <f t="shared" si="56"/>
        <v>3</v>
      </c>
      <c r="P905" s="8">
        <f t="shared" si="57"/>
        <v>40</v>
      </c>
      <c r="Q905" s="8" t="s">
        <v>8325</v>
      </c>
      <c r="R905" s="8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2.75" x14ac:dyDescent="0.45">
      <c r="A906" s="5">
        <v>904</v>
      </c>
      <c r="B906" s="7" t="s">
        <v>905</v>
      </c>
      <c r="C906" s="7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1">
        <f t="shared" si="56"/>
        <v>0</v>
      </c>
      <c r="P906" s="8">
        <f t="shared" si="57"/>
        <v>50.33</v>
      </c>
      <c r="Q906" s="8" t="s">
        <v>8325</v>
      </c>
      <c r="R906" s="8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2.75" x14ac:dyDescent="0.45">
      <c r="A907" s="5">
        <v>905</v>
      </c>
      <c r="B907" s="7" t="s">
        <v>906</v>
      </c>
      <c r="C907" s="7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1">
        <f t="shared" si="56"/>
        <v>3</v>
      </c>
      <c r="P907" s="8">
        <f t="shared" si="57"/>
        <v>32.67</v>
      </c>
      <c r="Q907" s="8" t="s">
        <v>8325</v>
      </c>
      <c r="R907" s="8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28.5" x14ac:dyDescent="0.45">
      <c r="A908" s="5">
        <v>906</v>
      </c>
      <c r="B908" s="7" t="s">
        <v>907</v>
      </c>
      <c r="C908" s="7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1">
        <f t="shared" si="56"/>
        <v>0</v>
      </c>
      <c r="P908" s="8" t="e">
        <f t="shared" si="57"/>
        <v>#DIV/0!</v>
      </c>
      <c r="Q908" s="8" t="s">
        <v>8325</v>
      </c>
      <c r="R908" s="8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28.5" x14ac:dyDescent="0.45">
      <c r="A909" s="5">
        <v>907</v>
      </c>
      <c r="B909" s="7" t="s">
        <v>908</v>
      </c>
      <c r="C909" s="7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1">
        <f t="shared" si="56"/>
        <v>0</v>
      </c>
      <c r="P909" s="8" t="e">
        <f t="shared" si="57"/>
        <v>#DIV/0!</v>
      </c>
      <c r="Q909" s="8" t="s">
        <v>8325</v>
      </c>
      <c r="R909" s="8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2.75" x14ac:dyDescent="0.45">
      <c r="A910" s="5">
        <v>908</v>
      </c>
      <c r="B910" s="7" t="s">
        <v>909</v>
      </c>
      <c r="C910" s="7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1">
        <f t="shared" si="56"/>
        <v>0</v>
      </c>
      <c r="P910" s="8" t="e">
        <f t="shared" si="57"/>
        <v>#DIV/0!</v>
      </c>
      <c r="Q910" s="8" t="s">
        <v>8325</v>
      </c>
      <c r="R910" s="8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57" x14ac:dyDescent="0.45">
      <c r="A911" s="5">
        <v>909</v>
      </c>
      <c r="B911" s="7" t="s">
        <v>910</v>
      </c>
      <c r="C911" s="7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1">
        <f t="shared" si="56"/>
        <v>3</v>
      </c>
      <c r="P911" s="8">
        <f t="shared" si="57"/>
        <v>65</v>
      </c>
      <c r="Q911" s="8" t="s">
        <v>8325</v>
      </c>
      <c r="R911" s="8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2.75" x14ac:dyDescent="0.45">
      <c r="A912" s="5">
        <v>910</v>
      </c>
      <c r="B912" s="7" t="s">
        <v>911</v>
      </c>
      <c r="C912" s="7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1">
        <f t="shared" si="56"/>
        <v>22</v>
      </c>
      <c r="P912" s="8">
        <f t="shared" si="57"/>
        <v>24.6</v>
      </c>
      <c r="Q912" s="8" t="s">
        <v>8325</v>
      </c>
      <c r="R912" s="8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42.75" x14ac:dyDescent="0.45">
      <c r="A913" s="5">
        <v>911</v>
      </c>
      <c r="B913" s="7" t="s">
        <v>912</v>
      </c>
      <c r="C913" s="7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1">
        <f t="shared" si="56"/>
        <v>0</v>
      </c>
      <c r="P913" s="8" t="e">
        <f t="shared" si="57"/>
        <v>#DIV/0!</v>
      </c>
      <c r="Q913" s="8" t="s">
        <v>8325</v>
      </c>
      <c r="R913" s="8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2.75" x14ac:dyDescent="0.45">
      <c r="A914" s="5">
        <v>912</v>
      </c>
      <c r="B914" s="7" t="s">
        <v>913</v>
      </c>
      <c r="C914" s="7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1">
        <f t="shared" si="56"/>
        <v>1</v>
      </c>
      <c r="P914" s="8">
        <f t="shared" si="57"/>
        <v>15</v>
      </c>
      <c r="Q914" s="8" t="s">
        <v>8325</v>
      </c>
      <c r="R914" s="8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42.75" x14ac:dyDescent="0.45">
      <c r="A915" s="5">
        <v>913</v>
      </c>
      <c r="B915" s="7" t="s">
        <v>914</v>
      </c>
      <c r="C915" s="7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1">
        <f t="shared" si="56"/>
        <v>7</v>
      </c>
      <c r="P915" s="8">
        <f t="shared" si="57"/>
        <v>82.58</v>
      </c>
      <c r="Q915" s="8" t="s">
        <v>8325</v>
      </c>
      <c r="R915" s="8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2.75" x14ac:dyDescent="0.45">
      <c r="A916" s="5">
        <v>914</v>
      </c>
      <c r="B916" s="7" t="s">
        <v>915</v>
      </c>
      <c r="C916" s="7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1">
        <f t="shared" si="56"/>
        <v>0</v>
      </c>
      <c r="P916" s="8" t="e">
        <f t="shared" si="57"/>
        <v>#DIV/0!</v>
      </c>
      <c r="Q916" s="8" t="s">
        <v>8325</v>
      </c>
      <c r="R916" s="8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2.75" x14ac:dyDescent="0.45">
      <c r="A917" s="5">
        <v>915</v>
      </c>
      <c r="B917" s="7" t="s">
        <v>916</v>
      </c>
      <c r="C917" s="7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1">
        <f t="shared" si="56"/>
        <v>6</v>
      </c>
      <c r="P917" s="8">
        <f t="shared" si="57"/>
        <v>41.67</v>
      </c>
      <c r="Q917" s="8" t="s">
        <v>8325</v>
      </c>
      <c r="R917" s="8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2.75" x14ac:dyDescent="0.45">
      <c r="A918" s="5">
        <v>916</v>
      </c>
      <c r="B918" s="7" t="s">
        <v>917</v>
      </c>
      <c r="C918" s="7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1">
        <f t="shared" si="56"/>
        <v>0</v>
      </c>
      <c r="P918" s="8" t="e">
        <f t="shared" si="57"/>
        <v>#DIV/0!</v>
      </c>
      <c r="Q918" s="8" t="s">
        <v>8325</v>
      </c>
      <c r="R918" s="8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42.75" x14ac:dyDescent="0.45">
      <c r="A919" s="5">
        <v>917</v>
      </c>
      <c r="B919" s="7" t="s">
        <v>918</v>
      </c>
      <c r="C919" s="7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1">
        <f t="shared" si="56"/>
        <v>1</v>
      </c>
      <c r="P919" s="8">
        <f t="shared" si="57"/>
        <v>30</v>
      </c>
      <c r="Q919" s="8" t="s">
        <v>8325</v>
      </c>
      <c r="R919" s="8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42.75" x14ac:dyDescent="0.45">
      <c r="A920" s="5">
        <v>918</v>
      </c>
      <c r="B920" s="7" t="s">
        <v>919</v>
      </c>
      <c r="C920" s="7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1">
        <f t="shared" si="56"/>
        <v>5</v>
      </c>
      <c r="P920" s="8">
        <f t="shared" si="57"/>
        <v>19.600000000000001</v>
      </c>
      <c r="Q920" s="8" t="s">
        <v>8325</v>
      </c>
      <c r="R920" s="8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45">
      <c r="A921" s="5">
        <v>919</v>
      </c>
      <c r="B921" s="7" t="s">
        <v>920</v>
      </c>
      <c r="C921" s="7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1">
        <f t="shared" si="56"/>
        <v>1</v>
      </c>
      <c r="P921" s="8">
        <f t="shared" si="57"/>
        <v>100</v>
      </c>
      <c r="Q921" s="8" t="s">
        <v>8325</v>
      </c>
      <c r="R921" s="8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2.75" x14ac:dyDescent="0.45">
      <c r="A922" s="5">
        <v>920</v>
      </c>
      <c r="B922" s="7" t="s">
        <v>921</v>
      </c>
      <c r="C922" s="7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1">
        <f t="shared" si="56"/>
        <v>0</v>
      </c>
      <c r="P922" s="8" t="e">
        <f t="shared" si="57"/>
        <v>#DIV/0!</v>
      </c>
      <c r="Q922" s="8" t="s">
        <v>8325</v>
      </c>
      <c r="R922" s="8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42.75" x14ac:dyDescent="0.45">
      <c r="A923" s="5">
        <v>921</v>
      </c>
      <c r="B923" s="7" t="s">
        <v>922</v>
      </c>
      <c r="C923" s="7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1">
        <f t="shared" si="56"/>
        <v>31</v>
      </c>
      <c r="P923" s="8">
        <f t="shared" si="57"/>
        <v>231.75</v>
      </c>
      <c r="Q923" s="8" t="s">
        <v>8325</v>
      </c>
      <c r="R923" s="8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2.75" x14ac:dyDescent="0.45">
      <c r="A924" s="5">
        <v>922</v>
      </c>
      <c r="B924" s="7" t="s">
        <v>923</v>
      </c>
      <c r="C924" s="7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1">
        <f t="shared" si="56"/>
        <v>21</v>
      </c>
      <c r="P924" s="8">
        <f t="shared" si="57"/>
        <v>189.33</v>
      </c>
      <c r="Q924" s="8" t="s">
        <v>8325</v>
      </c>
      <c r="R924" s="8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42.75" x14ac:dyDescent="0.45">
      <c r="A925" s="5">
        <v>923</v>
      </c>
      <c r="B925" s="7" t="s">
        <v>924</v>
      </c>
      <c r="C925" s="7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1">
        <f t="shared" si="56"/>
        <v>2</v>
      </c>
      <c r="P925" s="8">
        <f t="shared" si="57"/>
        <v>55</v>
      </c>
      <c r="Q925" s="8" t="s">
        <v>8325</v>
      </c>
      <c r="R925" s="8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42.75" x14ac:dyDescent="0.45">
      <c r="A926" s="5">
        <v>924</v>
      </c>
      <c r="B926" s="7" t="s">
        <v>925</v>
      </c>
      <c r="C926" s="7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1">
        <f t="shared" si="56"/>
        <v>11</v>
      </c>
      <c r="P926" s="8">
        <f t="shared" si="57"/>
        <v>21.8</v>
      </c>
      <c r="Q926" s="8" t="s">
        <v>8325</v>
      </c>
      <c r="R926" s="8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2.75" x14ac:dyDescent="0.45">
      <c r="A927" s="5">
        <v>925</v>
      </c>
      <c r="B927" s="7" t="s">
        <v>926</v>
      </c>
      <c r="C927" s="7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1">
        <f t="shared" si="56"/>
        <v>3</v>
      </c>
      <c r="P927" s="8">
        <f t="shared" si="57"/>
        <v>32</v>
      </c>
      <c r="Q927" s="8" t="s">
        <v>8325</v>
      </c>
      <c r="R927" s="8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57" x14ac:dyDescent="0.45">
      <c r="A928" s="5">
        <v>926</v>
      </c>
      <c r="B928" s="7" t="s">
        <v>927</v>
      </c>
      <c r="C928" s="7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1">
        <f t="shared" si="56"/>
        <v>0</v>
      </c>
      <c r="P928" s="8" t="e">
        <f t="shared" si="57"/>
        <v>#DIV/0!</v>
      </c>
      <c r="Q928" s="8" t="s">
        <v>8325</v>
      </c>
      <c r="R928" s="8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28.5" x14ac:dyDescent="0.45">
      <c r="A929" s="5">
        <v>927</v>
      </c>
      <c r="B929" s="7" t="s">
        <v>928</v>
      </c>
      <c r="C929" s="7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1">
        <f t="shared" si="56"/>
        <v>0</v>
      </c>
      <c r="P929" s="8" t="e">
        <f t="shared" si="57"/>
        <v>#DIV/0!</v>
      </c>
      <c r="Q929" s="8" t="s">
        <v>8325</v>
      </c>
      <c r="R929" s="8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2.75" x14ac:dyDescent="0.45">
      <c r="A930" s="5">
        <v>928</v>
      </c>
      <c r="B930" s="7" t="s">
        <v>929</v>
      </c>
      <c r="C930" s="7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1">
        <f t="shared" si="56"/>
        <v>11</v>
      </c>
      <c r="P930" s="8">
        <f t="shared" si="57"/>
        <v>56.25</v>
      </c>
      <c r="Q930" s="8" t="s">
        <v>8325</v>
      </c>
      <c r="R930" s="8" t="s">
        <v>8328</v>
      </c>
      <c r="S930" s="17">
        <f t="shared" si="58"/>
        <v>41180.86241898148</v>
      </c>
      <c r="T930" s="17">
        <f t="shared" si="59"/>
        <v>41231</v>
      </c>
    </row>
    <row r="931" spans="1:20" ht="42.75" x14ac:dyDescent="0.45">
      <c r="A931" s="5">
        <v>929</v>
      </c>
      <c r="B931" s="7" t="s">
        <v>930</v>
      </c>
      <c r="C931" s="7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1">
        <f t="shared" si="56"/>
        <v>0</v>
      </c>
      <c r="P931" s="8" t="e">
        <f t="shared" si="57"/>
        <v>#DIV/0!</v>
      </c>
      <c r="Q931" s="8" t="s">
        <v>8325</v>
      </c>
      <c r="R931" s="8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57" x14ac:dyDescent="0.45">
      <c r="A932" s="5">
        <v>930</v>
      </c>
      <c r="B932" s="7" t="s">
        <v>931</v>
      </c>
      <c r="C932" s="7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1">
        <f t="shared" si="56"/>
        <v>38</v>
      </c>
      <c r="P932" s="8">
        <f t="shared" si="57"/>
        <v>69</v>
      </c>
      <c r="Q932" s="8" t="s">
        <v>8325</v>
      </c>
      <c r="R932" s="8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2.75" x14ac:dyDescent="0.45">
      <c r="A933" s="5">
        <v>931</v>
      </c>
      <c r="B933" s="7" t="s">
        <v>932</v>
      </c>
      <c r="C933" s="7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1">
        <f t="shared" si="56"/>
        <v>7</v>
      </c>
      <c r="P933" s="8">
        <f t="shared" si="57"/>
        <v>18.71</v>
      </c>
      <c r="Q933" s="8" t="s">
        <v>8325</v>
      </c>
      <c r="R933" s="8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28.5" x14ac:dyDescent="0.45">
      <c r="A934" s="5">
        <v>932</v>
      </c>
      <c r="B934" s="7" t="s">
        <v>933</v>
      </c>
      <c r="C934" s="7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1">
        <f t="shared" si="56"/>
        <v>15</v>
      </c>
      <c r="P934" s="8">
        <f t="shared" si="57"/>
        <v>46.03</v>
      </c>
      <c r="Q934" s="8" t="s">
        <v>8325</v>
      </c>
      <c r="R934" s="8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42.75" x14ac:dyDescent="0.45">
      <c r="A935" s="5">
        <v>933</v>
      </c>
      <c r="B935" s="7" t="s">
        <v>934</v>
      </c>
      <c r="C935" s="7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1">
        <f t="shared" si="56"/>
        <v>6</v>
      </c>
      <c r="P935" s="8">
        <f t="shared" si="57"/>
        <v>60</v>
      </c>
      <c r="Q935" s="8" t="s">
        <v>8325</v>
      </c>
      <c r="R935" s="8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42.75" x14ac:dyDescent="0.45">
      <c r="A936" s="5">
        <v>934</v>
      </c>
      <c r="B936" s="7" t="s">
        <v>935</v>
      </c>
      <c r="C936" s="7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1">
        <f t="shared" si="56"/>
        <v>30</v>
      </c>
      <c r="P936" s="8">
        <f t="shared" si="57"/>
        <v>50.67</v>
      </c>
      <c r="Q936" s="8" t="s">
        <v>8325</v>
      </c>
      <c r="R936" s="8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42.75" x14ac:dyDescent="0.45">
      <c r="A937" s="5">
        <v>935</v>
      </c>
      <c r="B937" s="7" t="s">
        <v>936</v>
      </c>
      <c r="C937" s="7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1">
        <f t="shared" si="56"/>
        <v>1</v>
      </c>
      <c r="P937" s="8">
        <f t="shared" si="57"/>
        <v>25</v>
      </c>
      <c r="Q937" s="8" t="s">
        <v>8325</v>
      </c>
      <c r="R937" s="8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2.75" x14ac:dyDescent="0.45">
      <c r="A938" s="5">
        <v>936</v>
      </c>
      <c r="B938" s="7" t="s">
        <v>937</v>
      </c>
      <c r="C938" s="7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1">
        <f t="shared" si="56"/>
        <v>0</v>
      </c>
      <c r="P938" s="8" t="e">
        <f t="shared" si="57"/>
        <v>#DIV/0!</v>
      </c>
      <c r="Q938" s="8" t="s">
        <v>8325</v>
      </c>
      <c r="R938" s="8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2.75" x14ac:dyDescent="0.45">
      <c r="A939" s="5">
        <v>937</v>
      </c>
      <c r="B939" s="7" t="s">
        <v>938</v>
      </c>
      <c r="C939" s="7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1">
        <f t="shared" si="56"/>
        <v>1</v>
      </c>
      <c r="P939" s="8">
        <f t="shared" si="57"/>
        <v>20</v>
      </c>
      <c r="Q939" s="8" t="s">
        <v>8325</v>
      </c>
      <c r="R939" s="8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2.75" x14ac:dyDescent="0.45">
      <c r="A940" s="5">
        <v>938</v>
      </c>
      <c r="B940" s="7" t="s">
        <v>939</v>
      </c>
      <c r="C940" s="7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1">
        <f t="shared" si="56"/>
        <v>0</v>
      </c>
      <c r="P940" s="8">
        <f t="shared" si="57"/>
        <v>25</v>
      </c>
      <c r="Q940" s="8" t="s">
        <v>8325</v>
      </c>
      <c r="R940" s="8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42.75" x14ac:dyDescent="0.45">
      <c r="A941" s="5">
        <v>939</v>
      </c>
      <c r="B941" s="7" t="s">
        <v>940</v>
      </c>
      <c r="C941" s="7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1">
        <f t="shared" si="56"/>
        <v>1</v>
      </c>
      <c r="P941" s="8">
        <f t="shared" si="57"/>
        <v>20</v>
      </c>
      <c r="Q941" s="8" t="s">
        <v>8325</v>
      </c>
      <c r="R941" s="8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2.75" x14ac:dyDescent="0.45">
      <c r="A942" s="5">
        <v>940</v>
      </c>
      <c r="B942" s="7" t="s">
        <v>941</v>
      </c>
      <c r="C942" s="7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1">
        <f t="shared" si="56"/>
        <v>17</v>
      </c>
      <c r="P942" s="8">
        <f t="shared" si="57"/>
        <v>110.29</v>
      </c>
      <c r="Q942" s="8" t="s">
        <v>8319</v>
      </c>
      <c r="R942" s="8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57" x14ac:dyDescent="0.45">
      <c r="A943" s="5">
        <v>941</v>
      </c>
      <c r="B943" s="7" t="s">
        <v>942</v>
      </c>
      <c r="C943" s="7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1">
        <f t="shared" si="56"/>
        <v>2</v>
      </c>
      <c r="P943" s="8">
        <f t="shared" si="57"/>
        <v>37.450000000000003</v>
      </c>
      <c r="Q943" s="8" t="s">
        <v>8319</v>
      </c>
      <c r="R943" s="8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42.75" x14ac:dyDescent="0.45">
      <c r="A944" s="5">
        <v>942</v>
      </c>
      <c r="B944" s="7" t="s">
        <v>943</v>
      </c>
      <c r="C944" s="7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1">
        <f t="shared" si="56"/>
        <v>9</v>
      </c>
      <c r="P944" s="8">
        <f t="shared" si="57"/>
        <v>41.75</v>
      </c>
      <c r="Q944" s="8" t="s">
        <v>8319</v>
      </c>
      <c r="R944" s="8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28.5" x14ac:dyDescent="0.45">
      <c r="A945" s="5">
        <v>943</v>
      </c>
      <c r="B945" s="7" t="s">
        <v>944</v>
      </c>
      <c r="C945" s="7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1">
        <f t="shared" si="56"/>
        <v>10</v>
      </c>
      <c r="P945" s="8">
        <f t="shared" si="57"/>
        <v>24.08</v>
      </c>
      <c r="Q945" s="8" t="s">
        <v>8319</v>
      </c>
      <c r="R945" s="8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2.75" x14ac:dyDescent="0.45">
      <c r="A946" s="5">
        <v>944</v>
      </c>
      <c r="B946" s="7" t="s">
        <v>945</v>
      </c>
      <c r="C946" s="7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1">
        <f t="shared" si="56"/>
        <v>13</v>
      </c>
      <c r="P946" s="8">
        <f t="shared" si="57"/>
        <v>69.41</v>
      </c>
      <c r="Q946" s="8" t="s">
        <v>8319</v>
      </c>
      <c r="R946" s="8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2.75" x14ac:dyDescent="0.45">
      <c r="A947" s="5">
        <v>945</v>
      </c>
      <c r="B947" s="7" t="s">
        <v>946</v>
      </c>
      <c r="C947" s="7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1">
        <f t="shared" si="56"/>
        <v>2</v>
      </c>
      <c r="P947" s="8">
        <f t="shared" si="57"/>
        <v>155.25</v>
      </c>
      <c r="Q947" s="8" t="s">
        <v>8319</v>
      </c>
      <c r="R947" s="8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28.5" x14ac:dyDescent="0.45">
      <c r="A948" s="5">
        <v>946</v>
      </c>
      <c r="B948" s="7" t="s">
        <v>947</v>
      </c>
      <c r="C948" s="7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1">
        <f t="shared" si="56"/>
        <v>2</v>
      </c>
      <c r="P948" s="8">
        <f t="shared" si="57"/>
        <v>57.2</v>
      </c>
      <c r="Q948" s="8" t="s">
        <v>8319</v>
      </c>
      <c r="R948" s="8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2.75" x14ac:dyDescent="0.45">
      <c r="A949" s="5">
        <v>947</v>
      </c>
      <c r="B949" s="7" t="s">
        <v>948</v>
      </c>
      <c r="C949" s="7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1">
        <f t="shared" si="56"/>
        <v>0</v>
      </c>
      <c r="P949" s="8" t="e">
        <f t="shared" si="57"/>
        <v>#DIV/0!</v>
      </c>
      <c r="Q949" s="8" t="s">
        <v>8319</v>
      </c>
      <c r="R949" s="8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57" x14ac:dyDescent="0.45">
      <c r="A950" s="5">
        <v>948</v>
      </c>
      <c r="B950" s="7" t="s">
        <v>949</v>
      </c>
      <c r="C950" s="7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1">
        <f t="shared" si="56"/>
        <v>12</v>
      </c>
      <c r="P950" s="8">
        <f t="shared" si="57"/>
        <v>60</v>
      </c>
      <c r="Q950" s="8" t="s">
        <v>8319</v>
      </c>
      <c r="R950" s="8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2.75" x14ac:dyDescent="0.45">
      <c r="A951" s="5">
        <v>949</v>
      </c>
      <c r="B951" s="7" t="s">
        <v>950</v>
      </c>
      <c r="C951" s="7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1">
        <f t="shared" si="56"/>
        <v>1</v>
      </c>
      <c r="P951" s="8">
        <f t="shared" si="57"/>
        <v>39</v>
      </c>
      <c r="Q951" s="8" t="s">
        <v>8319</v>
      </c>
      <c r="R951" s="8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2.75" x14ac:dyDescent="0.45">
      <c r="A952" s="5">
        <v>950</v>
      </c>
      <c r="B952" s="7" t="s">
        <v>951</v>
      </c>
      <c r="C952" s="7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1">
        <f t="shared" si="56"/>
        <v>28</v>
      </c>
      <c r="P952" s="8">
        <f t="shared" si="57"/>
        <v>58.42</v>
      </c>
      <c r="Q952" s="8" t="s">
        <v>8319</v>
      </c>
      <c r="R952" s="8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45">
      <c r="A953" s="5">
        <v>951</v>
      </c>
      <c r="B953" s="7" t="s">
        <v>952</v>
      </c>
      <c r="C953" s="7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1">
        <f t="shared" si="56"/>
        <v>38</v>
      </c>
      <c r="P953" s="8">
        <f t="shared" si="57"/>
        <v>158.63999999999999</v>
      </c>
      <c r="Q953" s="8" t="s">
        <v>8319</v>
      </c>
      <c r="R953" s="8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28.5" x14ac:dyDescent="0.45">
      <c r="A954" s="5">
        <v>952</v>
      </c>
      <c r="B954" s="7" t="s">
        <v>953</v>
      </c>
      <c r="C954" s="7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1">
        <f t="shared" si="56"/>
        <v>40</v>
      </c>
      <c r="P954" s="8">
        <f t="shared" si="57"/>
        <v>99.86</v>
      </c>
      <c r="Q954" s="8" t="s">
        <v>8319</v>
      </c>
      <c r="R954" s="8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2.75" x14ac:dyDescent="0.45">
      <c r="A955" s="5">
        <v>953</v>
      </c>
      <c r="B955" s="7" t="s">
        <v>954</v>
      </c>
      <c r="C955" s="7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1">
        <f t="shared" si="56"/>
        <v>1</v>
      </c>
      <c r="P955" s="8">
        <f t="shared" si="57"/>
        <v>25.2</v>
      </c>
      <c r="Q955" s="8" t="s">
        <v>8319</v>
      </c>
      <c r="R955" s="8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2.75" x14ac:dyDescent="0.45">
      <c r="A956" s="5">
        <v>954</v>
      </c>
      <c r="B956" s="7" t="s">
        <v>955</v>
      </c>
      <c r="C956" s="7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1">
        <f t="shared" si="56"/>
        <v>43</v>
      </c>
      <c r="P956" s="8">
        <f t="shared" si="57"/>
        <v>89.19</v>
      </c>
      <c r="Q956" s="8" t="s">
        <v>8319</v>
      </c>
      <c r="R956" s="8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2.75" x14ac:dyDescent="0.45">
      <c r="A957" s="5">
        <v>955</v>
      </c>
      <c r="B957" s="7" t="s">
        <v>956</v>
      </c>
      <c r="C957" s="7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1">
        <f t="shared" si="56"/>
        <v>6</v>
      </c>
      <c r="P957" s="8">
        <f t="shared" si="57"/>
        <v>182.62</v>
      </c>
      <c r="Q957" s="8" t="s">
        <v>8319</v>
      </c>
      <c r="R957" s="8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57" x14ac:dyDescent="0.45">
      <c r="A958" s="5">
        <v>956</v>
      </c>
      <c r="B958" s="7" t="s">
        <v>957</v>
      </c>
      <c r="C958" s="7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1">
        <f t="shared" si="56"/>
        <v>2</v>
      </c>
      <c r="P958" s="8">
        <f t="shared" si="57"/>
        <v>50.65</v>
      </c>
      <c r="Q958" s="8" t="s">
        <v>8319</v>
      </c>
      <c r="R958" s="8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28.5" x14ac:dyDescent="0.45">
      <c r="A959" s="5">
        <v>957</v>
      </c>
      <c r="B959" s="7" t="s">
        <v>958</v>
      </c>
      <c r="C959" s="7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1">
        <f t="shared" si="56"/>
        <v>2</v>
      </c>
      <c r="P959" s="8">
        <f t="shared" si="57"/>
        <v>33.29</v>
      </c>
      <c r="Q959" s="8" t="s">
        <v>8319</v>
      </c>
      <c r="R959" s="8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42.75" x14ac:dyDescent="0.45">
      <c r="A960" s="5">
        <v>958</v>
      </c>
      <c r="B960" s="7" t="s">
        <v>959</v>
      </c>
      <c r="C960" s="7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1">
        <f t="shared" si="56"/>
        <v>11</v>
      </c>
      <c r="P960" s="8">
        <f t="shared" si="57"/>
        <v>51.82</v>
      </c>
      <c r="Q960" s="8" t="s">
        <v>8319</v>
      </c>
      <c r="R960" s="8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2.75" x14ac:dyDescent="0.45">
      <c r="A961" s="5">
        <v>959</v>
      </c>
      <c r="B961" s="7" t="s">
        <v>960</v>
      </c>
      <c r="C961" s="7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1">
        <f t="shared" si="56"/>
        <v>39</v>
      </c>
      <c r="P961" s="8">
        <f t="shared" si="57"/>
        <v>113.63</v>
      </c>
      <c r="Q961" s="8" t="s">
        <v>8319</v>
      </c>
      <c r="R961" s="8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2.75" x14ac:dyDescent="0.45">
      <c r="A962" s="5">
        <v>960</v>
      </c>
      <c r="B962" s="7" t="s">
        <v>961</v>
      </c>
      <c r="C962" s="7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1">
        <f t="shared" si="56"/>
        <v>46</v>
      </c>
      <c r="P962" s="8">
        <f t="shared" si="57"/>
        <v>136.46</v>
      </c>
      <c r="Q962" s="8" t="s">
        <v>8319</v>
      </c>
      <c r="R962" s="8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2.75" x14ac:dyDescent="0.45">
      <c r="A963" s="5">
        <v>961</v>
      </c>
      <c r="B963" s="7" t="s">
        <v>962</v>
      </c>
      <c r="C963" s="7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1">
        <f t="shared" ref="O963:O1026" si="60">ROUND((E963/D963)*100,0)</f>
        <v>42</v>
      </c>
      <c r="P963" s="8">
        <f t="shared" ref="P963:P1026" si="61">ROUND(E963/L963,2)</f>
        <v>364.35</v>
      </c>
      <c r="Q963" s="8" t="s">
        <v>8319</v>
      </c>
      <c r="R963" s="8" t="s">
        <v>8321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2.75" x14ac:dyDescent="0.45">
      <c r="A964" s="5">
        <v>962</v>
      </c>
      <c r="B964" s="7" t="s">
        <v>963</v>
      </c>
      <c r="C964" s="7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1">
        <f t="shared" si="60"/>
        <v>28</v>
      </c>
      <c r="P964" s="8">
        <f t="shared" si="61"/>
        <v>19.239999999999998</v>
      </c>
      <c r="Q964" s="8" t="s">
        <v>8319</v>
      </c>
      <c r="R964" s="8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28.5" x14ac:dyDescent="0.45">
      <c r="A965" s="5">
        <v>963</v>
      </c>
      <c r="B965" s="7" t="s">
        <v>964</v>
      </c>
      <c r="C965" s="7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1">
        <f t="shared" si="60"/>
        <v>1</v>
      </c>
      <c r="P965" s="8">
        <f t="shared" si="61"/>
        <v>41.89</v>
      </c>
      <c r="Q965" s="8" t="s">
        <v>8319</v>
      </c>
      <c r="R965" s="8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2.75" x14ac:dyDescent="0.45">
      <c r="A966" s="5">
        <v>964</v>
      </c>
      <c r="B966" s="7" t="s">
        <v>965</v>
      </c>
      <c r="C966" s="7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1">
        <f t="shared" si="60"/>
        <v>1</v>
      </c>
      <c r="P966" s="8">
        <f t="shared" si="61"/>
        <v>30.31</v>
      </c>
      <c r="Q966" s="8" t="s">
        <v>8319</v>
      </c>
      <c r="R966" s="8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2.75" x14ac:dyDescent="0.45">
      <c r="A967" s="5">
        <v>965</v>
      </c>
      <c r="B967" s="7" t="s">
        <v>966</v>
      </c>
      <c r="C967" s="7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1">
        <f t="shared" si="60"/>
        <v>1</v>
      </c>
      <c r="P967" s="8">
        <f t="shared" si="61"/>
        <v>49.67</v>
      </c>
      <c r="Q967" s="8" t="s">
        <v>8319</v>
      </c>
      <c r="R967" s="8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2.75" x14ac:dyDescent="0.45">
      <c r="A968" s="5">
        <v>966</v>
      </c>
      <c r="B968" s="7" t="s">
        <v>967</v>
      </c>
      <c r="C968" s="7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1">
        <f t="shared" si="60"/>
        <v>15</v>
      </c>
      <c r="P968" s="8">
        <f t="shared" si="61"/>
        <v>59.2</v>
      </c>
      <c r="Q968" s="8" t="s">
        <v>8319</v>
      </c>
      <c r="R968" s="8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2.75" x14ac:dyDescent="0.45">
      <c r="A969" s="5">
        <v>967</v>
      </c>
      <c r="B969" s="7" t="s">
        <v>968</v>
      </c>
      <c r="C969" s="7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1">
        <f t="shared" si="60"/>
        <v>18</v>
      </c>
      <c r="P969" s="8">
        <f t="shared" si="61"/>
        <v>43.98</v>
      </c>
      <c r="Q969" s="8" t="s">
        <v>8319</v>
      </c>
      <c r="R969" s="8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2.75" x14ac:dyDescent="0.45">
      <c r="A970" s="5">
        <v>968</v>
      </c>
      <c r="B970" s="7" t="s">
        <v>969</v>
      </c>
      <c r="C970" s="7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1">
        <f t="shared" si="60"/>
        <v>1</v>
      </c>
      <c r="P970" s="8">
        <f t="shared" si="61"/>
        <v>26.5</v>
      </c>
      <c r="Q970" s="8" t="s">
        <v>8319</v>
      </c>
      <c r="R970" s="8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28.5" x14ac:dyDescent="0.45">
      <c r="A971" s="5">
        <v>969</v>
      </c>
      <c r="B971" s="7" t="s">
        <v>970</v>
      </c>
      <c r="C971" s="7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1">
        <f t="shared" si="60"/>
        <v>47</v>
      </c>
      <c r="P971" s="8">
        <f t="shared" si="61"/>
        <v>1272.73</v>
      </c>
      <c r="Q971" s="8" t="s">
        <v>8319</v>
      </c>
      <c r="R971" s="8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42.75" x14ac:dyDescent="0.45">
      <c r="A972" s="5">
        <v>970</v>
      </c>
      <c r="B972" s="7" t="s">
        <v>971</v>
      </c>
      <c r="C972" s="7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1">
        <f t="shared" si="60"/>
        <v>46</v>
      </c>
      <c r="P972" s="8">
        <f t="shared" si="61"/>
        <v>164</v>
      </c>
      <c r="Q972" s="8" t="s">
        <v>8319</v>
      </c>
      <c r="R972" s="8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2.75" x14ac:dyDescent="0.45">
      <c r="A973" s="5">
        <v>971</v>
      </c>
      <c r="B973" s="7" t="s">
        <v>972</v>
      </c>
      <c r="C973" s="7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1">
        <f t="shared" si="60"/>
        <v>0</v>
      </c>
      <c r="P973" s="8">
        <f t="shared" si="61"/>
        <v>45.2</v>
      </c>
      <c r="Q973" s="8" t="s">
        <v>8319</v>
      </c>
      <c r="R973" s="8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2.75" x14ac:dyDescent="0.45">
      <c r="A974" s="5">
        <v>972</v>
      </c>
      <c r="B974" s="7" t="s">
        <v>973</v>
      </c>
      <c r="C974" s="7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1">
        <f t="shared" si="60"/>
        <v>35</v>
      </c>
      <c r="P974" s="8">
        <f t="shared" si="61"/>
        <v>153.88999999999999</v>
      </c>
      <c r="Q974" s="8" t="s">
        <v>8319</v>
      </c>
      <c r="R974" s="8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2.75" x14ac:dyDescent="0.45">
      <c r="A975" s="5">
        <v>973</v>
      </c>
      <c r="B975" s="7" t="s">
        <v>974</v>
      </c>
      <c r="C975" s="7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1">
        <f t="shared" si="60"/>
        <v>2</v>
      </c>
      <c r="P975" s="8">
        <f t="shared" si="61"/>
        <v>51.38</v>
      </c>
      <c r="Q975" s="8" t="s">
        <v>8319</v>
      </c>
      <c r="R975" s="8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2.75" x14ac:dyDescent="0.45">
      <c r="A976" s="5">
        <v>974</v>
      </c>
      <c r="B976" s="7" t="s">
        <v>975</v>
      </c>
      <c r="C976" s="7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1">
        <f t="shared" si="60"/>
        <v>1</v>
      </c>
      <c r="P976" s="8">
        <f t="shared" si="61"/>
        <v>93.33</v>
      </c>
      <c r="Q976" s="8" t="s">
        <v>8319</v>
      </c>
      <c r="R976" s="8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2.75" x14ac:dyDescent="0.45">
      <c r="A977" s="5">
        <v>975</v>
      </c>
      <c r="B977" s="7" t="s">
        <v>976</v>
      </c>
      <c r="C977" s="7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1">
        <f t="shared" si="60"/>
        <v>3</v>
      </c>
      <c r="P977" s="8">
        <f t="shared" si="61"/>
        <v>108.63</v>
      </c>
      <c r="Q977" s="8" t="s">
        <v>8319</v>
      </c>
      <c r="R977" s="8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2.75" x14ac:dyDescent="0.45">
      <c r="A978" s="5">
        <v>976</v>
      </c>
      <c r="B978" s="7" t="s">
        <v>977</v>
      </c>
      <c r="C978" s="7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1">
        <f t="shared" si="60"/>
        <v>2</v>
      </c>
      <c r="P978" s="8">
        <f t="shared" si="61"/>
        <v>160.5</v>
      </c>
      <c r="Q978" s="8" t="s">
        <v>8319</v>
      </c>
      <c r="R978" s="8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2.75" x14ac:dyDescent="0.45">
      <c r="A979" s="5">
        <v>977</v>
      </c>
      <c r="B979" s="7" t="s">
        <v>978</v>
      </c>
      <c r="C979" s="7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1">
        <f t="shared" si="60"/>
        <v>34</v>
      </c>
      <c r="P979" s="8">
        <f t="shared" si="61"/>
        <v>75.75</v>
      </c>
      <c r="Q979" s="8" t="s">
        <v>8319</v>
      </c>
      <c r="R979" s="8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2.75" x14ac:dyDescent="0.45">
      <c r="A980" s="5">
        <v>978</v>
      </c>
      <c r="B980" s="7" t="s">
        <v>979</v>
      </c>
      <c r="C980" s="7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1">
        <f t="shared" si="60"/>
        <v>56</v>
      </c>
      <c r="P980" s="8">
        <f t="shared" si="61"/>
        <v>790.84</v>
      </c>
      <c r="Q980" s="8" t="s">
        <v>8319</v>
      </c>
      <c r="R980" s="8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2.75" x14ac:dyDescent="0.45">
      <c r="A981" s="5">
        <v>979</v>
      </c>
      <c r="B981" s="7" t="s">
        <v>980</v>
      </c>
      <c r="C981" s="7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1">
        <f t="shared" si="60"/>
        <v>83</v>
      </c>
      <c r="P981" s="8">
        <f t="shared" si="61"/>
        <v>301.94</v>
      </c>
      <c r="Q981" s="8" t="s">
        <v>8319</v>
      </c>
      <c r="R981" s="8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42.75" x14ac:dyDescent="0.45">
      <c r="A982" s="5">
        <v>980</v>
      </c>
      <c r="B982" s="7" t="s">
        <v>981</v>
      </c>
      <c r="C982" s="7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1">
        <f t="shared" si="60"/>
        <v>15</v>
      </c>
      <c r="P982" s="8">
        <f t="shared" si="61"/>
        <v>47.94</v>
      </c>
      <c r="Q982" s="8" t="s">
        <v>8319</v>
      </c>
      <c r="R982" s="8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42.75" x14ac:dyDescent="0.45">
      <c r="A983" s="5">
        <v>981</v>
      </c>
      <c r="B983" s="7" t="s">
        <v>982</v>
      </c>
      <c r="C983" s="7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1">
        <f t="shared" si="60"/>
        <v>0</v>
      </c>
      <c r="P983" s="8">
        <f t="shared" si="61"/>
        <v>2.75</v>
      </c>
      <c r="Q983" s="8" t="s">
        <v>8319</v>
      </c>
      <c r="R983" s="8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28.5" x14ac:dyDescent="0.45">
      <c r="A984" s="5">
        <v>982</v>
      </c>
      <c r="B984" s="7" t="s">
        <v>983</v>
      </c>
      <c r="C984" s="7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1">
        <f t="shared" si="60"/>
        <v>0</v>
      </c>
      <c r="P984" s="8">
        <f t="shared" si="61"/>
        <v>1</v>
      </c>
      <c r="Q984" s="8" t="s">
        <v>8319</v>
      </c>
      <c r="R984" s="8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57" x14ac:dyDescent="0.45">
      <c r="A985" s="5">
        <v>983</v>
      </c>
      <c r="B985" s="7" t="s">
        <v>984</v>
      </c>
      <c r="C985" s="7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1">
        <f t="shared" si="60"/>
        <v>30</v>
      </c>
      <c r="P985" s="8">
        <f t="shared" si="61"/>
        <v>171.79</v>
      </c>
      <c r="Q985" s="8" t="s">
        <v>8319</v>
      </c>
      <c r="R985" s="8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71.25" x14ac:dyDescent="0.45">
      <c r="A986" s="5">
        <v>984</v>
      </c>
      <c r="B986" s="7" t="s">
        <v>985</v>
      </c>
      <c r="C986" s="7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1">
        <f t="shared" si="60"/>
        <v>1</v>
      </c>
      <c r="P986" s="8">
        <f t="shared" si="61"/>
        <v>35.33</v>
      </c>
      <c r="Q986" s="8" t="s">
        <v>8319</v>
      </c>
      <c r="R986" s="8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2.75" x14ac:dyDescent="0.45">
      <c r="A987" s="5">
        <v>985</v>
      </c>
      <c r="B987" s="7" t="s">
        <v>986</v>
      </c>
      <c r="C987" s="7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1">
        <f t="shared" si="60"/>
        <v>6</v>
      </c>
      <c r="P987" s="8">
        <f t="shared" si="61"/>
        <v>82.09</v>
      </c>
      <c r="Q987" s="8" t="s">
        <v>8319</v>
      </c>
      <c r="R987" s="8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42.75" x14ac:dyDescent="0.45">
      <c r="A988" s="5">
        <v>986</v>
      </c>
      <c r="B988" s="7" t="s">
        <v>987</v>
      </c>
      <c r="C988" s="7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1">
        <f t="shared" si="60"/>
        <v>13</v>
      </c>
      <c r="P988" s="8">
        <f t="shared" si="61"/>
        <v>110.87</v>
      </c>
      <c r="Q988" s="8" t="s">
        <v>8319</v>
      </c>
      <c r="R988" s="8" t="s">
        <v>8321</v>
      </c>
      <c r="S988" s="17">
        <f t="shared" si="62"/>
        <v>42324.767361111109</v>
      </c>
      <c r="T988" s="17">
        <f t="shared" si="63"/>
        <v>42379</v>
      </c>
    </row>
    <row r="989" spans="1:20" ht="42.75" x14ac:dyDescent="0.45">
      <c r="A989" s="5">
        <v>987</v>
      </c>
      <c r="B989" s="7" t="s">
        <v>988</v>
      </c>
      <c r="C989" s="7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1">
        <f t="shared" si="60"/>
        <v>13</v>
      </c>
      <c r="P989" s="8">
        <f t="shared" si="61"/>
        <v>161.22</v>
      </c>
      <c r="Q989" s="8" t="s">
        <v>8319</v>
      </c>
      <c r="R989" s="8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57" x14ac:dyDescent="0.45">
      <c r="A990" s="5">
        <v>988</v>
      </c>
      <c r="B990" s="7" t="s">
        <v>989</v>
      </c>
      <c r="C990" s="7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1">
        <f t="shared" si="60"/>
        <v>0</v>
      </c>
      <c r="P990" s="8" t="e">
        <f t="shared" si="61"/>
        <v>#DIV/0!</v>
      </c>
      <c r="Q990" s="8" t="s">
        <v>8319</v>
      </c>
      <c r="R990" s="8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45">
      <c r="A991" s="5">
        <v>989</v>
      </c>
      <c r="B991" s="7" t="s">
        <v>990</v>
      </c>
      <c r="C991" s="7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1">
        <f t="shared" si="60"/>
        <v>17</v>
      </c>
      <c r="P991" s="8">
        <f t="shared" si="61"/>
        <v>52.41</v>
      </c>
      <c r="Q991" s="8" t="s">
        <v>8319</v>
      </c>
      <c r="R991" s="8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2.75" x14ac:dyDescent="0.45">
      <c r="A992" s="5">
        <v>990</v>
      </c>
      <c r="B992" s="7" t="s">
        <v>991</v>
      </c>
      <c r="C992" s="7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1">
        <f t="shared" si="60"/>
        <v>0</v>
      </c>
      <c r="P992" s="8">
        <f t="shared" si="61"/>
        <v>13</v>
      </c>
      <c r="Q992" s="8" t="s">
        <v>8319</v>
      </c>
      <c r="R992" s="8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1.25" x14ac:dyDescent="0.45">
      <c r="A993" s="5">
        <v>991</v>
      </c>
      <c r="B993" s="7" t="s">
        <v>992</v>
      </c>
      <c r="C993" s="7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1">
        <f t="shared" si="60"/>
        <v>4</v>
      </c>
      <c r="P993" s="8">
        <f t="shared" si="61"/>
        <v>30.29</v>
      </c>
      <c r="Q993" s="8" t="s">
        <v>8319</v>
      </c>
      <c r="R993" s="8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2.75" x14ac:dyDescent="0.45">
      <c r="A994" s="5">
        <v>992</v>
      </c>
      <c r="B994" s="7" t="s">
        <v>993</v>
      </c>
      <c r="C994" s="7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1">
        <f t="shared" si="60"/>
        <v>0</v>
      </c>
      <c r="P994" s="8">
        <f t="shared" si="61"/>
        <v>116.75</v>
      </c>
      <c r="Q994" s="8" t="s">
        <v>8319</v>
      </c>
      <c r="R994" s="8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2.75" x14ac:dyDescent="0.45">
      <c r="A995" s="5">
        <v>993</v>
      </c>
      <c r="B995" s="7" t="s">
        <v>994</v>
      </c>
      <c r="C995" s="7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1">
        <f t="shared" si="60"/>
        <v>25</v>
      </c>
      <c r="P995" s="8">
        <f t="shared" si="61"/>
        <v>89.6</v>
      </c>
      <c r="Q995" s="8" t="s">
        <v>8319</v>
      </c>
      <c r="R995" s="8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57" x14ac:dyDescent="0.45">
      <c r="A996" s="5">
        <v>994</v>
      </c>
      <c r="B996" s="7" t="s">
        <v>995</v>
      </c>
      <c r="C996" s="7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1">
        <f t="shared" si="60"/>
        <v>2</v>
      </c>
      <c r="P996" s="8">
        <f t="shared" si="61"/>
        <v>424.45</v>
      </c>
      <c r="Q996" s="8" t="s">
        <v>8319</v>
      </c>
      <c r="R996" s="8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2.75" x14ac:dyDescent="0.45">
      <c r="A997" s="5">
        <v>995</v>
      </c>
      <c r="B997" s="7" t="s">
        <v>996</v>
      </c>
      <c r="C997" s="7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1">
        <f t="shared" si="60"/>
        <v>7</v>
      </c>
      <c r="P997" s="8">
        <f t="shared" si="61"/>
        <v>80.67</v>
      </c>
      <c r="Q997" s="8" t="s">
        <v>8319</v>
      </c>
      <c r="R997" s="8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28.5" x14ac:dyDescent="0.45">
      <c r="A998" s="5">
        <v>996</v>
      </c>
      <c r="B998" s="7" t="s">
        <v>997</v>
      </c>
      <c r="C998" s="7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1">
        <f t="shared" si="60"/>
        <v>2</v>
      </c>
      <c r="P998" s="8">
        <f t="shared" si="61"/>
        <v>13</v>
      </c>
      <c r="Q998" s="8" t="s">
        <v>8319</v>
      </c>
      <c r="R998" s="8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28.5" x14ac:dyDescent="0.45">
      <c r="A999" s="5">
        <v>997</v>
      </c>
      <c r="B999" s="7" t="s">
        <v>998</v>
      </c>
      <c r="C999" s="7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1">
        <f t="shared" si="60"/>
        <v>1</v>
      </c>
      <c r="P999" s="8">
        <f t="shared" si="61"/>
        <v>8.1300000000000008</v>
      </c>
      <c r="Q999" s="8" t="s">
        <v>8319</v>
      </c>
      <c r="R999" s="8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42.75" x14ac:dyDescent="0.45">
      <c r="A1000" s="5">
        <v>998</v>
      </c>
      <c r="B1000" s="7" t="s">
        <v>999</v>
      </c>
      <c r="C1000" s="7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1">
        <f t="shared" si="60"/>
        <v>59</v>
      </c>
      <c r="P1000" s="8">
        <f t="shared" si="61"/>
        <v>153.43</v>
      </c>
      <c r="Q1000" s="8" t="s">
        <v>8319</v>
      </c>
      <c r="R1000" s="8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2.75" x14ac:dyDescent="0.45">
      <c r="A1001" s="5">
        <v>999</v>
      </c>
      <c r="B1001" s="7" t="s">
        <v>1000</v>
      </c>
      <c r="C1001" s="7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1">
        <f t="shared" si="60"/>
        <v>8</v>
      </c>
      <c r="P1001" s="8">
        <f t="shared" si="61"/>
        <v>292.08</v>
      </c>
      <c r="Q1001" s="8" t="s">
        <v>8319</v>
      </c>
      <c r="R1001" s="8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2.75" x14ac:dyDescent="0.45">
      <c r="A1002" s="5">
        <v>1000</v>
      </c>
      <c r="B1002" s="7" t="s">
        <v>1001</v>
      </c>
      <c r="C1002" s="7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1">
        <f t="shared" si="60"/>
        <v>2</v>
      </c>
      <c r="P1002" s="8">
        <f t="shared" si="61"/>
        <v>3304</v>
      </c>
      <c r="Q1002" s="8" t="s">
        <v>8319</v>
      </c>
      <c r="R1002" s="8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42.75" x14ac:dyDescent="0.45">
      <c r="A1003" s="5">
        <v>1001</v>
      </c>
      <c r="B1003" s="7" t="s">
        <v>1002</v>
      </c>
      <c r="C1003" s="7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1">
        <f t="shared" si="60"/>
        <v>104</v>
      </c>
      <c r="P1003" s="8">
        <f t="shared" si="61"/>
        <v>1300</v>
      </c>
      <c r="Q1003" s="8" t="s">
        <v>8319</v>
      </c>
      <c r="R1003" s="8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2.75" x14ac:dyDescent="0.45">
      <c r="A1004" s="5">
        <v>1002</v>
      </c>
      <c r="B1004" s="7" t="s">
        <v>1003</v>
      </c>
      <c r="C1004" s="7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1">
        <f t="shared" si="60"/>
        <v>30</v>
      </c>
      <c r="P1004" s="8">
        <f t="shared" si="61"/>
        <v>134.55000000000001</v>
      </c>
      <c r="Q1004" s="8" t="s">
        <v>8319</v>
      </c>
      <c r="R1004" s="8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2.75" x14ac:dyDescent="0.45">
      <c r="A1005" s="5">
        <v>1003</v>
      </c>
      <c r="B1005" s="7" t="s">
        <v>1004</v>
      </c>
      <c r="C1005" s="7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1">
        <f t="shared" si="60"/>
        <v>16</v>
      </c>
      <c r="P1005" s="8">
        <f t="shared" si="61"/>
        <v>214.07</v>
      </c>
      <c r="Q1005" s="8" t="s">
        <v>8319</v>
      </c>
      <c r="R1005" s="8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28.5" x14ac:dyDescent="0.45">
      <c r="A1006" s="5">
        <v>1004</v>
      </c>
      <c r="B1006" s="7" t="s">
        <v>1005</v>
      </c>
      <c r="C1006" s="7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1">
        <f t="shared" si="60"/>
        <v>82</v>
      </c>
      <c r="P1006" s="8">
        <f t="shared" si="61"/>
        <v>216.34</v>
      </c>
      <c r="Q1006" s="8" t="s">
        <v>8319</v>
      </c>
      <c r="R1006" s="8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28.5" x14ac:dyDescent="0.45">
      <c r="A1007" s="5">
        <v>1005</v>
      </c>
      <c r="B1007" s="7" t="s">
        <v>1006</v>
      </c>
      <c r="C1007" s="7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1">
        <f t="shared" si="60"/>
        <v>75</v>
      </c>
      <c r="P1007" s="8">
        <f t="shared" si="61"/>
        <v>932.31</v>
      </c>
      <c r="Q1007" s="8" t="s">
        <v>8319</v>
      </c>
      <c r="R1007" s="8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2.75" x14ac:dyDescent="0.45">
      <c r="A1008" s="5">
        <v>1006</v>
      </c>
      <c r="B1008" s="7" t="s">
        <v>1007</v>
      </c>
      <c r="C1008" s="7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1">
        <f t="shared" si="60"/>
        <v>6</v>
      </c>
      <c r="P1008" s="8">
        <f t="shared" si="61"/>
        <v>29.25</v>
      </c>
      <c r="Q1008" s="8" t="s">
        <v>8319</v>
      </c>
      <c r="R1008" s="8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2.75" x14ac:dyDescent="0.45">
      <c r="A1009" s="5">
        <v>1007</v>
      </c>
      <c r="B1009" s="7" t="s">
        <v>1008</v>
      </c>
      <c r="C1009" s="7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1">
        <f t="shared" si="60"/>
        <v>44</v>
      </c>
      <c r="P1009" s="8">
        <f t="shared" si="61"/>
        <v>174.95</v>
      </c>
      <c r="Q1009" s="8" t="s">
        <v>8319</v>
      </c>
      <c r="R1009" s="8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2.75" x14ac:dyDescent="0.45">
      <c r="A1010" s="5">
        <v>1008</v>
      </c>
      <c r="B1010" s="7" t="s">
        <v>1009</v>
      </c>
      <c r="C1010" s="7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1">
        <f t="shared" si="60"/>
        <v>0</v>
      </c>
      <c r="P1010" s="8">
        <f t="shared" si="61"/>
        <v>250</v>
      </c>
      <c r="Q1010" s="8" t="s">
        <v>8319</v>
      </c>
      <c r="R1010" s="8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42.75" x14ac:dyDescent="0.45">
      <c r="A1011" s="5">
        <v>1009</v>
      </c>
      <c r="B1011" s="7" t="s">
        <v>1010</v>
      </c>
      <c r="C1011" s="7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1">
        <f t="shared" si="60"/>
        <v>13</v>
      </c>
      <c r="P1011" s="8">
        <f t="shared" si="61"/>
        <v>65</v>
      </c>
      <c r="Q1011" s="8" t="s">
        <v>8319</v>
      </c>
      <c r="R1011" s="8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2.75" x14ac:dyDescent="0.45">
      <c r="A1012" s="5">
        <v>1010</v>
      </c>
      <c r="B1012" s="7" t="s">
        <v>1011</v>
      </c>
      <c r="C1012" s="7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1">
        <f t="shared" si="60"/>
        <v>0</v>
      </c>
      <c r="P1012" s="8">
        <f t="shared" si="61"/>
        <v>55</v>
      </c>
      <c r="Q1012" s="8" t="s">
        <v>8319</v>
      </c>
      <c r="R1012" s="8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2.75" x14ac:dyDescent="0.45">
      <c r="A1013" s="5">
        <v>1011</v>
      </c>
      <c r="B1013" s="7" t="s">
        <v>1012</v>
      </c>
      <c r="C1013" s="7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1">
        <f t="shared" si="60"/>
        <v>0</v>
      </c>
      <c r="P1013" s="8">
        <f t="shared" si="61"/>
        <v>75</v>
      </c>
      <c r="Q1013" s="8" t="s">
        <v>8319</v>
      </c>
      <c r="R1013" s="8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57" x14ac:dyDescent="0.45">
      <c r="A1014" s="5">
        <v>1012</v>
      </c>
      <c r="B1014" s="7" t="s">
        <v>1013</v>
      </c>
      <c r="C1014" s="7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1">
        <f t="shared" si="60"/>
        <v>21535</v>
      </c>
      <c r="P1014" s="8">
        <f t="shared" si="61"/>
        <v>1389.36</v>
      </c>
      <c r="Q1014" s="8" t="s">
        <v>8319</v>
      </c>
      <c r="R1014" s="8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2.75" x14ac:dyDescent="0.45">
      <c r="A1015" s="5">
        <v>1013</v>
      </c>
      <c r="B1015" s="7" t="s">
        <v>1014</v>
      </c>
      <c r="C1015" s="7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1">
        <f t="shared" si="60"/>
        <v>35</v>
      </c>
      <c r="P1015" s="8">
        <f t="shared" si="61"/>
        <v>95.91</v>
      </c>
      <c r="Q1015" s="8" t="s">
        <v>8319</v>
      </c>
      <c r="R1015" s="8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28.5" x14ac:dyDescent="0.45">
      <c r="A1016" s="5">
        <v>1014</v>
      </c>
      <c r="B1016" s="7" t="s">
        <v>1015</v>
      </c>
      <c r="C1016" s="7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1">
        <f t="shared" si="60"/>
        <v>31</v>
      </c>
      <c r="P1016" s="8">
        <f t="shared" si="61"/>
        <v>191.25</v>
      </c>
      <c r="Q1016" s="8" t="s">
        <v>8319</v>
      </c>
      <c r="R1016" s="8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28.5" x14ac:dyDescent="0.45">
      <c r="A1017" s="5">
        <v>1015</v>
      </c>
      <c r="B1017" s="7" t="s">
        <v>1016</v>
      </c>
      <c r="C1017" s="7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1">
        <f t="shared" si="60"/>
        <v>3</v>
      </c>
      <c r="P1017" s="8">
        <f t="shared" si="61"/>
        <v>40</v>
      </c>
      <c r="Q1017" s="8" t="s">
        <v>8319</v>
      </c>
      <c r="R1017" s="8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2.75" x14ac:dyDescent="0.45">
      <c r="A1018" s="5">
        <v>1016</v>
      </c>
      <c r="B1018" s="7" t="s">
        <v>1017</v>
      </c>
      <c r="C1018" s="7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1">
        <f t="shared" si="60"/>
        <v>3</v>
      </c>
      <c r="P1018" s="8">
        <f t="shared" si="61"/>
        <v>74.790000000000006</v>
      </c>
      <c r="Q1018" s="8" t="s">
        <v>8319</v>
      </c>
      <c r="R1018" s="8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2.75" x14ac:dyDescent="0.45">
      <c r="A1019" s="5">
        <v>1017</v>
      </c>
      <c r="B1019" s="7" t="s">
        <v>1018</v>
      </c>
      <c r="C1019" s="7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1">
        <f t="shared" si="60"/>
        <v>23</v>
      </c>
      <c r="P1019" s="8">
        <f t="shared" si="61"/>
        <v>161.12</v>
      </c>
      <c r="Q1019" s="8" t="s">
        <v>8319</v>
      </c>
      <c r="R1019" s="8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2.75" x14ac:dyDescent="0.45">
      <c r="A1020" s="5">
        <v>1018</v>
      </c>
      <c r="B1020" s="7" t="s">
        <v>1019</v>
      </c>
      <c r="C1020" s="7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1">
        <f t="shared" si="60"/>
        <v>3</v>
      </c>
      <c r="P1020" s="8">
        <f t="shared" si="61"/>
        <v>88.71</v>
      </c>
      <c r="Q1020" s="8" t="s">
        <v>8319</v>
      </c>
      <c r="R1020" s="8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28.5" x14ac:dyDescent="0.45">
      <c r="A1021" s="5">
        <v>1019</v>
      </c>
      <c r="B1021" s="7" t="s">
        <v>1020</v>
      </c>
      <c r="C1021" s="7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1">
        <f t="shared" si="60"/>
        <v>47</v>
      </c>
      <c r="P1021" s="8">
        <f t="shared" si="61"/>
        <v>53.25</v>
      </c>
      <c r="Q1021" s="8" t="s">
        <v>8319</v>
      </c>
      <c r="R1021" s="8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2.75" x14ac:dyDescent="0.45">
      <c r="A1022" s="5">
        <v>1020</v>
      </c>
      <c r="B1022" s="7" t="s">
        <v>1021</v>
      </c>
      <c r="C1022" s="7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1">
        <f t="shared" si="60"/>
        <v>206</v>
      </c>
      <c r="P1022" s="8">
        <f t="shared" si="61"/>
        <v>106.2</v>
      </c>
      <c r="Q1022" s="8" t="s">
        <v>8325</v>
      </c>
      <c r="R1022" s="8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2.75" x14ac:dyDescent="0.45">
      <c r="A1023" s="5">
        <v>1021</v>
      </c>
      <c r="B1023" s="7" t="s">
        <v>1022</v>
      </c>
      <c r="C1023" s="7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1">
        <f t="shared" si="60"/>
        <v>352</v>
      </c>
      <c r="P1023" s="8">
        <f t="shared" si="61"/>
        <v>22.08</v>
      </c>
      <c r="Q1023" s="8" t="s">
        <v>8325</v>
      </c>
      <c r="R1023" s="8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28.5" x14ac:dyDescent="0.45">
      <c r="A1024" s="5">
        <v>1022</v>
      </c>
      <c r="B1024" s="7" t="s">
        <v>1023</v>
      </c>
      <c r="C1024" s="7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1">
        <f t="shared" si="60"/>
        <v>115</v>
      </c>
      <c r="P1024" s="8">
        <f t="shared" si="61"/>
        <v>31.05</v>
      </c>
      <c r="Q1024" s="8" t="s">
        <v>8325</v>
      </c>
      <c r="R1024" s="8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2.75" x14ac:dyDescent="0.45">
      <c r="A1025" s="5">
        <v>1023</v>
      </c>
      <c r="B1025" s="7" t="s">
        <v>1024</v>
      </c>
      <c r="C1025" s="7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1">
        <f t="shared" si="60"/>
        <v>237</v>
      </c>
      <c r="P1025" s="8">
        <f t="shared" si="61"/>
        <v>36.21</v>
      </c>
      <c r="Q1025" s="8" t="s">
        <v>8325</v>
      </c>
      <c r="R1025" s="8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2.75" x14ac:dyDescent="0.45">
      <c r="A1026" s="5">
        <v>1024</v>
      </c>
      <c r="B1026" s="7" t="s">
        <v>1025</v>
      </c>
      <c r="C1026" s="7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1">
        <f t="shared" si="60"/>
        <v>119</v>
      </c>
      <c r="P1026" s="8">
        <f t="shared" si="61"/>
        <v>388.98</v>
      </c>
      <c r="Q1026" s="8" t="s">
        <v>8325</v>
      </c>
      <c r="R1026" s="8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28.5" x14ac:dyDescent="0.45">
      <c r="A1027" s="5">
        <v>1025</v>
      </c>
      <c r="B1027" s="7" t="s">
        <v>1026</v>
      </c>
      <c r="C1027" s="7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1">
        <f t="shared" ref="O1027:O1090" si="64">ROUND((E1027/D1027)*100,0)</f>
        <v>110</v>
      </c>
      <c r="P1027" s="8">
        <f t="shared" ref="P1027:P1090" si="65">ROUND(E1027/L1027,2)</f>
        <v>71.849999999999994</v>
      </c>
      <c r="Q1027" s="8" t="s">
        <v>8325</v>
      </c>
      <c r="R1027" s="8" t="s">
        <v>8330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2.75" x14ac:dyDescent="0.45">
      <c r="A1028" s="5">
        <v>1026</v>
      </c>
      <c r="B1028" s="7" t="s">
        <v>1027</v>
      </c>
      <c r="C1028" s="7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1">
        <f t="shared" si="64"/>
        <v>100</v>
      </c>
      <c r="P1028" s="8">
        <f t="shared" si="65"/>
        <v>57.38</v>
      </c>
      <c r="Q1028" s="8" t="s">
        <v>8325</v>
      </c>
      <c r="R1028" s="8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42.75" x14ac:dyDescent="0.45">
      <c r="A1029" s="5">
        <v>1027</v>
      </c>
      <c r="B1029" s="7" t="s">
        <v>1028</v>
      </c>
      <c r="C1029" s="7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1">
        <f t="shared" si="64"/>
        <v>103</v>
      </c>
      <c r="P1029" s="8">
        <f t="shared" si="65"/>
        <v>69.67</v>
      </c>
      <c r="Q1029" s="8" t="s">
        <v>8325</v>
      </c>
      <c r="R1029" s="8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2.75" x14ac:dyDescent="0.45">
      <c r="A1030" s="5">
        <v>1028</v>
      </c>
      <c r="B1030" s="7" t="s">
        <v>1029</v>
      </c>
      <c r="C1030" s="7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1">
        <f t="shared" si="64"/>
        <v>117</v>
      </c>
      <c r="P1030" s="8">
        <f t="shared" si="65"/>
        <v>45.99</v>
      </c>
      <c r="Q1030" s="8" t="s">
        <v>8325</v>
      </c>
      <c r="R1030" s="8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28.5" x14ac:dyDescent="0.45">
      <c r="A1031" s="5">
        <v>1029</v>
      </c>
      <c r="B1031" s="7" t="s">
        <v>1030</v>
      </c>
      <c r="C1031" s="7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1">
        <f t="shared" si="64"/>
        <v>112</v>
      </c>
      <c r="P1031" s="8">
        <f t="shared" si="65"/>
        <v>79.260000000000005</v>
      </c>
      <c r="Q1031" s="8" t="s">
        <v>8325</v>
      </c>
      <c r="R1031" s="8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28.5" x14ac:dyDescent="0.45">
      <c r="A1032" s="5">
        <v>1030</v>
      </c>
      <c r="B1032" s="7" t="s">
        <v>1031</v>
      </c>
      <c r="C1032" s="7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1">
        <f t="shared" si="64"/>
        <v>342</v>
      </c>
      <c r="P1032" s="8">
        <f t="shared" si="65"/>
        <v>43.03</v>
      </c>
      <c r="Q1032" s="8" t="s">
        <v>8325</v>
      </c>
      <c r="R1032" s="8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42.75" x14ac:dyDescent="0.45">
      <c r="A1033" s="5">
        <v>1031</v>
      </c>
      <c r="B1033" s="7" t="s">
        <v>1032</v>
      </c>
      <c r="C1033" s="7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1">
        <f t="shared" si="64"/>
        <v>107</v>
      </c>
      <c r="P1033" s="8">
        <f t="shared" si="65"/>
        <v>108.48</v>
      </c>
      <c r="Q1033" s="8" t="s">
        <v>8325</v>
      </c>
      <c r="R1033" s="8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45">
      <c r="A1034" s="5">
        <v>1032</v>
      </c>
      <c r="B1034" s="7" t="s">
        <v>1033</v>
      </c>
      <c r="C1034" s="7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1">
        <f t="shared" si="64"/>
        <v>108</v>
      </c>
      <c r="P1034" s="8">
        <f t="shared" si="65"/>
        <v>61.03</v>
      </c>
      <c r="Q1034" s="8" t="s">
        <v>8325</v>
      </c>
      <c r="R1034" s="8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42.75" x14ac:dyDescent="0.45">
      <c r="A1035" s="5">
        <v>1033</v>
      </c>
      <c r="B1035" s="7" t="s">
        <v>1034</v>
      </c>
      <c r="C1035" s="7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1">
        <f t="shared" si="64"/>
        <v>103</v>
      </c>
      <c r="P1035" s="8">
        <f t="shared" si="65"/>
        <v>50.59</v>
      </c>
      <c r="Q1035" s="8" t="s">
        <v>8325</v>
      </c>
      <c r="R1035" s="8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2.75" x14ac:dyDescent="0.45">
      <c r="A1036" s="5">
        <v>1034</v>
      </c>
      <c r="B1036" s="7" t="s">
        <v>1035</v>
      </c>
      <c r="C1036" s="7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1">
        <f t="shared" si="64"/>
        <v>130</v>
      </c>
      <c r="P1036" s="8">
        <f t="shared" si="65"/>
        <v>39.159999999999997</v>
      </c>
      <c r="Q1036" s="8" t="s">
        <v>8325</v>
      </c>
      <c r="R1036" s="8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42.75" x14ac:dyDescent="0.45">
      <c r="A1037" s="5">
        <v>1035</v>
      </c>
      <c r="B1037" s="7" t="s">
        <v>1036</v>
      </c>
      <c r="C1037" s="7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1">
        <f t="shared" si="64"/>
        <v>108</v>
      </c>
      <c r="P1037" s="8">
        <f t="shared" si="65"/>
        <v>65.16</v>
      </c>
      <c r="Q1037" s="8" t="s">
        <v>8325</v>
      </c>
      <c r="R1037" s="8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2.75" x14ac:dyDescent="0.45">
      <c r="A1038" s="5">
        <v>1036</v>
      </c>
      <c r="B1038" s="7" t="s">
        <v>1037</v>
      </c>
      <c r="C1038" s="7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1">
        <f t="shared" si="64"/>
        <v>112</v>
      </c>
      <c r="P1038" s="8">
        <f t="shared" si="65"/>
        <v>23.96</v>
      </c>
      <c r="Q1038" s="8" t="s">
        <v>8325</v>
      </c>
      <c r="R1038" s="8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42.75" x14ac:dyDescent="0.45">
      <c r="A1039" s="5">
        <v>1037</v>
      </c>
      <c r="B1039" s="7" t="s">
        <v>1038</v>
      </c>
      <c r="C1039" s="7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1">
        <f t="shared" si="64"/>
        <v>102</v>
      </c>
      <c r="P1039" s="8">
        <f t="shared" si="65"/>
        <v>48.62</v>
      </c>
      <c r="Q1039" s="8" t="s">
        <v>8325</v>
      </c>
      <c r="R1039" s="8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2.75" x14ac:dyDescent="0.45">
      <c r="A1040" s="5">
        <v>1038</v>
      </c>
      <c r="B1040" s="7" t="s">
        <v>1039</v>
      </c>
      <c r="C1040" s="7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1">
        <f t="shared" si="64"/>
        <v>145</v>
      </c>
      <c r="P1040" s="8">
        <f t="shared" si="65"/>
        <v>35.74</v>
      </c>
      <c r="Q1040" s="8" t="s">
        <v>8325</v>
      </c>
      <c r="R1040" s="8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42.75" x14ac:dyDescent="0.45">
      <c r="A1041" s="5">
        <v>1039</v>
      </c>
      <c r="B1041" s="7" t="s">
        <v>1040</v>
      </c>
      <c r="C1041" s="7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1">
        <f t="shared" si="64"/>
        <v>128</v>
      </c>
      <c r="P1041" s="8">
        <f t="shared" si="65"/>
        <v>21.37</v>
      </c>
      <c r="Q1041" s="8" t="s">
        <v>8325</v>
      </c>
      <c r="R1041" s="8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42.75" x14ac:dyDescent="0.45">
      <c r="A1042" s="5">
        <v>1040</v>
      </c>
      <c r="B1042" s="7" t="s">
        <v>1041</v>
      </c>
      <c r="C1042" s="7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1">
        <f t="shared" si="64"/>
        <v>0</v>
      </c>
      <c r="P1042" s="8">
        <f t="shared" si="65"/>
        <v>250</v>
      </c>
      <c r="Q1042" s="8" t="s">
        <v>8331</v>
      </c>
      <c r="R1042" s="8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2.75" x14ac:dyDescent="0.45">
      <c r="A1043" s="5">
        <v>1041</v>
      </c>
      <c r="B1043" s="7" t="s">
        <v>1042</v>
      </c>
      <c r="C1043" s="7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1">
        <f t="shared" si="64"/>
        <v>0</v>
      </c>
      <c r="P1043" s="8" t="e">
        <f t="shared" si="65"/>
        <v>#DIV/0!</v>
      </c>
      <c r="Q1043" s="8" t="s">
        <v>8331</v>
      </c>
      <c r="R1043" s="8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42.75" x14ac:dyDescent="0.45">
      <c r="A1044" s="5">
        <v>1042</v>
      </c>
      <c r="B1044" s="7" t="s">
        <v>1043</v>
      </c>
      <c r="C1044" s="7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1">
        <f t="shared" si="64"/>
        <v>2</v>
      </c>
      <c r="P1044" s="8">
        <f t="shared" si="65"/>
        <v>10</v>
      </c>
      <c r="Q1044" s="8" t="s">
        <v>8331</v>
      </c>
      <c r="R1044" s="8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2.75" x14ac:dyDescent="0.45">
      <c r="A1045" s="5">
        <v>1043</v>
      </c>
      <c r="B1045" s="7" t="s">
        <v>1044</v>
      </c>
      <c r="C1045" s="7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1">
        <f t="shared" si="64"/>
        <v>9</v>
      </c>
      <c r="P1045" s="8">
        <f t="shared" si="65"/>
        <v>29.24</v>
      </c>
      <c r="Q1045" s="8" t="s">
        <v>8331</v>
      </c>
      <c r="R1045" s="8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42.75" x14ac:dyDescent="0.45">
      <c r="A1046" s="5">
        <v>1044</v>
      </c>
      <c r="B1046" s="7" t="s">
        <v>1045</v>
      </c>
      <c r="C1046" s="7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1">
        <f t="shared" si="64"/>
        <v>0</v>
      </c>
      <c r="P1046" s="8">
        <f t="shared" si="65"/>
        <v>3</v>
      </c>
      <c r="Q1046" s="8" t="s">
        <v>8331</v>
      </c>
      <c r="R1046" s="8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2.75" x14ac:dyDescent="0.45">
      <c r="A1047" s="5">
        <v>1045</v>
      </c>
      <c r="B1047" s="7" t="s">
        <v>1046</v>
      </c>
      <c r="C1047" s="7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1">
        <f t="shared" si="64"/>
        <v>3</v>
      </c>
      <c r="P1047" s="8">
        <f t="shared" si="65"/>
        <v>33.25</v>
      </c>
      <c r="Q1047" s="8" t="s">
        <v>8331</v>
      </c>
      <c r="R1047" s="8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42.75" x14ac:dyDescent="0.45">
      <c r="A1048" s="5">
        <v>1046</v>
      </c>
      <c r="B1048" s="7" t="s">
        <v>1047</v>
      </c>
      <c r="C1048" s="7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1">
        <f t="shared" si="64"/>
        <v>0</v>
      </c>
      <c r="P1048" s="8" t="e">
        <f t="shared" si="65"/>
        <v>#DIV/0!</v>
      </c>
      <c r="Q1048" s="8" t="s">
        <v>8331</v>
      </c>
      <c r="R1048" s="8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2.75" x14ac:dyDescent="0.45">
      <c r="A1049" s="5">
        <v>1047</v>
      </c>
      <c r="B1049" s="7" t="s">
        <v>1048</v>
      </c>
      <c r="C1049" s="7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1">
        <f t="shared" si="64"/>
        <v>0</v>
      </c>
      <c r="P1049" s="8">
        <f t="shared" si="65"/>
        <v>1</v>
      </c>
      <c r="Q1049" s="8" t="s">
        <v>8331</v>
      </c>
      <c r="R1049" s="8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2.75" x14ac:dyDescent="0.45">
      <c r="A1050" s="5">
        <v>1048</v>
      </c>
      <c r="B1050" s="7" t="s">
        <v>1049</v>
      </c>
      <c r="C1050" s="7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1">
        <f t="shared" si="64"/>
        <v>1</v>
      </c>
      <c r="P1050" s="8">
        <f t="shared" si="65"/>
        <v>53</v>
      </c>
      <c r="Q1050" s="8" t="s">
        <v>8331</v>
      </c>
      <c r="R1050" s="8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45">
      <c r="A1051" s="5">
        <v>1049</v>
      </c>
      <c r="B1051" s="7" t="s">
        <v>1050</v>
      </c>
      <c r="C1051" s="7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1">
        <f t="shared" si="64"/>
        <v>0</v>
      </c>
      <c r="P1051" s="8" t="e">
        <f t="shared" si="65"/>
        <v>#DIV/0!</v>
      </c>
      <c r="Q1051" s="8" t="s">
        <v>8331</v>
      </c>
      <c r="R1051" s="8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28.5" x14ac:dyDescent="0.45">
      <c r="A1052" s="5">
        <v>1050</v>
      </c>
      <c r="B1052" s="7" t="s">
        <v>1051</v>
      </c>
      <c r="C1052" s="7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1">
        <f t="shared" si="64"/>
        <v>0</v>
      </c>
      <c r="P1052" s="8" t="e">
        <f t="shared" si="65"/>
        <v>#DIV/0!</v>
      </c>
      <c r="Q1052" s="8" t="s">
        <v>8331</v>
      </c>
      <c r="R1052" s="8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42.75" x14ac:dyDescent="0.45">
      <c r="A1053" s="5">
        <v>1051</v>
      </c>
      <c r="B1053" s="7" t="s">
        <v>1052</v>
      </c>
      <c r="C1053" s="7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1">
        <f t="shared" si="64"/>
        <v>0</v>
      </c>
      <c r="P1053" s="8" t="e">
        <f t="shared" si="65"/>
        <v>#DIV/0!</v>
      </c>
      <c r="Q1053" s="8" t="s">
        <v>8331</v>
      </c>
      <c r="R1053" s="8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57" x14ac:dyDescent="0.45">
      <c r="A1054" s="5">
        <v>1052</v>
      </c>
      <c r="B1054" s="7" t="s">
        <v>1053</v>
      </c>
      <c r="C1054" s="7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1">
        <f t="shared" si="64"/>
        <v>0</v>
      </c>
      <c r="P1054" s="8" t="e">
        <f t="shared" si="65"/>
        <v>#DIV/0!</v>
      </c>
      <c r="Q1054" s="8" t="s">
        <v>8331</v>
      </c>
      <c r="R1054" s="8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42.75" x14ac:dyDescent="0.45">
      <c r="A1055" s="5">
        <v>1053</v>
      </c>
      <c r="B1055" s="7" t="s">
        <v>1054</v>
      </c>
      <c r="C1055" s="7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1">
        <f t="shared" si="64"/>
        <v>1</v>
      </c>
      <c r="P1055" s="8">
        <f t="shared" si="65"/>
        <v>15</v>
      </c>
      <c r="Q1055" s="8" t="s">
        <v>8331</v>
      </c>
      <c r="R1055" s="8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42.75" x14ac:dyDescent="0.45">
      <c r="A1056" s="5">
        <v>1054</v>
      </c>
      <c r="B1056" s="7" t="s">
        <v>1055</v>
      </c>
      <c r="C1056" s="7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1">
        <f t="shared" si="64"/>
        <v>0</v>
      </c>
      <c r="P1056" s="8" t="e">
        <f t="shared" si="65"/>
        <v>#DIV/0!</v>
      </c>
      <c r="Q1056" s="8" t="s">
        <v>8331</v>
      </c>
      <c r="R1056" s="8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42.75" x14ac:dyDescent="0.45">
      <c r="A1057" s="5">
        <v>1055</v>
      </c>
      <c r="B1057" s="7" t="s">
        <v>1056</v>
      </c>
      <c r="C1057" s="7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1">
        <f t="shared" si="64"/>
        <v>0</v>
      </c>
      <c r="P1057" s="8" t="e">
        <f t="shared" si="65"/>
        <v>#DIV/0!</v>
      </c>
      <c r="Q1057" s="8" t="s">
        <v>8331</v>
      </c>
      <c r="R1057" s="8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42.75" x14ac:dyDescent="0.45">
      <c r="A1058" s="5">
        <v>1056</v>
      </c>
      <c r="B1058" s="7" t="s">
        <v>1057</v>
      </c>
      <c r="C1058" s="7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1">
        <f t="shared" si="64"/>
        <v>0</v>
      </c>
      <c r="P1058" s="8" t="e">
        <f t="shared" si="65"/>
        <v>#DIV/0!</v>
      </c>
      <c r="Q1058" s="8" t="s">
        <v>8331</v>
      </c>
      <c r="R1058" s="8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42.75" x14ac:dyDescent="0.45">
      <c r="A1059" s="5">
        <v>1057</v>
      </c>
      <c r="B1059" s="7" t="s">
        <v>1058</v>
      </c>
      <c r="C1059" s="7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1">
        <f t="shared" si="64"/>
        <v>0</v>
      </c>
      <c r="P1059" s="8" t="e">
        <f t="shared" si="65"/>
        <v>#DIV/0!</v>
      </c>
      <c r="Q1059" s="8" t="s">
        <v>8331</v>
      </c>
      <c r="R1059" s="8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42.75" x14ac:dyDescent="0.45">
      <c r="A1060" s="5">
        <v>1058</v>
      </c>
      <c r="B1060" s="7" t="s">
        <v>1059</v>
      </c>
      <c r="C1060" s="7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1">
        <f t="shared" si="64"/>
        <v>0</v>
      </c>
      <c r="P1060" s="8" t="e">
        <f t="shared" si="65"/>
        <v>#DIV/0!</v>
      </c>
      <c r="Q1060" s="8" t="s">
        <v>8331</v>
      </c>
      <c r="R1060" s="8" t="s">
        <v>8332</v>
      </c>
      <c r="S1060" s="17">
        <f t="shared" si="66"/>
        <v>42047.900960648149</v>
      </c>
      <c r="T1060" s="17">
        <f t="shared" si="67"/>
        <v>42089</v>
      </c>
    </row>
    <row r="1061" spans="1:20" x14ac:dyDescent="0.45">
      <c r="A1061" s="5">
        <v>1059</v>
      </c>
      <c r="B1061" s="7" t="s">
        <v>1060</v>
      </c>
      <c r="C1061" s="7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1">
        <f t="shared" si="64"/>
        <v>0</v>
      </c>
      <c r="P1061" s="8" t="e">
        <f t="shared" si="65"/>
        <v>#DIV/0!</v>
      </c>
      <c r="Q1061" s="8" t="s">
        <v>8331</v>
      </c>
      <c r="R1061" s="8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42.75" x14ac:dyDescent="0.45">
      <c r="A1062" s="5">
        <v>1060</v>
      </c>
      <c r="B1062" s="7" t="s">
        <v>1061</v>
      </c>
      <c r="C1062" s="7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1">
        <f t="shared" si="64"/>
        <v>1</v>
      </c>
      <c r="P1062" s="8">
        <f t="shared" si="65"/>
        <v>50</v>
      </c>
      <c r="Q1062" s="8" t="s">
        <v>8331</v>
      </c>
      <c r="R1062" s="8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28.5" x14ac:dyDescent="0.45">
      <c r="A1063" s="5">
        <v>1061</v>
      </c>
      <c r="B1063" s="7" t="s">
        <v>1062</v>
      </c>
      <c r="C1063" s="7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1">
        <f t="shared" si="64"/>
        <v>0</v>
      </c>
      <c r="P1063" s="8" t="e">
        <f t="shared" si="65"/>
        <v>#DIV/0!</v>
      </c>
      <c r="Q1063" s="8" t="s">
        <v>8331</v>
      </c>
      <c r="R1063" s="8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45">
      <c r="A1064" s="5">
        <v>1062</v>
      </c>
      <c r="B1064" s="7" t="s">
        <v>1063</v>
      </c>
      <c r="C1064" s="7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1">
        <f t="shared" si="64"/>
        <v>95</v>
      </c>
      <c r="P1064" s="8">
        <f t="shared" si="65"/>
        <v>47.5</v>
      </c>
      <c r="Q1064" s="8" t="s">
        <v>8331</v>
      </c>
      <c r="R1064" s="8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42.75" x14ac:dyDescent="0.45">
      <c r="A1065" s="5">
        <v>1063</v>
      </c>
      <c r="B1065" s="7" t="s">
        <v>1064</v>
      </c>
      <c r="C1065" s="7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1">
        <f t="shared" si="64"/>
        <v>0</v>
      </c>
      <c r="P1065" s="8" t="e">
        <f t="shared" si="65"/>
        <v>#DIV/0!</v>
      </c>
      <c r="Q1065" s="8" t="s">
        <v>8331</v>
      </c>
      <c r="R1065" s="8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2.75" x14ac:dyDescent="0.45">
      <c r="A1066" s="5">
        <v>1064</v>
      </c>
      <c r="B1066" s="7" t="s">
        <v>1065</v>
      </c>
      <c r="C1066" s="7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1">
        <f t="shared" si="64"/>
        <v>9</v>
      </c>
      <c r="P1066" s="8">
        <f t="shared" si="65"/>
        <v>65.67</v>
      </c>
      <c r="Q1066" s="8" t="s">
        <v>8333</v>
      </c>
      <c r="R1066" s="8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42.75" x14ac:dyDescent="0.45">
      <c r="A1067" s="5">
        <v>1065</v>
      </c>
      <c r="B1067" s="7" t="s">
        <v>1066</v>
      </c>
      <c r="C1067" s="7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1">
        <f t="shared" si="64"/>
        <v>3</v>
      </c>
      <c r="P1067" s="8">
        <f t="shared" si="65"/>
        <v>16.2</v>
      </c>
      <c r="Q1067" s="8" t="s">
        <v>8333</v>
      </c>
      <c r="R1067" s="8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2.75" x14ac:dyDescent="0.45">
      <c r="A1068" s="5">
        <v>1066</v>
      </c>
      <c r="B1068" s="7" t="s">
        <v>1067</v>
      </c>
      <c r="C1068" s="7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1">
        <f t="shared" si="64"/>
        <v>3</v>
      </c>
      <c r="P1068" s="8">
        <f t="shared" si="65"/>
        <v>34.130000000000003</v>
      </c>
      <c r="Q1068" s="8" t="s">
        <v>8333</v>
      </c>
      <c r="R1068" s="8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42.75" x14ac:dyDescent="0.45">
      <c r="A1069" s="5">
        <v>1067</v>
      </c>
      <c r="B1069" s="7" t="s">
        <v>1068</v>
      </c>
      <c r="C1069" s="7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1">
        <f t="shared" si="64"/>
        <v>26</v>
      </c>
      <c r="P1069" s="8">
        <f t="shared" si="65"/>
        <v>13</v>
      </c>
      <c r="Q1069" s="8" t="s">
        <v>8333</v>
      </c>
      <c r="R1069" s="8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57" x14ac:dyDescent="0.45">
      <c r="A1070" s="5">
        <v>1068</v>
      </c>
      <c r="B1070" s="7" t="s">
        <v>1069</v>
      </c>
      <c r="C1070" s="7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1">
        <f t="shared" si="64"/>
        <v>0</v>
      </c>
      <c r="P1070" s="8">
        <f t="shared" si="65"/>
        <v>11.25</v>
      </c>
      <c r="Q1070" s="8" t="s">
        <v>8333</v>
      </c>
      <c r="R1070" s="8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2.75" x14ac:dyDescent="0.45">
      <c r="A1071" s="5">
        <v>1069</v>
      </c>
      <c r="B1071" s="7" t="s">
        <v>1070</v>
      </c>
      <c r="C1071" s="7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1">
        <f t="shared" si="64"/>
        <v>39</v>
      </c>
      <c r="P1071" s="8">
        <f t="shared" si="65"/>
        <v>40.479999999999997</v>
      </c>
      <c r="Q1071" s="8" t="s">
        <v>8333</v>
      </c>
      <c r="R1071" s="8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2.75" x14ac:dyDescent="0.45">
      <c r="A1072" s="5">
        <v>1070</v>
      </c>
      <c r="B1072" s="7" t="s">
        <v>1071</v>
      </c>
      <c r="C1072" s="7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1">
        <f t="shared" si="64"/>
        <v>1</v>
      </c>
      <c r="P1072" s="8">
        <f t="shared" si="65"/>
        <v>35</v>
      </c>
      <c r="Q1072" s="8" t="s">
        <v>8333</v>
      </c>
      <c r="R1072" s="8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42.75" x14ac:dyDescent="0.45">
      <c r="A1073" s="5">
        <v>1071</v>
      </c>
      <c r="B1073" s="7" t="s">
        <v>1072</v>
      </c>
      <c r="C1073" s="7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1">
        <f t="shared" si="64"/>
        <v>0</v>
      </c>
      <c r="P1073" s="8" t="e">
        <f t="shared" si="65"/>
        <v>#DIV/0!</v>
      </c>
      <c r="Q1073" s="8" t="s">
        <v>8333</v>
      </c>
      <c r="R1073" s="8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42.75" x14ac:dyDescent="0.45">
      <c r="A1074" s="5">
        <v>1072</v>
      </c>
      <c r="B1074" s="7" t="s">
        <v>1073</v>
      </c>
      <c r="C1074" s="7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1">
        <f t="shared" si="64"/>
        <v>0</v>
      </c>
      <c r="P1074" s="8">
        <f t="shared" si="65"/>
        <v>12.75</v>
      </c>
      <c r="Q1074" s="8" t="s">
        <v>8333</v>
      </c>
      <c r="R1074" s="8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28.5" x14ac:dyDescent="0.45">
      <c r="A1075" s="5">
        <v>1073</v>
      </c>
      <c r="B1075" s="7" t="s">
        <v>1074</v>
      </c>
      <c r="C1075" s="7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1">
        <f t="shared" si="64"/>
        <v>1</v>
      </c>
      <c r="P1075" s="8">
        <f t="shared" si="65"/>
        <v>10</v>
      </c>
      <c r="Q1075" s="8" t="s">
        <v>8333</v>
      </c>
      <c r="R1075" s="8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42.75" x14ac:dyDescent="0.45">
      <c r="A1076" s="5">
        <v>1074</v>
      </c>
      <c r="B1076" s="7" t="s">
        <v>1075</v>
      </c>
      <c r="C1076" s="7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1">
        <f t="shared" si="64"/>
        <v>6</v>
      </c>
      <c r="P1076" s="8">
        <f t="shared" si="65"/>
        <v>113.57</v>
      </c>
      <c r="Q1076" s="8" t="s">
        <v>8333</v>
      </c>
      <c r="R1076" s="8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28.5" x14ac:dyDescent="0.45">
      <c r="A1077" s="5">
        <v>1075</v>
      </c>
      <c r="B1077" s="7" t="s">
        <v>1076</v>
      </c>
      <c r="C1077" s="7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1">
        <f t="shared" si="64"/>
        <v>5</v>
      </c>
      <c r="P1077" s="8">
        <f t="shared" si="65"/>
        <v>15</v>
      </c>
      <c r="Q1077" s="8" t="s">
        <v>8333</v>
      </c>
      <c r="R1077" s="8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2.75" x14ac:dyDescent="0.45">
      <c r="A1078" s="5">
        <v>1076</v>
      </c>
      <c r="B1078" s="7" t="s">
        <v>1077</v>
      </c>
      <c r="C1078" s="7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1">
        <f t="shared" si="64"/>
        <v>63</v>
      </c>
      <c r="P1078" s="8">
        <f t="shared" si="65"/>
        <v>48.28</v>
      </c>
      <c r="Q1078" s="8" t="s">
        <v>8333</v>
      </c>
      <c r="R1078" s="8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2.75" x14ac:dyDescent="0.45">
      <c r="A1079" s="5">
        <v>1077</v>
      </c>
      <c r="B1079" s="7" t="s">
        <v>1078</v>
      </c>
      <c r="C1079" s="7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1">
        <f t="shared" si="64"/>
        <v>29</v>
      </c>
      <c r="P1079" s="8">
        <f t="shared" si="65"/>
        <v>43.98</v>
      </c>
      <c r="Q1079" s="8" t="s">
        <v>8333</v>
      </c>
      <c r="R1079" s="8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42.75" x14ac:dyDescent="0.45">
      <c r="A1080" s="5">
        <v>1078</v>
      </c>
      <c r="B1080" s="7" t="s">
        <v>1079</v>
      </c>
      <c r="C1080" s="7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1">
        <f t="shared" si="64"/>
        <v>8</v>
      </c>
      <c r="P1080" s="8">
        <f t="shared" si="65"/>
        <v>9</v>
      </c>
      <c r="Q1080" s="8" t="s">
        <v>8333</v>
      </c>
      <c r="R1080" s="8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42.75" x14ac:dyDescent="0.45">
      <c r="A1081" s="5">
        <v>1079</v>
      </c>
      <c r="B1081" s="7" t="s">
        <v>1080</v>
      </c>
      <c r="C1081" s="7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1">
        <f t="shared" si="64"/>
        <v>3</v>
      </c>
      <c r="P1081" s="8">
        <f t="shared" si="65"/>
        <v>37.67</v>
      </c>
      <c r="Q1081" s="8" t="s">
        <v>8333</v>
      </c>
      <c r="R1081" s="8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42.75" x14ac:dyDescent="0.45">
      <c r="A1082" s="5">
        <v>1080</v>
      </c>
      <c r="B1082" s="7" t="s">
        <v>1081</v>
      </c>
      <c r="C1082" s="7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1">
        <f t="shared" si="64"/>
        <v>9</v>
      </c>
      <c r="P1082" s="8">
        <f t="shared" si="65"/>
        <v>18.579999999999998</v>
      </c>
      <c r="Q1082" s="8" t="s">
        <v>8333</v>
      </c>
      <c r="R1082" s="8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2.75" x14ac:dyDescent="0.45">
      <c r="A1083" s="5">
        <v>1081</v>
      </c>
      <c r="B1083" s="7" t="s">
        <v>1082</v>
      </c>
      <c r="C1083" s="7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1">
        <f t="shared" si="64"/>
        <v>0</v>
      </c>
      <c r="P1083" s="8">
        <f t="shared" si="65"/>
        <v>3</v>
      </c>
      <c r="Q1083" s="8" t="s">
        <v>8333</v>
      </c>
      <c r="R1083" s="8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28.5" x14ac:dyDescent="0.45">
      <c r="A1084" s="5">
        <v>1082</v>
      </c>
      <c r="B1084" s="7" t="s">
        <v>1083</v>
      </c>
      <c r="C1084" s="7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1">
        <f t="shared" si="64"/>
        <v>1</v>
      </c>
      <c r="P1084" s="8">
        <f t="shared" si="65"/>
        <v>18.670000000000002</v>
      </c>
      <c r="Q1084" s="8" t="s">
        <v>8333</v>
      </c>
      <c r="R1084" s="8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42.75" x14ac:dyDescent="0.45">
      <c r="A1085" s="5">
        <v>1083</v>
      </c>
      <c r="B1085" s="7" t="s">
        <v>1084</v>
      </c>
      <c r="C1085" s="7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1">
        <f t="shared" si="64"/>
        <v>1</v>
      </c>
      <c r="P1085" s="8">
        <f t="shared" si="65"/>
        <v>410</v>
      </c>
      <c r="Q1085" s="8" t="s">
        <v>8333</v>
      </c>
      <c r="R1085" s="8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45">
      <c r="A1086" s="5">
        <v>1084</v>
      </c>
      <c r="B1086" s="7" t="s">
        <v>1085</v>
      </c>
      <c r="C1086" s="7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1">
        <f t="shared" si="64"/>
        <v>0</v>
      </c>
      <c r="P1086" s="8" t="e">
        <f t="shared" si="65"/>
        <v>#DIV/0!</v>
      </c>
      <c r="Q1086" s="8" t="s">
        <v>8333</v>
      </c>
      <c r="R1086" s="8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42.75" x14ac:dyDescent="0.45">
      <c r="A1087" s="5">
        <v>1085</v>
      </c>
      <c r="B1087" s="7" t="s">
        <v>1086</v>
      </c>
      <c r="C1087" s="7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1">
        <f t="shared" si="64"/>
        <v>3</v>
      </c>
      <c r="P1087" s="8">
        <f t="shared" si="65"/>
        <v>114</v>
      </c>
      <c r="Q1087" s="8" t="s">
        <v>8333</v>
      </c>
      <c r="R1087" s="8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45">
      <c r="A1088" s="5">
        <v>1086</v>
      </c>
      <c r="B1088" s="7" t="s">
        <v>1087</v>
      </c>
      <c r="C1088" s="7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1">
        <f t="shared" si="64"/>
        <v>0</v>
      </c>
      <c r="P1088" s="8">
        <f t="shared" si="65"/>
        <v>7.5</v>
      </c>
      <c r="Q1088" s="8" t="s">
        <v>8333</v>
      </c>
      <c r="R1088" s="8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42.75" x14ac:dyDescent="0.45">
      <c r="A1089" s="5">
        <v>1087</v>
      </c>
      <c r="B1089" s="7" t="s">
        <v>1088</v>
      </c>
      <c r="C1089" s="7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1">
        <f t="shared" si="64"/>
        <v>0</v>
      </c>
      <c r="P1089" s="8" t="e">
        <f t="shared" si="65"/>
        <v>#DIV/0!</v>
      </c>
      <c r="Q1089" s="8" t="s">
        <v>8333</v>
      </c>
      <c r="R1089" s="8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28.5" x14ac:dyDescent="0.45">
      <c r="A1090" s="5">
        <v>1088</v>
      </c>
      <c r="B1090" s="7" t="s">
        <v>1089</v>
      </c>
      <c r="C1090" s="7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1">
        <f t="shared" si="64"/>
        <v>14</v>
      </c>
      <c r="P1090" s="8">
        <f t="shared" si="65"/>
        <v>43.42</v>
      </c>
      <c r="Q1090" s="8" t="s">
        <v>8333</v>
      </c>
      <c r="R1090" s="8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28.5" x14ac:dyDescent="0.45">
      <c r="A1091" s="5">
        <v>1089</v>
      </c>
      <c r="B1091" s="7" t="s">
        <v>1090</v>
      </c>
      <c r="C1091" s="7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1">
        <f t="shared" ref="O1091:O1154" si="68">ROUND((E1091/D1091)*100,0)</f>
        <v>8</v>
      </c>
      <c r="P1091" s="8">
        <f t="shared" ref="P1091:P1154" si="69">ROUND(E1091/L1091,2)</f>
        <v>23.96</v>
      </c>
      <c r="Q1091" s="8" t="s">
        <v>8333</v>
      </c>
      <c r="R1091" s="8" t="s">
        <v>8334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2.75" x14ac:dyDescent="0.45">
      <c r="A1092" s="5">
        <v>1090</v>
      </c>
      <c r="B1092" s="7" t="s">
        <v>1091</v>
      </c>
      <c r="C1092" s="7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1">
        <f t="shared" si="68"/>
        <v>0</v>
      </c>
      <c r="P1092" s="8">
        <f t="shared" si="69"/>
        <v>5</v>
      </c>
      <c r="Q1092" s="8" t="s">
        <v>8333</v>
      </c>
      <c r="R1092" s="8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42.75" x14ac:dyDescent="0.45">
      <c r="A1093" s="5">
        <v>1091</v>
      </c>
      <c r="B1093" s="7" t="s">
        <v>1092</v>
      </c>
      <c r="C1093" s="7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1">
        <f t="shared" si="68"/>
        <v>13</v>
      </c>
      <c r="P1093" s="8">
        <f t="shared" si="69"/>
        <v>12.5</v>
      </c>
      <c r="Q1093" s="8" t="s">
        <v>8333</v>
      </c>
      <c r="R1093" s="8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57" x14ac:dyDescent="0.45">
      <c r="A1094" s="5">
        <v>1092</v>
      </c>
      <c r="B1094" s="7" t="s">
        <v>1093</v>
      </c>
      <c r="C1094" s="7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1">
        <f t="shared" si="68"/>
        <v>1</v>
      </c>
      <c r="P1094" s="8">
        <f t="shared" si="69"/>
        <v>3</v>
      </c>
      <c r="Q1094" s="8" t="s">
        <v>8333</v>
      </c>
      <c r="R1094" s="8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2.75" x14ac:dyDescent="0.45">
      <c r="A1095" s="5">
        <v>1093</v>
      </c>
      <c r="B1095" s="7" t="s">
        <v>1094</v>
      </c>
      <c r="C1095" s="7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1">
        <f t="shared" si="68"/>
        <v>14</v>
      </c>
      <c r="P1095" s="8">
        <f t="shared" si="69"/>
        <v>10.56</v>
      </c>
      <c r="Q1095" s="8" t="s">
        <v>8333</v>
      </c>
      <c r="R1095" s="8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42.75" x14ac:dyDescent="0.45">
      <c r="A1096" s="5">
        <v>1094</v>
      </c>
      <c r="B1096" s="7" t="s">
        <v>1095</v>
      </c>
      <c r="C1096" s="7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1">
        <f t="shared" si="68"/>
        <v>18</v>
      </c>
      <c r="P1096" s="8">
        <f t="shared" si="69"/>
        <v>122</v>
      </c>
      <c r="Q1096" s="8" t="s">
        <v>8333</v>
      </c>
      <c r="R1096" s="8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42.75" x14ac:dyDescent="0.45">
      <c r="A1097" s="5">
        <v>1095</v>
      </c>
      <c r="B1097" s="7" t="s">
        <v>1096</v>
      </c>
      <c r="C1097" s="7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1">
        <f t="shared" si="68"/>
        <v>5</v>
      </c>
      <c r="P1097" s="8">
        <f t="shared" si="69"/>
        <v>267.81</v>
      </c>
      <c r="Q1097" s="8" t="s">
        <v>8333</v>
      </c>
      <c r="R1097" s="8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42.75" x14ac:dyDescent="0.45">
      <c r="A1098" s="5">
        <v>1096</v>
      </c>
      <c r="B1098" s="7" t="s">
        <v>1097</v>
      </c>
      <c r="C1098" s="7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1">
        <f t="shared" si="68"/>
        <v>18</v>
      </c>
      <c r="P1098" s="8">
        <f t="shared" si="69"/>
        <v>74.209999999999994</v>
      </c>
      <c r="Q1098" s="8" t="s">
        <v>8333</v>
      </c>
      <c r="R1098" s="8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2.75" x14ac:dyDescent="0.45">
      <c r="A1099" s="5">
        <v>1097</v>
      </c>
      <c r="B1099" s="7" t="s">
        <v>1098</v>
      </c>
      <c r="C1099" s="7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1">
        <f t="shared" si="68"/>
        <v>0</v>
      </c>
      <c r="P1099" s="8">
        <f t="shared" si="69"/>
        <v>6.71</v>
      </c>
      <c r="Q1099" s="8" t="s">
        <v>8333</v>
      </c>
      <c r="R1099" s="8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28.5" x14ac:dyDescent="0.45">
      <c r="A1100" s="5">
        <v>1098</v>
      </c>
      <c r="B1100" s="7" t="s">
        <v>1099</v>
      </c>
      <c r="C1100" s="7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1">
        <f t="shared" si="68"/>
        <v>7</v>
      </c>
      <c r="P1100" s="8">
        <f t="shared" si="69"/>
        <v>81.95</v>
      </c>
      <c r="Q1100" s="8" t="s">
        <v>8333</v>
      </c>
      <c r="R1100" s="8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42.75" x14ac:dyDescent="0.45">
      <c r="A1101" s="5">
        <v>1099</v>
      </c>
      <c r="B1101" s="7" t="s">
        <v>1100</v>
      </c>
      <c r="C1101" s="7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1">
        <f t="shared" si="68"/>
        <v>1</v>
      </c>
      <c r="P1101" s="8">
        <f t="shared" si="69"/>
        <v>25</v>
      </c>
      <c r="Q1101" s="8" t="s">
        <v>8333</v>
      </c>
      <c r="R1101" s="8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2.75" x14ac:dyDescent="0.45">
      <c r="A1102" s="5">
        <v>1100</v>
      </c>
      <c r="B1102" s="7" t="s">
        <v>1101</v>
      </c>
      <c r="C1102" s="7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1">
        <f t="shared" si="68"/>
        <v>3</v>
      </c>
      <c r="P1102" s="8">
        <f t="shared" si="69"/>
        <v>10</v>
      </c>
      <c r="Q1102" s="8" t="s">
        <v>8333</v>
      </c>
      <c r="R1102" s="8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28.5" x14ac:dyDescent="0.45">
      <c r="A1103" s="5">
        <v>1101</v>
      </c>
      <c r="B1103" s="7" t="s">
        <v>1102</v>
      </c>
      <c r="C1103" s="7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1">
        <f t="shared" si="68"/>
        <v>0</v>
      </c>
      <c r="P1103" s="8">
        <f t="shared" si="69"/>
        <v>6.83</v>
      </c>
      <c r="Q1103" s="8" t="s">
        <v>8333</v>
      </c>
      <c r="R1103" s="8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42.75" x14ac:dyDescent="0.45">
      <c r="A1104" s="5">
        <v>1102</v>
      </c>
      <c r="B1104" s="7" t="s">
        <v>1103</v>
      </c>
      <c r="C1104" s="7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1">
        <f t="shared" si="68"/>
        <v>5</v>
      </c>
      <c r="P1104" s="8">
        <f t="shared" si="69"/>
        <v>17.71</v>
      </c>
      <c r="Q1104" s="8" t="s">
        <v>8333</v>
      </c>
      <c r="R1104" s="8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2.75" x14ac:dyDescent="0.45">
      <c r="A1105" s="5">
        <v>1103</v>
      </c>
      <c r="B1105" s="7" t="s">
        <v>1104</v>
      </c>
      <c r="C1105" s="7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1">
        <f t="shared" si="68"/>
        <v>2</v>
      </c>
      <c r="P1105" s="8">
        <f t="shared" si="69"/>
        <v>16.2</v>
      </c>
      <c r="Q1105" s="8" t="s">
        <v>8333</v>
      </c>
      <c r="R1105" s="8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42.75" x14ac:dyDescent="0.45">
      <c r="A1106" s="5">
        <v>1104</v>
      </c>
      <c r="B1106" s="7" t="s">
        <v>1105</v>
      </c>
      <c r="C1106" s="7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1">
        <f t="shared" si="68"/>
        <v>5</v>
      </c>
      <c r="P1106" s="8">
        <f t="shared" si="69"/>
        <v>80.3</v>
      </c>
      <c r="Q1106" s="8" t="s">
        <v>8333</v>
      </c>
      <c r="R1106" s="8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42.75" x14ac:dyDescent="0.45">
      <c r="A1107" s="5">
        <v>1105</v>
      </c>
      <c r="B1107" s="7" t="s">
        <v>1106</v>
      </c>
      <c r="C1107" s="7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1">
        <f t="shared" si="68"/>
        <v>0</v>
      </c>
      <c r="P1107" s="8">
        <f t="shared" si="69"/>
        <v>71.55</v>
      </c>
      <c r="Q1107" s="8" t="s">
        <v>8333</v>
      </c>
      <c r="R1107" s="8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2.75" x14ac:dyDescent="0.45">
      <c r="A1108" s="5">
        <v>1106</v>
      </c>
      <c r="B1108" s="7" t="s">
        <v>1107</v>
      </c>
      <c r="C1108" s="7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1">
        <f t="shared" si="68"/>
        <v>41</v>
      </c>
      <c r="P1108" s="8">
        <f t="shared" si="69"/>
        <v>23.57</v>
      </c>
      <c r="Q1108" s="8" t="s">
        <v>8333</v>
      </c>
      <c r="R1108" s="8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57" x14ac:dyDescent="0.45">
      <c r="A1109" s="5">
        <v>1107</v>
      </c>
      <c r="B1109" s="7" t="s">
        <v>1108</v>
      </c>
      <c r="C1109" s="7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1">
        <f t="shared" si="68"/>
        <v>0</v>
      </c>
      <c r="P1109" s="8" t="e">
        <f t="shared" si="69"/>
        <v>#DIV/0!</v>
      </c>
      <c r="Q1109" s="8" t="s">
        <v>8333</v>
      </c>
      <c r="R1109" s="8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42.75" x14ac:dyDescent="0.45">
      <c r="A1110" s="5">
        <v>1108</v>
      </c>
      <c r="B1110" s="7" t="s">
        <v>1109</v>
      </c>
      <c r="C1110" s="7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1">
        <f t="shared" si="68"/>
        <v>3</v>
      </c>
      <c r="P1110" s="8">
        <f t="shared" si="69"/>
        <v>34.880000000000003</v>
      </c>
      <c r="Q1110" s="8" t="s">
        <v>8333</v>
      </c>
      <c r="R1110" s="8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42.75" x14ac:dyDescent="0.45">
      <c r="A1111" s="5">
        <v>1109</v>
      </c>
      <c r="B1111" s="7" t="s">
        <v>1110</v>
      </c>
      <c r="C1111" s="7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1">
        <f t="shared" si="68"/>
        <v>0</v>
      </c>
      <c r="P1111" s="8">
        <f t="shared" si="69"/>
        <v>15</v>
      </c>
      <c r="Q1111" s="8" t="s">
        <v>8333</v>
      </c>
      <c r="R1111" s="8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42.75" x14ac:dyDescent="0.45">
      <c r="A1112" s="5">
        <v>1110</v>
      </c>
      <c r="B1112" s="7" t="s">
        <v>1111</v>
      </c>
      <c r="C1112" s="7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1">
        <f t="shared" si="68"/>
        <v>1</v>
      </c>
      <c r="P1112" s="8">
        <f t="shared" si="69"/>
        <v>23.18</v>
      </c>
      <c r="Q1112" s="8" t="s">
        <v>8333</v>
      </c>
      <c r="R1112" s="8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42.75" x14ac:dyDescent="0.45">
      <c r="A1113" s="5">
        <v>1111</v>
      </c>
      <c r="B1113" s="7" t="s">
        <v>1112</v>
      </c>
      <c r="C1113" s="7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1">
        <f t="shared" si="68"/>
        <v>0</v>
      </c>
      <c r="P1113" s="8">
        <f t="shared" si="69"/>
        <v>1</v>
      </c>
      <c r="Q1113" s="8" t="s">
        <v>8333</v>
      </c>
      <c r="R1113" s="8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2.75" x14ac:dyDescent="0.45">
      <c r="A1114" s="5">
        <v>1112</v>
      </c>
      <c r="B1114" s="7" t="s">
        <v>1113</v>
      </c>
      <c r="C1114" s="7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1">
        <f t="shared" si="68"/>
        <v>36</v>
      </c>
      <c r="P1114" s="8">
        <f t="shared" si="69"/>
        <v>100.23</v>
      </c>
      <c r="Q1114" s="8" t="s">
        <v>8333</v>
      </c>
      <c r="R1114" s="8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42.75" x14ac:dyDescent="0.45">
      <c r="A1115" s="5">
        <v>1113</v>
      </c>
      <c r="B1115" s="7" t="s">
        <v>1114</v>
      </c>
      <c r="C1115" s="7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1">
        <f t="shared" si="68"/>
        <v>1</v>
      </c>
      <c r="P1115" s="8">
        <f t="shared" si="69"/>
        <v>5</v>
      </c>
      <c r="Q1115" s="8" t="s">
        <v>8333</v>
      </c>
      <c r="R1115" s="8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42.75" x14ac:dyDescent="0.45">
      <c r="A1116" s="5">
        <v>1114</v>
      </c>
      <c r="B1116" s="7" t="s">
        <v>1115</v>
      </c>
      <c r="C1116" s="7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1">
        <f t="shared" si="68"/>
        <v>0</v>
      </c>
      <c r="P1116" s="8">
        <f t="shared" si="69"/>
        <v>3.33</v>
      </c>
      <c r="Q1116" s="8" t="s">
        <v>8333</v>
      </c>
      <c r="R1116" s="8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42.75" x14ac:dyDescent="0.45">
      <c r="A1117" s="5">
        <v>1115</v>
      </c>
      <c r="B1117" s="7" t="s">
        <v>1116</v>
      </c>
      <c r="C1117" s="7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1">
        <f t="shared" si="68"/>
        <v>0</v>
      </c>
      <c r="P1117" s="8">
        <f t="shared" si="69"/>
        <v>13.25</v>
      </c>
      <c r="Q1117" s="8" t="s">
        <v>8333</v>
      </c>
      <c r="R1117" s="8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28.5" x14ac:dyDescent="0.45">
      <c r="A1118" s="5">
        <v>1116</v>
      </c>
      <c r="B1118" s="7" t="s">
        <v>1117</v>
      </c>
      <c r="C1118" s="7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1">
        <f t="shared" si="68"/>
        <v>0</v>
      </c>
      <c r="P1118" s="8">
        <f t="shared" si="69"/>
        <v>17.850000000000001</v>
      </c>
      <c r="Q1118" s="8" t="s">
        <v>8333</v>
      </c>
      <c r="R1118" s="8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2.75" x14ac:dyDescent="0.45">
      <c r="A1119" s="5">
        <v>1117</v>
      </c>
      <c r="B1119" s="7" t="s">
        <v>1118</v>
      </c>
      <c r="C1119" s="7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1">
        <f t="shared" si="68"/>
        <v>8</v>
      </c>
      <c r="P1119" s="8">
        <f t="shared" si="69"/>
        <v>10.38</v>
      </c>
      <c r="Q1119" s="8" t="s">
        <v>8333</v>
      </c>
      <c r="R1119" s="8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42.75" x14ac:dyDescent="0.45">
      <c r="A1120" s="5">
        <v>1118</v>
      </c>
      <c r="B1120" s="7" t="s">
        <v>1119</v>
      </c>
      <c r="C1120" s="7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1">
        <f t="shared" si="68"/>
        <v>2</v>
      </c>
      <c r="P1120" s="8">
        <f t="shared" si="69"/>
        <v>36.33</v>
      </c>
      <c r="Q1120" s="8" t="s">
        <v>8333</v>
      </c>
      <c r="R1120" s="8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42.75" x14ac:dyDescent="0.45">
      <c r="A1121" s="5">
        <v>1119</v>
      </c>
      <c r="B1121" s="7" t="s">
        <v>1120</v>
      </c>
      <c r="C1121" s="7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1">
        <f t="shared" si="68"/>
        <v>0</v>
      </c>
      <c r="P1121" s="8">
        <f t="shared" si="69"/>
        <v>5</v>
      </c>
      <c r="Q1121" s="8" t="s">
        <v>8333</v>
      </c>
      <c r="R1121" s="8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42.75" x14ac:dyDescent="0.45">
      <c r="A1122" s="5">
        <v>1120</v>
      </c>
      <c r="B1122" s="7" t="s">
        <v>1121</v>
      </c>
      <c r="C1122" s="7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1">
        <f t="shared" si="68"/>
        <v>0</v>
      </c>
      <c r="P1122" s="8" t="e">
        <f t="shared" si="69"/>
        <v>#DIV/0!</v>
      </c>
      <c r="Q1122" s="8" t="s">
        <v>8333</v>
      </c>
      <c r="R1122" s="8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2.75" x14ac:dyDescent="0.45">
      <c r="A1123" s="5">
        <v>1121</v>
      </c>
      <c r="B1123" s="7" t="s">
        <v>1122</v>
      </c>
      <c r="C1123" s="7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1">
        <f t="shared" si="68"/>
        <v>0</v>
      </c>
      <c r="P1123" s="8">
        <f t="shared" si="69"/>
        <v>5.8</v>
      </c>
      <c r="Q1123" s="8" t="s">
        <v>8333</v>
      </c>
      <c r="R1123" s="8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42.75" x14ac:dyDescent="0.45">
      <c r="A1124" s="5">
        <v>1122</v>
      </c>
      <c r="B1124" s="7" t="s">
        <v>1123</v>
      </c>
      <c r="C1124" s="7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1">
        <f t="shared" si="68"/>
        <v>0</v>
      </c>
      <c r="P1124" s="8" t="e">
        <f t="shared" si="69"/>
        <v>#DIV/0!</v>
      </c>
      <c r="Q1124" s="8" t="s">
        <v>8333</v>
      </c>
      <c r="R1124" s="8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42.75" x14ac:dyDescent="0.45">
      <c r="A1125" s="5">
        <v>1123</v>
      </c>
      <c r="B1125" s="7" t="s">
        <v>1124</v>
      </c>
      <c r="C1125" s="7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1">
        <f t="shared" si="68"/>
        <v>0</v>
      </c>
      <c r="P1125" s="8">
        <f t="shared" si="69"/>
        <v>3.67</v>
      </c>
      <c r="Q1125" s="8" t="s">
        <v>8333</v>
      </c>
      <c r="R1125" s="8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42.75" x14ac:dyDescent="0.45">
      <c r="A1126" s="5">
        <v>1124</v>
      </c>
      <c r="B1126" s="7" t="s">
        <v>1125</v>
      </c>
      <c r="C1126" s="7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1">
        <f t="shared" si="68"/>
        <v>0</v>
      </c>
      <c r="P1126" s="8">
        <f t="shared" si="69"/>
        <v>60.71</v>
      </c>
      <c r="Q1126" s="8" t="s">
        <v>8333</v>
      </c>
      <c r="R1126" s="8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42.75" x14ac:dyDescent="0.45">
      <c r="A1127" s="5">
        <v>1125</v>
      </c>
      <c r="B1127" s="7" t="s">
        <v>1126</v>
      </c>
      <c r="C1127" s="7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1">
        <f t="shared" si="68"/>
        <v>0</v>
      </c>
      <c r="P1127" s="8" t="e">
        <f t="shared" si="69"/>
        <v>#DIV/0!</v>
      </c>
      <c r="Q1127" s="8" t="s">
        <v>8333</v>
      </c>
      <c r="R1127" s="8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42.75" x14ac:dyDescent="0.45">
      <c r="A1128" s="5">
        <v>1126</v>
      </c>
      <c r="B1128" s="7" t="s">
        <v>1127</v>
      </c>
      <c r="C1128" s="7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1">
        <f t="shared" si="68"/>
        <v>1</v>
      </c>
      <c r="P1128" s="8">
        <f t="shared" si="69"/>
        <v>5</v>
      </c>
      <c r="Q1128" s="8" t="s">
        <v>8333</v>
      </c>
      <c r="R1128" s="8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57" x14ac:dyDescent="0.45">
      <c r="A1129" s="5">
        <v>1127</v>
      </c>
      <c r="B1129" s="7" t="s">
        <v>1128</v>
      </c>
      <c r="C1129" s="7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1">
        <f t="shared" si="68"/>
        <v>2</v>
      </c>
      <c r="P1129" s="8">
        <f t="shared" si="69"/>
        <v>25.43</v>
      </c>
      <c r="Q1129" s="8" t="s">
        <v>8333</v>
      </c>
      <c r="R1129" s="8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45">
      <c r="A1130" s="5">
        <v>1128</v>
      </c>
      <c r="B1130" s="7" t="s">
        <v>1129</v>
      </c>
      <c r="C1130" s="7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1">
        <f t="shared" si="68"/>
        <v>0</v>
      </c>
      <c r="P1130" s="8">
        <f t="shared" si="69"/>
        <v>1</v>
      </c>
      <c r="Q1130" s="8" t="s">
        <v>8333</v>
      </c>
      <c r="R1130" s="8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2.75" x14ac:dyDescent="0.45">
      <c r="A1131" s="5">
        <v>1129</v>
      </c>
      <c r="B1131" s="7" t="s">
        <v>1130</v>
      </c>
      <c r="C1131" s="7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1">
        <f t="shared" si="68"/>
        <v>0</v>
      </c>
      <c r="P1131" s="8">
        <f t="shared" si="69"/>
        <v>10.5</v>
      </c>
      <c r="Q1131" s="8" t="s">
        <v>8333</v>
      </c>
      <c r="R1131" s="8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42.75" x14ac:dyDescent="0.45">
      <c r="A1132" s="5">
        <v>1130</v>
      </c>
      <c r="B1132" s="7" t="s">
        <v>1131</v>
      </c>
      <c r="C1132" s="7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1">
        <f t="shared" si="68"/>
        <v>0</v>
      </c>
      <c r="P1132" s="8">
        <f t="shared" si="69"/>
        <v>3.67</v>
      </c>
      <c r="Q1132" s="8" t="s">
        <v>8333</v>
      </c>
      <c r="R1132" s="8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42.75" x14ac:dyDescent="0.45">
      <c r="A1133" s="5">
        <v>1131</v>
      </c>
      <c r="B1133" s="7" t="s">
        <v>1132</v>
      </c>
      <c r="C1133" s="7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1">
        <f t="shared" si="68"/>
        <v>0</v>
      </c>
      <c r="P1133" s="8" t="e">
        <f t="shared" si="69"/>
        <v>#DIV/0!</v>
      </c>
      <c r="Q1133" s="8" t="s">
        <v>8333</v>
      </c>
      <c r="R1133" s="8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2.75" x14ac:dyDescent="0.45">
      <c r="A1134" s="5">
        <v>1132</v>
      </c>
      <c r="B1134" s="7" t="s">
        <v>1133</v>
      </c>
      <c r="C1134" s="7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1">
        <f t="shared" si="68"/>
        <v>14</v>
      </c>
      <c r="P1134" s="8">
        <f t="shared" si="69"/>
        <v>110.62</v>
      </c>
      <c r="Q1134" s="8" t="s">
        <v>8333</v>
      </c>
      <c r="R1134" s="8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42.75" x14ac:dyDescent="0.45">
      <c r="A1135" s="5">
        <v>1133</v>
      </c>
      <c r="B1135" s="7" t="s">
        <v>1134</v>
      </c>
      <c r="C1135" s="7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1">
        <f t="shared" si="68"/>
        <v>1</v>
      </c>
      <c r="P1135" s="8">
        <f t="shared" si="69"/>
        <v>20</v>
      </c>
      <c r="Q1135" s="8" t="s">
        <v>8333</v>
      </c>
      <c r="R1135" s="8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2.75" x14ac:dyDescent="0.45">
      <c r="A1136" s="5">
        <v>1134</v>
      </c>
      <c r="B1136" s="7" t="s">
        <v>1135</v>
      </c>
      <c r="C1136" s="7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1">
        <f t="shared" si="68"/>
        <v>0</v>
      </c>
      <c r="P1136" s="8">
        <f t="shared" si="69"/>
        <v>1</v>
      </c>
      <c r="Q1136" s="8" t="s">
        <v>8333</v>
      </c>
      <c r="R1136" s="8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57" x14ac:dyDescent="0.45">
      <c r="A1137" s="5">
        <v>1135</v>
      </c>
      <c r="B1137" s="7" t="s">
        <v>1136</v>
      </c>
      <c r="C1137" s="7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1">
        <f t="shared" si="68"/>
        <v>5</v>
      </c>
      <c r="P1137" s="8">
        <f t="shared" si="69"/>
        <v>50</v>
      </c>
      <c r="Q1137" s="8" t="s">
        <v>8333</v>
      </c>
      <c r="R1137" s="8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2.75" x14ac:dyDescent="0.45">
      <c r="A1138" s="5">
        <v>1136</v>
      </c>
      <c r="B1138" s="7" t="s">
        <v>1137</v>
      </c>
      <c r="C1138" s="7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1">
        <f t="shared" si="68"/>
        <v>6</v>
      </c>
      <c r="P1138" s="8">
        <f t="shared" si="69"/>
        <v>45</v>
      </c>
      <c r="Q1138" s="8" t="s">
        <v>8333</v>
      </c>
      <c r="R1138" s="8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42.75" x14ac:dyDescent="0.45">
      <c r="A1139" s="5">
        <v>1137</v>
      </c>
      <c r="B1139" s="7" t="s">
        <v>1138</v>
      </c>
      <c r="C1139" s="7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1">
        <f t="shared" si="68"/>
        <v>40</v>
      </c>
      <c r="P1139" s="8">
        <f t="shared" si="69"/>
        <v>253.21</v>
      </c>
      <c r="Q1139" s="8" t="s">
        <v>8333</v>
      </c>
      <c r="R1139" s="8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42.75" x14ac:dyDescent="0.45">
      <c r="A1140" s="5">
        <v>1138</v>
      </c>
      <c r="B1140" s="7" t="s">
        <v>1139</v>
      </c>
      <c r="C1140" s="7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1">
        <f t="shared" si="68"/>
        <v>0</v>
      </c>
      <c r="P1140" s="8">
        <f t="shared" si="69"/>
        <v>31.25</v>
      </c>
      <c r="Q1140" s="8" t="s">
        <v>8333</v>
      </c>
      <c r="R1140" s="8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42.75" x14ac:dyDescent="0.45">
      <c r="A1141" s="5">
        <v>1139</v>
      </c>
      <c r="B1141" s="7" t="s">
        <v>1140</v>
      </c>
      <c r="C1141" s="7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1">
        <f t="shared" si="68"/>
        <v>0</v>
      </c>
      <c r="P1141" s="8">
        <f t="shared" si="69"/>
        <v>5</v>
      </c>
      <c r="Q1141" s="8" t="s">
        <v>8333</v>
      </c>
      <c r="R1141" s="8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2.75" x14ac:dyDescent="0.45">
      <c r="A1142" s="5">
        <v>1140</v>
      </c>
      <c r="B1142" s="7" t="s">
        <v>1141</v>
      </c>
      <c r="C1142" s="7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1">
        <f t="shared" si="68"/>
        <v>0</v>
      </c>
      <c r="P1142" s="8" t="e">
        <f t="shared" si="69"/>
        <v>#DIV/0!</v>
      </c>
      <c r="Q1142" s="8" t="s">
        <v>8333</v>
      </c>
      <c r="R1142" s="8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45">
      <c r="A1143" s="5">
        <v>1141</v>
      </c>
      <c r="B1143" s="7" t="s">
        <v>1142</v>
      </c>
      <c r="C1143" s="7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1">
        <f t="shared" si="68"/>
        <v>0</v>
      </c>
      <c r="P1143" s="8" t="e">
        <f t="shared" si="69"/>
        <v>#DIV/0!</v>
      </c>
      <c r="Q1143" s="8" t="s">
        <v>8333</v>
      </c>
      <c r="R1143" s="8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2.75" x14ac:dyDescent="0.45">
      <c r="A1144" s="5">
        <v>1142</v>
      </c>
      <c r="B1144" s="7" t="s">
        <v>1143</v>
      </c>
      <c r="C1144" s="7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1">
        <f t="shared" si="68"/>
        <v>0</v>
      </c>
      <c r="P1144" s="8" t="e">
        <f t="shared" si="69"/>
        <v>#DIV/0!</v>
      </c>
      <c r="Q1144" s="8" t="s">
        <v>8333</v>
      </c>
      <c r="R1144" s="8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42.75" x14ac:dyDescent="0.45">
      <c r="A1145" s="5">
        <v>1143</v>
      </c>
      <c r="B1145" s="7" t="s">
        <v>1144</v>
      </c>
      <c r="C1145" s="7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1">
        <f t="shared" si="68"/>
        <v>0</v>
      </c>
      <c r="P1145" s="8">
        <f t="shared" si="69"/>
        <v>23.25</v>
      </c>
      <c r="Q1145" s="8" t="s">
        <v>8333</v>
      </c>
      <c r="R1145" s="8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2.75" x14ac:dyDescent="0.45">
      <c r="A1146" s="5">
        <v>1144</v>
      </c>
      <c r="B1146" s="7" t="s">
        <v>1145</v>
      </c>
      <c r="C1146" s="7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1">
        <f t="shared" si="68"/>
        <v>0</v>
      </c>
      <c r="P1146" s="8" t="e">
        <f t="shared" si="69"/>
        <v>#DIV/0!</v>
      </c>
      <c r="Q1146" s="8" t="s">
        <v>8336</v>
      </c>
      <c r="R1146" s="8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2.75" x14ac:dyDescent="0.45">
      <c r="A1147" s="5">
        <v>1145</v>
      </c>
      <c r="B1147" s="7" t="s">
        <v>1146</v>
      </c>
      <c r="C1147" s="7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1">
        <f t="shared" si="68"/>
        <v>0</v>
      </c>
      <c r="P1147" s="8">
        <f t="shared" si="69"/>
        <v>100</v>
      </c>
      <c r="Q1147" s="8" t="s">
        <v>8336</v>
      </c>
      <c r="R1147" s="8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42.75" x14ac:dyDescent="0.45">
      <c r="A1148" s="5">
        <v>1146</v>
      </c>
      <c r="B1148" s="7" t="s">
        <v>1147</v>
      </c>
      <c r="C1148" s="7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1">
        <f t="shared" si="68"/>
        <v>9</v>
      </c>
      <c r="P1148" s="8">
        <f t="shared" si="69"/>
        <v>44.17</v>
      </c>
      <c r="Q1148" s="8" t="s">
        <v>8336</v>
      </c>
      <c r="R1148" s="8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42.75" x14ac:dyDescent="0.45">
      <c r="A1149" s="5">
        <v>1147</v>
      </c>
      <c r="B1149" s="7" t="s">
        <v>1148</v>
      </c>
      <c r="C1149" s="7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1">
        <f t="shared" si="68"/>
        <v>0</v>
      </c>
      <c r="P1149" s="8" t="e">
        <f t="shared" si="69"/>
        <v>#DIV/0!</v>
      </c>
      <c r="Q1149" s="8" t="s">
        <v>8336</v>
      </c>
      <c r="R1149" s="8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28.5" x14ac:dyDescent="0.45">
      <c r="A1150" s="5">
        <v>1148</v>
      </c>
      <c r="B1150" s="7" t="s">
        <v>1149</v>
      </c>
      <c r="C1150" s="7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1">
        <f t="shared" si="68"/>
        <v>0</v>
      </c>
      <c r="P1150" s="8">
        <f t="shared" si="69"/>
        <v>24.33</v>
      </c>
      <c r="Q1150" s="8" t="s">
        <v>8336</v>
      </c>
      <c r="R1150" s="8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28.5" x14ac:dyDescent="0.45">
      <c r="A1151" s="5">
        <v>1149</v>
      </c>
      <c r="B1151" s="7" t="s">
        <v>1150</v>
      </c>
      <c r="C1151" s="7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1">
        <f t="shared" si="68"/>
        <v>0</v>
      </c>
      <c r="P1151" s="8">
        <f t="shared" si="69"/>
        <v>37.5</v>
      </c>
      <c r="Q1151" s="8" t="s">
        <v>8336</v>
      </c>
      <c r="R1151" s="8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28.5" x14ac:dyDescent="0.45">
      <c r="A1152" s="5">
        <v>1150</v>
      </c>
      <c r="B1152" s="7" t="s">
        <v>1151</v>
      </c>
      <c r="C1152" s="7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1">
        <f t="shared" si="68"/>
        <v>10</v>
      </c>
      <c r="P1152" s="8">
        <f t="shared" si="69"/>
        <v>42</v>
      </c>
      <c r="Q1152" s="8" t="s">
        <v>8336</v>
      </c>
      <c r="R1152" s="8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42.75" x14ac:dyDescent="0.45">
      <c r="A1153" s="5">
        <v>1151</v>
      </c>
      <c r="B1153" s="7" t="s">
        <v>1152</v>
      </c>
      <c r="C1153" s="7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1">
        <f t="shared" si="68"/>
        <v>0</v>
      </c>
      <c r="P1153" s="8" t="e">
        <f t="shared" si="69"/>
        <v>#DIV/0!</v>
      </c>
      <c r="Q1153" s="8" t="s">
        <v>8336</v>
      </c>
      <c r="R1153" s="8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45">
      <c r="A1154" s="5">
        <v>1152</v>
      </c>
      <c r="B1154" s="7" t="s">
        <v>1153</v>
      </c>
      <c r="C1154" s="7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1">
        <f t="shared" si="68"/>
        <v>6</v>
      </c>
      <c r="P1154" s="8">
        <f t="shared" si="69"/>
        <v>60.73</v>
      </c>
      <c r="Q1154" s="8" t="s">
        <v>8336</v>
      </c>
      <c r="R1154" s="8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28.5" x14ac:dyDescent="0.45">
      <c r="A1155" s="5">
        <v>1153</v>
      </c>
      <c r="B1155" s="7" t="s">
        <v>1154</v>
      </c>
      <c r="C1155" s="7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1">
        <f t="shared" ref="O1155:O1218" si="72">ROUND((E1155/D1155)*100,0)</f>
        <v>1</v>
      </c>
      <c r="P1155" s="8">
        <f t="shared" ref="P1155:P1218" si="73">ROUND(E1155/L1155,2)</f>
        <v>50</v>
      </c>
      <c r="Q1155" s="8" t="s">
        <v>8336</v>
      </c>
      <c r="R1155" s="8" t="s">
        <v>8337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2.75" x14ac:dyDescent="0.45">
      <c r="A1156" s="5">
        <v>1154</v>
      </c>
      <c r="B1156" s="7" t="s">
        <v>1155</v>
      </c>
      <c r="C1156" s="7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1">
        <f t="shared" si="72"/>
        <v>7</v>
      </c>
      <c r="P1156" s="8">
        <f t="shared" si="73"/>
        <v>108.33</v>
      </c>
      <c r="Q1156" s="8" t="s">
        <v>8336</v>
      </c>
      <c r="R1156" s="8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42.75" x14ac:dyDescent="0.45">
      <c r="A1157" s="5">
        <v>1155</v>
      </c>
      <c r="B1157" s="7" t="s">
        <v>1156</v>
      </c>
      <c r="C1157" s="7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1">
        <f t="shared" si="72"/>
        <v>1</v>
      </c>
      <c r="P1157" s="8">
        <f t="shared" si="73"/>
        <v>23.5</v>
      </c>
      <c r="Q1157" s="8" t="s">
        <v>8336</v>
      </c>
      <c r="R1157" s="8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2.75" x14ac:dyDescent="0.45">
      <c r="A1158" s="5">
        <v>1156</v>
      </c>
      <c r="B1158" s="7" t="s">
        <v>1157</v>
      </c>
      <c r="C1158" s="7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1">
        <f t="shared" si="72"/>
        <v>0</v>
      </c>
      <c r="P1158" s="8" t="e">
        <f t="shared" si="73"/>
        <v>#DIV/0!</v>
      </c>
      <c r="Q1158" s="8" t="s">
        <v>8336</v>
      </c>
      <c r="R1158" s="8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42.75" x14ac:dyDescent="0.45">
      <c r="A1159" s="5">
        <v>1157</v>
      </c>
      <c r="B1159" s="7" t="s">
        <v>1158</v>
      </c>
      <c r="C1159" s="7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1">
        <f t="shared" si="72"/>
        <v>2</v>
      </c>
      <c r="P1159" s="8">
        <f t="shared" si="73"/>
        <v>50.33</v>
      </c>
      <c r="Q1159" s="8" t="s">
        <v>8336</v>
      </c>
      <c r="R1159" s="8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42.75" x14ac:dyDescent="0.45">
      <c r="A1160" s="5">
        <v>1158</v>
      </c>
      <c r="B1160" s="7" t="s">
        <v>1159</v>
      </c>
      <c r="C1160" s="7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1">
        <f t="shared" si="72"/>
        <v>0</v>
      </c>
      <c r="P1160" s="8">
        <f t="shared" si="73"/>
        <v>11.67</v>
      </c>
      <c r="Q1160" s="8" t="s">
        <v>8336</v>
      </c>
      <c r="R1160" s="8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42.75" x14ac:dyDescent="0.45">
      <c r="A1161" s="5">
        <v>1159</v>
      </c>
      <c r="B1161" s="7" t="s">
        <v>1160</v>
      </c>
      <c r="C1161" s="7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1">
        <f t="shared" si="72"/>
        <v>0</v>
      </c>
      <c r="P1161" s="8" t="e">
        <f t="shared" si="73"/>
        <v>#DIV/0!</v>
      </c>
      <c r="Q1161" s="8" t="s">
        <v>8336</v>
      </c>
      <c r="R1161" s="8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2.75" x14ac:dyDescent="0.45">
      <c r="A1162" s="5">
        <v>1160</v>
      </c>
      <c r="B1162" s="7" t="s">
        <v>1161</v>
      </c>
      <c r="C1162" s="7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1">
        <f t="shared" si="72"/>
        <v>4</v>
      </c>
      <c r="P1162" s="8">
        <f t="shared" si="73"/>
        <v>60.79</v>
      </c>
      <c r="Q1162" s="8" t="s">
        <v>8336</v>
      </c>
      <c r="R1162" s="8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42.75" x14ac:dyDescent="0.45">
      <c r="A1163" s="5">
        <v>1161</v>
      </c>
      <c r="B1163" s="7" t="s">
        <v>1162</v>
      </c>
      <c r="C1163" s="7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1">
        <f t="shared" si="72"/>
        <v>0</v>
      </c>
      <c r="P1163" s="8" t="e">
        <f t="shared" si="73"/>
        <v>#DIV/0!</v>
      </c>
      <c r="Q1163" s="8" t="s">
        <v>8336</v>
      </c>
      <c r="R1163" s="8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42.75" x14ac:dyDescent="0.45">
      <c r="A1164" s="5">
        <v>1162</v>
      </c>
      <c r="B1164" s="7" t="s">
        <v>1163</v>
      </c>
      <c r="C1164" s="7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1">
        <f t="shared" si="72"/>
        <v>0</v>
      </c>
      <c r="P1164" s="8">
        <f t="shared" si="73"/>
        <v>17.5</v>
      </c>
      <c r="Q1164" s="8" t="s">
        <v>8336</v>
      </c>
      <c r="R1164" s="8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42.75" x14ac:dyDescent="0.45">
      <c r="A1165" s="5">
        <v>1163</v>
      </c>
      <c r="B1165" s="7" t="s">
        <v>1164</v>
      </c>
      <c r="C1165" s="7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1">
        <f t="shared" si="72"/>
        <v>0</v>
      </c>
      <c r="P1165" s="8" t="e">
        <f t="shared" si="73"/>
        <v>#DIV/0!</v>
      </c>
      <c r="Q1165" s="8" t="s">
        <v>8336</v>
      </c>
      <c r="R1165" s="8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57" x14ac:dyDescent="0.45">
      <c r="A1166" s="5">
        <v>1164</v>
      </c>
      <c r="B1166" s="7" t="s">
        <v>1165</v>
      </c>
      <c r="C1166" s="7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1">
        <f t="shared" si="72"/>
        <v>0</v>
      </c>
      <c r="P1166" s="8" t="e">
        <f t="shared" si="73"/>
        <v>#DIV/0!</v>
      </c>
      <c r="Q1166" s="8" t="s">
        <v>8336</v>
      </c>
      <c r="R1166" s="8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42.75" x14ac:dyDescent="0.45">
      <c r="A1167" s="5">
        <v>1165</v>
      </c>
      <c r="B1167" s="7" t="s">
        <v>1166</v>
      </c>
      <c r="C1167" s="7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1">
        <f t="shared" si="72"/>
        <v>21</v>
      </c>
      <c r="P1167" s="8">
        <f t="shared" si="73"/>
        <v>82.82</v>
      </c>
      <c r="Q1167" s="8" t="s">
        <v>8336</v>
      </c>
      <c r="R1167" s="8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42.75" x14ac:dyDescent="0.45">
      <c r="A1168" s="5">
        <v>1166</v>
      </c>
      <c r="B1168" s="7" t="s">
        <v>1167</v>
      </c>
      <c r="C1168" s="7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1">
        <f t="shared" si="72"/>
        <v>19</v>
      </c>
      <c r="P1168" s="8">
        <f t="shared" si="73"/>
        <v>358.88</v>
      </c>
      <c r="Q1168" s="8" t="s">
        <v>8336</v>
      </c>
      <c r="R1168" s="8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2.75" x14ac:dyDescent="0.45">
      <c r="A1169" s="5">
        <v>1167</v>
      </c>
      <c r="B1169" s="7" t="s">
        <v>1168</v>
      </c>
      <c r="C1169" s="7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1">
        <f t="shared" si="72"/>
        <v>2</v>
      </c>
      <c r="P1169" s="8">
        <f t="shared" si="73"/>
        <v>61.19</v>
      </c>
      <c r="Q1169" s="8" t="s">
        <v>8336</v>
      </c>
      <c r="R1169" s="8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2.75" x14ac:dyDescent="0.45">
      <c r="A1170" s="5">
        <v>1168</v>
      </c>
      <c r="B1170" s="7" t="s">
        <v>1169</v>
      </c>
      <c r="C1170" s="7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1">
        <f t="shared" si="72"/>
        <v>6</v>
      </c>
      <c r="P1170" s="8">
        <f t="shared" si="73"/>
        <v>340</v>
      </c>
      <c r="Q1170" s="8" t="s">
        <v>8336</v>
      </c>
      <c r="R1170" s="8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2.75" x14ac:dyDescent="0.45">
      <c r="A1171" s="5">
        <v>1169</v>
      </c>
      <c r="B1171" s="7" t="s">
        <v>1170</v>
      </c>
      <c r="C1171" s="7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1">
        <f t="shared" si="72"/>
        <v>0</v>
      </c>
      <c r="P1171" s="8">
        <f t="shared" si="73"/>
        <v>5.67</v>
      </c>
      <c r="Q1171" s="8" t="s">
        <v>8336</v>
      </c>
      <c r="R1171" s="8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2.75" x14ac:dyDescent="0.45">
      <c r="A1172" s="5">
        <v>1170</v>
      </c>
      <c r="B1172" s="7" t="s">
        <v>1171</v>
      </c>
      <c r="C1172" s="7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1">
        <f t="shared" si="72"/>
        <v>0</v>
      </c>
      <c r="P1172" s="8">
        <f t="shared" si="73"/>
        <v>50</v>
      </c>
      <c r="Q1172" s="8" t="s">
        <v>8336</v>
      </c>
      <c r="R1172" s="8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28.5" x14ac:dyDescent="0.45">
      <c r="A1173" s="5">
        <v>1171</v>
      </c>
      <c r="B1173" s="7" t="s">
        <v>1172</v>
      </c>
      <c r="C1173" s="7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1">
        <f t="shared" si="72"/>
        <v>0</v>
      </c>
      <c r="P1173" s="8">
        <f t="shared" si="73"/>
        <v>25</v>
      </c>
      <c r="Q1173" s="8" t="s">
        <v>8336</v>
      </c>
      <c r="R1173" s="8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x14ac:dyDescent="0.45">
      <c r="A1174" s="5">
        <v>1172</v>
      </c>
      <c r="B1174" s="7" t="s">
        <v>1173</v>
      </c>
      <c r="C1174" s="7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1">
        <f t="shared" si="72"/>
        <v>0</v>
      </c>
      <c r="P1174" s="8" t="e">
        <f t="shared" si="73"/>
        <v>#DIV/0!</v>
      </c>
      <c r="Q1174" s="8" t="s">
        <v>8336</v>
      </c>
      <c r="R1174" s="8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42.75" x14ac:dyDescent="0.45">
      <c r="A1175" s="5">
        <v>1173</v>
      </c>
      <c r="B1175" s="7" t="s">
        <v>1174</v>
      </c>
      <c r="C1175" s="7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1">
        <f t="shared" si="72"/>
        <v>0</v>
      </c>
      <c r="P1175" s="8">
        <f t="shared" si="73"/>
        <v>30</v>
      </c>
      <c r="Q1175" s="8" t="s">
        <v>8336</v>
      </c>
      <c r="R1175" s="8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2.75" x14ac:dyDescent="0.45">
      <c r="A1176" s="5">
        <v>1174</v>
      </c>
      <c r="B1176" s="7" t="s">
        <v>1175</v>
      </c>
      <c r="C1176" s="7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1">
        <f t="shared" si="72"/>
        <v>6</v>
      </c>
      <c r="P1176" s="8">
        <f t="shared" si="73"/>
        <v>46.63</v>
      </c>
      <c r="Q1176" s="8" t="s">
        <v>8336</v>
      </c>
      <c r="R1176" s="8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2.75" x14ac:dyDescent="0.45">
      <c r="A1177" s="5">
        <v>1175</v>
      </c>
      <c r="B1177" s="7" t="s">
        <v>1176</v>
      </c>
      <c r="C1177" s="7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1">
        <f t="shared" si="72"/>
        <v>3</v>
      </c>
      <c r="P1177" s="8">
        <f t="shared" si="73"/>
        <v>65</v>
      </c>
      <c r="Q1177" s="8" t="s">
        <v>8336</v>
      </c>
      <c r="R1177" s="8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57" x14ac:dyDescent="0.45">
      <c r="A1178" s="5">
        <v>1176</v>
      </c>
      <c r="B1178" s="7" t="s">
        <v>1177</v>
      </c>
      <c r="C1178" s="7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1">
        <f t="shared" si="72"/>
        <v>0</v>
      </c>
      <c r="P1178" s="8">
        <f t="shared" si="73"/>
        <v>10</v>
      </c>
      <c r="Q1178" s="8" t="s">
        <v>8336</v>
      </c>
      <c r="R1178" s="8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42.75" x14ac:dyDescent="0.45">
      <c r="A1179" s="5">
        <v>1177</v>
      </c>
      <c r="B1179" s="7" t="s">
        <v>1178</v>
      </c>
      <c r="C1179" s="7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1">
        <f t="shared" si="72"/>
        <v>0</v>
      </c>
      <c r="P1179" s="8" t="e">
        <f t="shared" si="73"/>
        <v>#DIV/0!</v>
      </c>
      <c r="Q1179" s="8" t="s">
        <v>8336</v>
      </c>
      <c r="R1179" s="8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42.75" x14ac:dyDescent="0.45">
      <c r="A1180" s="5">
        <v>1178</v>
      </c>
      <c r="B1180" s="7" t="s">
        <v>1179</v>
      </c>
      <c r="C1180" s="7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1">
        <f t="shared" si="72"/>
        <v>0</v>
      </c>
      <c r="P1180" s="8">
        <f t="shared" si="73"/>
        <v>5</v>
      </c>
      <c r="Q1180" s="8" t="s">
        <v>8336</v>
      </c>
      <c r="R1180" s="8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2.75" x14ac:dyDescent="0.45">
      <c r="A1181" s="5">
        <v>1179</v>
      </c>
      <c r="B1181" s="7" t="s">
        <v>1180</v>
      </c>
      <c r="C1181" s="7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1">
        <f t="shared" si="72"/>
        <v>5</v>
      </c>
      <c r="P1181" s="8">
        <f t="shared" si="73"/>
        <v>640</v>
      </c>
      <c r="Q1181" s="8" t="s">
        <v>8336</v>
      </c>
      <c r="R1181" s="8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28.5" x14ac:dyDescent="0.45">
      <c r="A1182" s="5">
        <v>1180</v>
      </c>
      <c r="B1182" s="7" t="s">
        <v>1181</v>
      </c>
      <c r="C1182" s="7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1">
        <f t="shared" si="72"/>
        <v>12</v>
      </c>
      <c r="P1182" s="8">
        <f t="shared" si="73"/>
        <v>69.12</v>
      </c>
      <c r="Q1182" s="8" t="s">
        <v>8336</v>
      </c>
      <c r="R1182" s="8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x14ac:dyDescent="0.45">
      <c r="A1183" s="5">
        <v>1181</v>
      </c>
      <c r="B1183" s="7" t="s">
        <v>1182</v>
      </c>
      <c r="C1183" s="7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1">
        <f t="shared" si="72"/>
        <v>0</v>
      </c>
      <c r="P1183" s="8">
        <f t="shared" si="73"/>
        <v>1.33</v>
      </c>
      <c r="Q1183" s="8" t="s">
        <v>8336</v>
      </c>
      <c r="R1183" s="8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42.75" x14ac:dyDescent="0.45">
      <c r="A1184" s="5">
        <v>1182</v>
      </c>
      <c r="B1184" s="7" t="s">
        <v>1183</v>
      </c>
      <c r="C1184" s="7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1">
        <f t="shared" si="72"/>
        <v>4</v>
      </c>
      <c r="P1184" s="8">
        <f t="shared" si="73"/>
        <v>10.5</v>
      </c>
      <c r="Q1184" s="8" t="s">
        <v>8336</v>
      </c>
      <c r="R1184" s="8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42.75" x14ac:dyDescent="0.45">
      <c r="A1185" s="5">
        <v>1183</v>
      </c>
      <c r="B1185" s="7" t="s">
        <v>1184</v>
      </c>
      <c r="C1185" s="7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1">
        <f t="shared" si="72"/>
        <v>4</v>
      </c>
      <c r="P1185" s="8">
        <f t="shared" si="73"/>
        <v>33.33</v>
      </c>
      <c r="Q1185" s="8" t="s">
        <v>8336</v>
      </c>
      <c r="R1185" s="8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42.75" x14ac:dyDescent="0.45">
      <c r="A1186" s="5">
        <v>1184</v>
      </c>
      <c r="B1186" s="7" t="s">
        <v>1185</v>
      </c>
      <c r="C1186" s="7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1">
        <f t="shared" si="72"/>
        <v>105</v>
      </c>
      <c r="P1186" s="8">
        <f t="shared" si="73"/>
        <v>61.56</v>
      </c>
      <c r="Q1186" s="8" t="s">
        <v>8338</v>
      </c>
      <c r="R1186" s="8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57" x14ac:dyDescent="0.45">
      <c r="A1187" s="5">
        <v>1185</v>
      </c>
      <c r="B1187" s="7" t="s">
        <v>1186</v>
      </c>
      <c r="C1187" s="7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1">
        <f t="shared" si="72"/>
        <v>105</v>
      </c>
      <c r="P1187" s="8">
        <f t="shared" si="73"/>
        <v>118.74</v>
      </c>
      <c r="Q1187" s="8" t="s">
        <v>8338</v>
      </c>
      <c r="R1187" s="8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42.75" x14ac:dyDescent="0.45">
      <c r="A1188" s="5">
        <v>1186</v>
      </c>
      <c r="B1188" s="7" t="s">
        <v>1187</v>
      </c>
      <c r="C1188" s="7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1">
        <f t="shared" si="72"/>
        <v>107</v>
      </c>
      <c r="P1188" s="8">
        <f t="shared" si="73"/>
        <v>65.08</v>
      </c>
      <c r="Q1188" s="8" t="s">
        <v>8338</v>
      </c>
      <c r="R1188" s="8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42.75" x14ac:dyDescent="0.45">
      <c r="A1189" s="5">
        <v>1187</v>
      </c>
      <c r="B1189" s="7" t="s">
        <v>1188</v>
      </c>
      <c r="C1189" s="7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1">
        <f t="shared" si="72"/>
        <v>104</v>
      </c>
      <c r="P1189" s="8">
        <f t="shared" si="73"/>
        <v>130.16</v>
      </c>
      <c r="Q1189" s="8" t="s">
        <v>8338</v>
      </c>
      <c r="R1189" s="8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2.75" x14ac:dyDescent="0.45">
      <c r="A1190" s="5">
        <v>1188</v>
      </c>
      <c r="B1190" s="7" t="s">
        <v>1189</v>
      </c>
      <c r="C1190" s="7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1">
        <f t="shared" si="72"/>
        <v>161</v>
      </c>
      <c r="P1190" s="8">
        <f t="shared" si="73"/>
        <v>37.78</v>
      </c>
      <c r="Q1190" s="8" t="s">
        <v>8338</v>
      </c>
      <c r="R1190" s="8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42.75" x14ac:dyDescent="0.45">
      <c r="A1191" s="5">
        <v>1189</v>
      </c>
      <c r="B1191" s="7" t="s">
        <v>1190</v>
      </c>
      <c r="C1191" s="7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1">
        <f t="shared" si="72"/>
        <v>108</v>
      </c>
      <c r="P1191" s="8">
        <f t="shared" si="73"/>
        <v>112.79</v>
      </c>
      <c r="Q1191" s="8" t="s">
        <v>8338</v>
      </c>
      <c r="R1191" s="8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28.5" x14ac:dyDescent="0.45">
      <c r="A1192" s="5">
        <v>1190</v>
      </c>
      <c r="B1192" s="7" t="s">
        <v>1191</v>
      </c>
      <c r="C1192" s="7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1">
        <f t="shared" si="72"/>
        <v>135</v>
      </c>
      <c r="P1192" s="8">
        <f t="shared" si="73"/>
        <v>51.92</v>
      </c>
      <c r="Q1192" s="8" t="s">
        <v>8338</v>
      </c>
      <c r="R1192" s="8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42.75" x14ac:dyDescent="0.45">
      <c r="A1193" s="5">
        <v>1191</v>
      </c>
      <c r="B1193" s="7" t="s">
        <v>1192</v>
      </c>
      <c r="C1193" s="7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1">
        <f t="shared" si="72"/>
        <v>109</v>
      </c>
      <c r="P1193" s="8">
        <f t="shared" si="73"/>
        <v>89.24</v>
      </c>
      <c r="Q1193" s="8" t="s">
        <v>8338</v>
      </c>
      <c r="R1193" s="8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28.5" x14ac:dyDescent="0.45">
      <c r="A1194" s="5">
        <v>1192</v>
      </c>
      <c r="B1194" s="7" t="s">
        <v>1193</v>
      </c>
      <c r="C1194" s="7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1">
        <f t="shared" si="72"/>
        <v>290</v>
      </c>
      <c r="P1194" s="8">
        <f t="shared" si="73"/>
        <v>19.329999999999998</v>
      </c>
      <c r="Q1194" s="8" t="s">
        <v>8338</v>
      </c>
      <c r="R1194" s="8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42.75" x14ac:dyDescent="0.45">
      <c r="A1195" s="5">
        <v>1193</v>
      </c>
      <c r="B1195" s="7" t="s">
        <v>1194</v>
      </c>
      <c r="C1195" s="7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1">
        <f t="shared" si="72"/>
        <v>104</v>
      </c>
      <c r="P1195" s="8">
        <f t="shared" si="73"/>
        <v>79.97</v>
      </c>
      <c r="Q1195" s="8" t="s">
        <v>8338</v>
      </c>
      <c r="R1195" s="8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42.75" x14ac:dyDescent="0.45">
      <c r="A1196" s="5">
        <v>1194</v>
      </c>
      <c r="B1196" s="7" t="s">
        <v>1195</v>
      </c>
      <c r="C1196" s="7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1">
        <f t="shared" si="72"/>
        <v>322</v>
      </c>
      <c r="P1196" s="8">
        <f t="shared" si="73"/>
        <v>56.41</v>
      </c>
      <c r="Q1196" s="8" t="s">
        <v>8338</v>
      </c>
      <c r="R1196" s="8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57" x14ac:dyDescent="0.45">
      <c r="A1197" s="5">
        <v>1195</v>
      </c>
      <c r="B1197" s="7" t="s">
        <v>1196</v>
      </c>
      <c r="C1197" s="7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1">
        <f t="shared" si="72"/>
        <v>135</v>
      </c>
      <c r="P1197" s="8">
        <f t="shared" si="73"/>
        <v>79.41</v>
      </c>
      <c r="Q1197" s="8" t="s">
        <v>8338</v>
      </c>
      <c r="R1197" s="8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28.5" x14ac:dyDescent="0.45">
      <c r="A1198" s="5">
        <v>1196</v>
      </c>
      <c r="B1198" s="7" t="s">
        <v>1197</v>
      </c>
      <c r="C1198" s="7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1">
        <f t="shared" si="72"/>
        <v>270</v>
      </c>
      <c r="P1198" s="8">
        <f t="shared" si="73"/>
        <v>76.44</v>
      </c>
      <c r="Q1198" s="8" t="s">
        <v>8338</v>
      </c>
      <c r="R1198" s="8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42.75" x14ac:dyDescent="0.45">
      <c r="A1199" s="5">
        <v>1197</v>
      </c>
      <c r="B1199" s="7" t="s">
        <v>1198</v>
      </c>
      <c r="C1199" s="7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1">
        <f t="shared" si="72"/>
        <v>253</v>
      </c>
      <c r="P1199" s="8">
        <f t="shared" si="73"/>
        <v>121</v>
      </c>
      <c r="Q1199" s="8" t="s">
        <v>8338</v>
      </c>
      <c r="R1199" s="8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42.75" x14ac:dyDescent="0.45">
      <c r="A1200" s="5">
        <v>1198</v>
      </c>
      <c r="B1200" s="7" t="s">
        <v>1199</v>
      </c>
      <c r="C1200" s="7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1">
        <f t="shared" si="72"/>
        <v>261</v>
      </c>
      <c r="P1200" s="8">
        <f t="shared" si="73"/>
        <v>54.62</v>
      </c>
      <c r="Q1200" s="8" t="s">
        <v>8338</v>
      </c>
      <c r="R1200" s="8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42.75" x14ac:dyDescent="0.45">
      <c r="A1201" s="5">
        <v>1199</v>
      </c>
      <c r="B1201" s="7" t="s">
        <v>1200</v>
      </c>
      <c r="C1201" s="7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1">
        <f t="shared" si="72"/>
        <v>101</v>
      </c>
      <c r="P1201" s="8">
        <f t="shared" si="73"/>
        <v>299.22000000000003</v>
      </c>
      <c r="Q1201" s="8" t="s">
        <v>8338</v>
      </c>
      <c r="R1201" s="8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42.75" x14ac:dyDescent="0.45">
      <c r="A1202" s="5">
        <v>1200</v>
      </c>
      <c r="B1202" s="7" t="s">
        <v>1201</v>
      </c>
      <c r="C1202" s="7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1">
        <f t="shared" si="72"/>
        <v>126</v>
      </c>
      <c r="P1202" s="8">
        <f t="shared" si="73"/>
        <v>58.53</v>
      </c>
      <c r="Q1202" s="8" t="s">
        <v>8338</v>
      </c>
      <c r="R1202" s="8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42.75" x14ac:dyDescent="0.45">
      <c r="A1203" s="5">
        <v>1201</v>
      </c>
      <c r="B1203" s="7" t="s">
        <v>1202</v>
      </c>
      <c r="C1203" s="7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1">
        <f t="shared" si="72"/>
        <v>102</v>
      </c>
      <c r="P1203" s="8">
        <f t="shared" si="73"/>
        <v>55.37</v>
      </c>
      <c r="Q1203" s="8" t="s">
        <v>8338</v>
      </c>
      <c r="R1203" s="8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42.75" x14ac:dyDescent="0.45">
      <c r="A1204" s="5">
        <v>1202</v>
      </c>
      <c r="B1204" s="7" t="s">
        <v>1203</v>
      </c>
      <c r="C1204" s="7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1">
        <f t="shared" si="72"/>
        <v>199</v>
      </c>
      <c r="P1204" s="8">
        <f t="shared" si="73"/>
        <v>183.8</v>
      </c>
      <c r="Q1204" s="8" t="s">
        <v>8338</v>
      </c>
      <c r="R1204" s="8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2.75" x14ac:dyDescent="0.45">
      <c r="A1205" s="5">
        <v>1203</v>
      </c>
      <c r="B1205" s="7" t="s">
        <v>1204</v>
      </c>
      <c r="C1205" s="7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1">
        <f t="shared" si="72"/>
        <v>102</v>
      </c>
      <c r="P1205" s="8">
        <f t="shared" si="73"/>
        <v>165.35</v>
      </c>
      <c r="Q1205" s="8" t="s">
        <v>8338</v>
      </c>
      <c r="R1205" s="8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2.75" x14ac:dyDescent="0.45">
      <c r="A1206" s="5">
        <v>1204</v>
      </c>
      <c r="B1206" s="7" t="s">
        <v>1205</v>
      </c>
      <c r="C1206" s="7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1">
        <f t="shared" si="72"/>
        <v>103</v>
      </c>
      <c r="P1206" s="8">
        <f t="shared" si="73"/>
        <v>234.79</v>
      </c>
      <c r="Q1206" s="8" t="s">
        <v>8338</v>
      </c>
      <c r="R1206" s="8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42.75" x14ac:dyDescent="0.45">
      <c r="A1207" s="5">
        <v>1205</v>
      </c>
      <c r="B1207" s="7" t="s">
        <v>1206</v>
      </c>
      <c r="C1207" s="7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1">
        <f t="shared" si="72"/>
        <v>101</v>
      </c>
      <c r="P1207" s="8">
        <f t="shared" si="73"/>
        <v>211.48</v>
      </c>
      <c r="Q1207" s="8" t="s">
        <v>8338</v>
      </c>
      <c r="R1207" s="8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42.75" x14ac:dyDescent="0.45">
      <c r="A1208" s="5">
        <v>1206</v>
      </c>
      <c r="B1208" s="7" t="s">
        <v>1207</v>
      </c>
      <c r="C1208" s="7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1">
        <f t="shared" si="72"/>
        <v>115</v>
      </c>
      <c r="P1208" s="8">
        <f t="shared" si="73"/>
        <v>32.340000000000003</v>
      </c>
      <c r="Q1208" s="8" t="s">
        <v>8338</v>
      </c>
      <c r="R1208" s="8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28.5" x14ac:dyDescent="0.45">
      <c r="A1209" s="5">
        <v>1207</v>
      </c>
      <c r="B1209" s="7" t="s">
        <v>1208</v>
      </c>
      <c r="C1209" s="7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1">
        <f t="shared" si="72"/>
        <v>104</v>
      </c>
      <c r="P1209" s="8">
        <f t="shared" si="73"/>
        <v>123.38</v>
      </c>
      <c r="Q1209" s="8" t="s">
        <v>8338</v>
      </c>
      <c r="R1209" s="8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42.75" x14ac:dyDescent="0.45">
      <c r="A1210" s="5">
        <v>1208</v>
      </c>
      <c r="B1210" s="7" t="s">
        <v>1209</v>
      </c>
      <c r="C1210" s="7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1">
        <f t="shared" si="72"/>
        <v>155</v>
      </c>
      <c r="P1210" s="8">
        <f t="shared" si="73"/>
        <v>207.07</v>
      </c>
      <c r="Q1210" s="8" t="s">
        <v>8338</v>
      </c>
      <c r="R1210" s="8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42.75" x14ac:dyDescent="0.45">
      <c r="A1211" s="5">
        <v>1209</v>
      </c>
      <c r="B1211" s="7" t="s">
        <v>1210</v>
      </c>
      <c r="C1211" s="7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1">
        <f t="shared" si="72"/>
        <v>106</v>
      </c>
      <c r="P1211" s="8">
        <f t="shared" si="73"/>
        <v>138.26</v>
      </c>
      <c r="Q1211" s="8" t="s">
        <v>8338</v>
      </c>
      <c r="R1211" s="8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28.5" x14ac:dyDescent="0.45">
      <c r="A1212" s="5">
        <v>1210</v>
      </c>
      <c r="B1212" s="7" t="s">
        <v>1211</v>
      </c>
      <c r="C1212" s="7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1">
        <f t="shared" si="72"/>
        <v>254</v>
      </c>
      <c r="P1212" s="8">
        <f t="shared" si="73"/>
        <v>493.82</v>
      </c>
      <c r="Q1212" s="8" t="s">
        <v>8338</v>
      </c>
      <c r="R1212" s="8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42.75" x14ac:dyDescent="0.45">
      <c r="A1213" s="5">
        <v>1211</v>
      </c>
      <c r="B1213" s="7" t="s">
        <v>1212</v>
      </c>
      <c r="C1213" s="7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1">
        <f t="shared" si="72"/>
        <v>101</v>
      </c>
      <c r="P1213" s="8">
        <f t="shared" si="73"/>
        <v>168.5</v>
      </c>
      <c r="Q1213" s="8" t="s">
        <v>8338</v>
      </c>
      <c r="R1213" s="8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42.75" x14ac:dyDescent="0.45">
      <c r="A1214" s="5">
        <v>1212</v>
      </c>
      <c r="B1214" s="7" t="s">
        <v>1213</v>
      </c>
      <c r="C1214" s="7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1">
        <f t="shared" si="72"/>
        <v>129</v>
      </c>
      <c r="P1214" s="8">
        <f t="shared" si="73"/>
        <v>38.869999999999997</v>
      </c>
      <c r="Q1214" s="8" t="s">
        <v>8338</v>
      </c>
      <c r="R1214" s="8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42.75" x14ac:dyDescent="0.45">
      <c r="A1215" s="5">
        <v>1213</v>
      </c>
      <c r="B1215" s="7" t="s">
        <v>1214</v>
      </c>
      <c r="C1215" s="7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1">
        <f t="shared" si="72"/>
        <v>102</v>
      </c>
      <c r="P1215" s="8">
        <f t="shared" si="73"/>
        <v>61.53</v>
      </c>
      <c r="Q1215" s="8" t="s">
        <v>8338</v>
      </c>
      <c r="R1215" s="8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42.75" x14ac:dyDescent="0.45">
      <c r="A1216" s="5">
        <v>1214</v>
      </c>
      <c r="B1216" s="7" t="s">
        <v>1215</v>
      </c>
      <c r="C1216" s="7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1">
        <f t="shared" si="72"/>
        <v>132</v>
      </c>
      <c r="P1216" s="8">
        <f t="shared" si="73"/>
        <v>105.44</v>
      </c>
      <c r="Q1216" s="8" t="s">
        <v>8338</v>
      </c>
      <c r="R1216" s="8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42.75" x14ac:dyDescent="0.45">
      <c r="A1217" s="5">
        <v>1215</v>
      </c>
      <c r="B1217" s="7" t="s">
        <v>1216</v>
      </c>
      <c r="C1217" s="7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1">
        <f t="shared" si="72"/>
        <v>786</v>
      </c>
      <c r="P1217" s="8">
        <f t="shared" si="73"/>
        <v>71.59</v>
      </c>
      <c r="Q1217" s="8" t="s">
        <v>8338</v>
      </c>
      <c r="R1217" s="8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28.5" x14ac:dyDescent="0.45">
      <c r="A1218" s="5">
        <v>1216</v>
      </c>
      <c r="B1218" s="7" t="s">
        <v>1217</v>
      </c>
      <c r="C1218" s="7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1">
        <f t="shared" si="72"/>
        <v>146</v>
      </c>
      <c r="P1218" s="8">
        <f t="shared" si="73"/>
        <v>91.88</v>
      </c>
      <c r="Q1218" s="8" t="s">
        <v>8338</v>
      </c>
      <c r="R1218" s="8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2.75" x14ac:dyDescent="0.45">
      <c r="A1219" s="5">
        <v>1217</v>
      </c>
      <c r="B1219" s="7" t="s">
        <v>1218</v>
      </c>
      <c r="C1219" s="7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1">
        <f t="shared" ref="O1219:O1282" si="76">ROUND((E1219/D1219)*100,0)</f>
        <v>103</v>
      </c>
      <c r="P1219" s="8">
        <f t="shared" ref="P1219:P1282" si="77">ROUND(E1219/L1219,2)</f>
        <v>148.57</v>
      </c>
      <c r="Q1219" s="8" t="s">
        <v>8338</v>
      </c>
      <c r="R1219" s="8" t="s">
        <v>8339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2.75" x14ac:dyDescent="0.45">
      <c r="A1220" s="5">
        <v>1218</v>
      </c>
      <c r="B1220" s="7" t="s">
        <v>1219</v>
      </c>
      <c r="C1220" s="7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1">
        <f t="shared" si="76"/>
        <v>172</v>
      </c>
      <c r="P1220" s="8">
        <f t="shared" si="77"/>
        <v>174.21</v>
      </c>
      <c r="Q1220" s="8" t="s">
        <v>8338</v>
      </c>
      <c r="R1220" s="8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28.5" x14ac:dyDescent="0.45">
      <c r="A1221" s="5">
        <v>1219</v>
      </c>
      <c r="B1221" s="7" t="s">
        <v>1220</v>
      </c>
      <c r="C1221" s="7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1">
        <f t="shared" si="76"/>
        <v>159</v>
      </c>
      <c r="P1221" s="8">
        <f t="shared" si="77"/>
        <v>102.86</v>
      </c>
      <c r="Q1221" s="8" t="s">
        <v>8338</v>
      </c>
      <c r="R1221" s="8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2.75" x14ac:dyDescent="0.45">
      <c r="A1222" s="5">
        <v>1220</v>
      </c>
      <c r="B1222" s="7" t="s">
        <v>1221</v>
      </c>
      <c r="C1222" s="7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1">
        <f t="shared" si="76"/>
        <v>104</v>
      </c>
      <c r="P1222" s="8">
        <f t="shared" si="77"/>
        <v>111.18</v>
      </c>
      <c r="Q1222" s="8" t="s">
        <v>8338</v>
      </c>
      <c r="R1222" s="8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42.75" x14ac:dyDescent="0.45">
      <c r="A1223" s="5">
        <v>1221</v>
      </c>
      <c r="B1223" s="7" t="s">
        <v>1222</v>
      </c>
      <c r="C1223" s="7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1">
        <f t="shared" si="76"/>
        <v>111</v>
      </c>
      <c r="P1223" s="8">
        <f t="shared" si="77"/>
        <v>23.8</v>
      </c>
      <c r="Q1223" s="8" t="s">
        <v>8338</v>
      </c>
      <c r="R1223" s="8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28.5" x14ac:dyDescent="0.45">
      <c r="A1224" s="5">
        <v>1222</v>
      </c>
      <c r="B1224" s="7" t="s">
        <v>1223</v>
      </c>
      <c r="C1224" s="7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1">
        <f t="shared" si="76"/>
        <v>280</v>
      </c>
      <c r="P1224" s="8">
        <f t="shared" si="77"/>
        <v>81.27</v>
      </c>
      <c r="Q1224" s="8" t="s">
        <v>8338</v>
      </c>
      <c r="R1224" s="8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28.5" x14ac:dyDescent="0.45">
      <c r="A1225" s="5">
        <v>1223</v>
      </c>
      <c r="B1225" s="7" t="s">
        <v>1224</v>
      </c>
      <c r="C1225" s="7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1">
        <f t="shared" si="76"/>
        <v>112</v>
      </c>
      <c r="P1225" s="8">
        <f t="shared" si="77"/>
        <v>116.21</v>
      </c>
      <c r="Q1225" s="8" t="s">
        <v>8338</v>
      </c>
      <c r="R1225" s="8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28.5" x14ac:dyDescent="0.45">
      <c r="A1226" s="5">
        <v>1224</v>
      </c>
      <c r="B1226" s="7" t="s">
        <v>1225</v>
      </c>
      <c r="C1226" s="7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1">
        <f t="shared" si="76"/>
        <v>7</v>
      </c>
      <c r="P1226" s="8">
        <f t="shared" si="77"/>
        <v>58.89</v>
      </c>
      <c r="Q1226" s="8" t="s">
        <v>8325</v>
      </c>
      <c r="R1226" s="8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42.75" x14ac:dyDescent="0.45">
      <c r="A1227" s="5">
        <v>1225</v>
      </c>
      <c r="B1227" s="7" t="s">
        <v>1226</v>
      </c>
      <c r="C1227" s="7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1">
        <f t="shared" si="76"/>
        <v>4</v>
      </c>
      <c r="P1227" s="8">
        <f t="shared" si="77"/>
        <v>44</v>
      </c>
      <c r="Q1227" s="8" t="s">
        <v>8325</v>
      </c>
      <c r="R1227" s="8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2.75" x14ac:dyDescent="0.45">
      <c r="A1228" s="5">
        <v>1226</v>
      </c>
      <c r="B1228" s="7" t="s">
        <v>1227</v>
      </c>
      <c r="C1228" s="7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1">
        <f t="shared" si="76"/>
        <v>4</v>
      </c>
      <c r="P1228" s="8">
        <f t="shared" si="77"/>
        <v>48.43</v>
      </c>
      <c r="Q1228" s="8" t="s">
        <v>8325</v>
      </c>
      <c r="R1228" s="8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42.75" x14ac:dyDescent="0.45">
      <c r="A1229" s="5">
        <v>1227</v>
      </c>
      <c r="B1229" s="7" t="s">
        <v>1228</v>
      </c>
      <c r="C1229" s="7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1">
        <f t="shared" si="76"/>
        <v>0</v>
      </c>
      <c r="P1229" s="8" t="e">
        <f t="shared" si="77"/>
        <v>#DIV/0!</v>
      </c>
      <c r="Q1229" s="8" t="s">
        <v>8325</v>
      </c>
      <c r="R1229" s="8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42.75" x14ac:dyDescent="0.45">
      <c r="A1230" s="5">
        <v>1228</v>
      </c>
      <c r="B1230" s="7" t="s">
        <v>1229</v>
      </c>
      <c r="C1230" s="7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1">
        <f t="shared" si="76"/>
        <v>29</v>
      </c>
      <c r="P1230" s="8">
        <f t="shared" si="77"/>
        <v>61.04</v>
      </c>
      <c r="Q1230" s="8" t="s">
        <v>8325</v>
      </c>
      <c r="R1230" s="8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42.75" x14ac:dyDescent="0.45">
      <c r="A1231" s="5">
        <v>1229</v>
      </c>
      <c r="B1231" s="7" t="s">
        <v>1230</v>
      </c>
      <c r="C1231" s="7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1">
        <f t="shared" si="76"/>
        <v>1</v>
      </c>
      <c r="P1231" s="8">
        <f t="shared" si="77"/>
        <v>25</v>
      </c>
      <c r="Q1231" s="8" t="s">
        <v>8325</v>
      </c>
      <c r="R1231" s="8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2.75" x14ac:dyDescent="0.45">
      <c r="A1232" s="5">
        <v>1230</v>
      </c>
      <c r="B1232" s="7" t="s">
        <v>1231</v>
      </c>
      <c r="C1232" s="7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1">
        <f t="shared" si="76"/>
        <v>0</v>
      </c>
      <c r="P1232" s="8" t="e">
        <f t="shared" si="77"/>
        <v>#DIV/0!</v>
      </c>
      <c r="Q1232" s="8" t="s">
        <v>8325</v>
      </c>
      <c r="R1232" s="8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2.75" x14ac:dyDescent="0.45">
      <c r="A1233" s="5">
        <v>1231</v>
      </c>
      <c r="B1233" s="7" t="s">
        <v>1232</v>
      </c>
      <c r="C1233" s="7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1">
        <f t="shared" si="76"/>
        <v>0</v>
      </c>
      <c r="P1233" s="8" t="e">
        <f t="shared" si="77"/>
        <v>#DIV/0!</v>
      </c>
      <c r="Q1233" s="8" t="s">
        <v>8325</v>
      </c>
      <c r="R1233" s="8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42.75" x14ac:dyDescent="0.45">
      <c r="A1234" s="5">
        <v>1232</v>
      </c>
      <c r="B1234" s="7" t="s">
        <v>1233</v>
      </c>
      <c r="C1234" s="7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1">
        <f t="shared" si="76"/>
        <v>1</v>
      </c>
      <c r="P1234" s="8">
        <f t="shared" si="77"/>
        <v>40</v>
      </c>
      <c r="Q1234" s="8" t="s">
        <v>8325</v>
      </c>
      <c r="R1234" s="8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42.75" x14ac:dyDescent="0.45">
      <c r="A1235" s="5">
        <v>1233</v>
      </c>
      <c r="B1235" s="7" t="s">
        <v>1234</v>
      </c>
      <c r="C1235" s="7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1">
        <f t="shared" si="76"/>
        <v>12</v>
      </c>
      <c r="P1235" s="8">
        <f t="shared" si="77"/>
        <v>19.329999999999998</v>
      </c>
      <c r="Q1235" s="8" t="s">
        <v>8325</v>
      </c>
      <c r="R1235" s="8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2.75" x14ac:dyDescent="0.45">
      <c r="A1236" s="5">
        <v>1234</v>
      </c>
      <c r="B1236" s="7" t="s">
        <v>1235</v>
      </c>
      <c r="C1236" s="7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1">
        <f t="shared" si="76"/>
        <v>0</v>
      </c>
      <c r="P1236" s="8" t="e">
        <f t="shared" si="77"/>
        <v>#DIV/0!</v>
      </c>
      <c r="Q1236" s="8" t="s">
        <v>8325</v>
      </c>
      <c r="R1236" s="8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42.75" x14ac:dyDescent="0.45">
      <c r="A1237" s="5">
        <v>1235</v>
      </c>
      <c r="B1237" s="7" t="s">
        <v>1236</v>
      </c>
      <c r="C1237" s="7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1">
        <f t="shared" si="76"/>
        <v>3</v>
      </c>
      <c r="P1237" s="8">
        <f t="shared" si="77"/>
        <v>35</v>
      </c>
      <c r="Q1237" s="8" t="s">
        <v>8325</v>
      </c>
      <c r="R1237" s="8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45">
      <c r="A1238" s="5">
        <v>1236</v>
      </c>
      <c r="B1238" s="7" t="s">
        <v>1237</v>
      </c>
      <c r="C1238" s="7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1">
        <f t="shared" si="76"/>
        <v>0</v>
      </c>
      <c r="P1238" s="8" t="e">
        <f t="shared" si="77"/>
        <v>#DIV/0!</v>
      </c>
      <c r="Q1238" s="8" t="s">
        <v>8325</v>
      </c>
      <c r="R1238" s="8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42.75" x14ac:dyDescent="0.45">
      <c r="A1239" s="5">
        <v>1237</v>
      </c>
      <c r="B1239" s="7" t="s">
        <v>1238</v>
      </c>
      <c r="C1239" s="7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1">
        <f t="shared" si="76"/>
        <v>0</v>
      </c>
      <c r="P1239" s="8" t="e">
        <f t="shared" si="77"/>
        <v>#DIV/0!</v>
      </c>
      <c r="Q1239" s="8" t="s">
        <v>8325</v>
      </c>
      <c r="R1239" s="8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57" x14ac:dyDescent="0.45">
      <c r="A1240" s="5">
        <v>1238</v>
      </c>
      <c r="B1240" s="7" t="s">
        <v>1239</v>
      </c>
      <c r="C1240" s="7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1">
        <f t="shared" si="76"/>
        <v>18</v>
      </c>
      <c r="P1240" s="8">
        <f t="shared" si="77"/>
        <v>59.33</v>
      </c>
      <c r="Q1240" s="8" t="s">
        <v>8325</v>
      </c>
      <c r="R1240" s="8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28.5" x14ac:dyDescent="0.45">
      <c r="A1241" s="5">
        <v>1239</v>
      </c>
      <c r="B1241" s="7" t="s">
        <v>1240</v>
      </c>
      <c r="C1241" s="7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1">
        <f t="shared" si="76"/>
        <v>0</v>
      </c>
      <c r="P1241" s="8" t="e">
        <f t="shared" si="77"/>
        <v>#DIV/0!</v>
      </c>
      <c r="Q1241" s="8" t="s">
        <v>8325</v>
      </c>
      <c r="R1241" s="8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28.5" x14ac:dyDescent="0.45">
      <c r="A1242" s="5">
        <v>1240</v>
      </c>
      <c r="B1242" s="7" t="s">
        <v>1241</v>
      </c>
      <c r="C1242" s="7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1">
        <f t="shared" si="76"/>
        <v>3</v>
      </c>
      <c r="P1242" s="8">
        <f t="shared" si="77"/>
        <v>30.13</v>
      </c>
      <c r="Q1242" s="8" t="s">
        <v>8325</v>
      </c>
      <c r="R1242" s="8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42.75" x14ac:dyDescent="0.45">
      <c r="A1243" s="5">
        <v>1241</v>
      </c>
      <c r="B1243" s="7" t="s">
        <v>1242</v>
      </c>
      <c r="C1243" s="7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1">
        <f t="shared" si="76"/>
        <v>51</v>
      </c>
      <c r="P1243" s="8">
        <f t="shared" si="77"/>
        <v>74.62</v>
      </c>
      <c r="Q1243" s="8" t="s">
        <v>8325</v>
      </c>
      <c r="R1243" s="8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42.75" x14ac:dyDescent="0.45">
      <c r="A1244" s="5">
        <v>1242</v>
      </c>
      <c r="B1244" s="7" t="s">
        <v>1243</v>
      </c>
      <c r="C1244" s="7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1">
        <f t="shared" si="76"/>
        <v>1</v>
      </c>
      <c r="P1244" s="8">
        <f t="shared" si="77"/>
        <v>5</v>
      </c>
      <c r="Q1244" s="8" t="s">
        <v>8325</v>
      </c>
      <c r="R1244" s="8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2.75" x14ac:dyDescent="0.45">
      <c r="A1245" s="5">
        <v>1243</v>
      </c>
      <c r="B1245" s="7" t="s">
        <v>1244</v>
      </c>
      <c r="C1245" s="7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1">
        <f t="shared" si="76"/>
        <v>14</v>
      </c>
      <c r="P1245" s="8">
        <f t="shared" si="77"/>
        <v>44.5</v>
      </c>
      <c r="Q1245" s="8" t="s">
        <v>8325</v>
      </c>
      <c r="R1245" s="8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2.75" x14ac:dyDescent="0.45">
      <c r="A1246" s="5">
        <v>1244</v>
      </c>
      <c r="B1246" s="7" t="s">
        <v>1245</v>
      </c>
      <c r="C1246" s="7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1">
        <f t="shared" si="76"/>
        <v>104</v>
      </c>
      <c r="P1246" s="8">
        <f t="shared" si="77"/>
        <v>46.13</v>
      </c>
      <c r="Q1246" s="8" t="s">
        <v>8325</v>
      </c>
      <c r="R1246" s="8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2.75" x14ac:dyDescent="0.45">
      <c r="A1247" s="5">
        <v>1245</v>
      </c>
      <c r="B1247" s="7" t="s">
        <v>1246</v>
      </c>
      <c r="C1247" s="7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1">
        <f t="shared" si="76"/>
        <v>120</v>
      </c>
      <c r="P1247" s="8">
        <f t="shared" si="77"/>
        <v>141.47</v>
      </c>
      <c r="Q1247" s="8" t="s">
        <v>8325</v>
      </c>
      <c r="R1247" s="8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42.75" x14ac:dyDescent="0.45">
      <c r="A1248" s="5">
        <v>1246</v>
      </c>
      <c r="B1248" s="7" t="s">
        <v>1247</v>
      </c>
      <c r="C1248" s="7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1">
        <f t="shared" si="76"/>
        <v>117</v>
      </c>
      <c r="P1248" s="8">
        <f t="shared" si="77"/>
        <v>75.48</v>
      </c>
      <c r="Q1248" s="8" t="s">
        <v>8325</v>
      </c>
      <c r="R1248" s="8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28.5" x14ac:dyDescent="0.45">
      <c r="A1249" s="5">
        <v>1247</v>
      </c>
      <c r="B1249" s="7" t="s">
        <v>1248</v>
      </c>
      <c r="C1249" s="7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1">
        <f t="shared" si="76"/>
        <v>122</v>
      </c>
      <c r="P1249" s="8">
        <f t="shared" si="77"/>
        <v>85.5</v>
      </c>
      <c r="Q1249" s="8" t="s">
        <v>8325</v>
      </c>
      <c r="R1249" s="8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28.5" x14ac:dyDescent="0.45">
      <c r="A1250" s="5">
        <v>1248</v>
      </c>
      <c r="B1250" s="7" t="s">
        <v>1249</v>
      </c>
      <c r="C1250" s="7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1">
        <f t="shared" si="76"/>
        <v>152</v>
      </c>
      <c r="P1250" s="8">
        <f t="shared" si="77"/>
        <v>64.25</v>
      </c>
      <c r="Q1250" s="8" t="s">
        <v>8325</v>
      </c>
      <c r="R1250" s="8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2.75" x14ac:dyDescent="0.45">
      <c r="A1251" s="5">
        <v>1249</v>
      </c>
      <c r="B1251" s="7" t="s">
        <v>1250</v>
      </c>
      <c r="C1251" s="7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1">
        <f t="shared" si="76"/>
        <v>104</v>
      </c>
      <c r="P1251" s="8">
        <f t="shared" si="77"/>
        <v>64.47</v>
      </c>
      <c r="Q1251" s="8" t="s">
        <v>8325</v>
      </c>
      <c r="R1251" s="8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42.75" x14ac:dyDescent="0.45">
      <c r="A1252" s="5">
        <v>1250</v>
      </c>
      <c r="B1252" s="7" t="s">
        <v>1251</v>
      </c>
      <c r="C1252" s="7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1">
        <f t="shared" si="76"/>
        <v>200</v>
      </c>
      <c r="P1252" s="8">
        <f t="shared" si="77"/>
        <v>118.2</v>
      </c>
      <c r="Q1252" s="8" t="s">
        <v>8325</v>
      </c>
      <c r="R1252" s="8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28.5" x14ac:dyDescent="0.45">
      <c r="A1253" s="5">
        <v>1251</v>
      </c>
      <c r="B1253" s="7" t="s">
        <v>1252</v>
      </c>
      <c r="C1253" s="7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1">
        <f t="shared" si="76"/>
        <v>102</v>
      </c>
      <c r="P1253" s="8">
        <f t="shared" si="77"/>
        <v>82.54</v>
      </c>
      <c r="Q1253" s="8" t="s">
        <v>8325</v>
      </c>
      <c r="R1253" s="8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2.75" x14ac:dyDescent="0.45">
      <c r="A1254" s="5">
        <v>1252</v>
      </c>
      <c r="B1254" s="7" t="s">
        <v>1253</v>
      </c>
      <c r="C1254" s="7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1">
        <f t="shared" si="76"/>
        <v>138</v>
      </c>
      <c r="P1254" s="8">
        <f t="shared" si="77"/>
        <v>34.17</v>
      </c>
      <c r="Q1254" s="8" t="s">
        <v>8325</v>
      </c>
      <c r="R1254" s="8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42.75" x14ac:dyDescent="0.45">
      <c r="A1255" s="5">
        <v>1253</v>
      </c>
      <c r="B1255" s="7" t="s">
        <v>1254</v>
      </c>
      <c r="C1255" s="7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1">
        <f t="shared" si="76"/>
        <v>303833</v>
      </c>
      <c r="P1255" s="8">
        <f t="shared" si="77"/>
        <v>42.73</v>
      </c>
      <c r="Q1255" s="8" t="s">
        <v>8325</v>
      </c>
      <c r="R1255" s="8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42.75" x14ac:dyDescent="0.45">
      <c r="A1256" s="5">
        <v>1254</v>
      </c>
      <c r="B1256" s="7" t="s">
        <v>1255</v>
      </c>
      <c r="C1256" s="7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1">
        <f t="shared" si="76"/>
        <v>199</v>
      </c>
      <c r="P1256" s="8">
        <f t="shared" si="77"/>
        <v>94.49</v>
      </c>
      <c r="Q1256" s="8" t="s">
        <v>8325</v>
      </c>
      <c r="R1256" s="8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2.75" x14ac:dyDescent="0.45">
      <c r="A1257" s="5">
        <v>1255</v>
      </c>
      <c r="B1257" s="7" t="s">
        <v>1256</v>
      </c>
      <c r="C1257" s="7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1">
        <f t="shared" si="76"/>
        <v>202</v>
      </c>
      <c r="P1257" s="8">
        <f t="shared" si="77"/>
        <v>55.7</v>
      </c>
      <c r="Q1257" s="8" t="s">
        <v>8325</v>
      </c>
      <c r="R1257" s="8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42.75" x14ac:dyDescent="0.45">
      <c r="A1258" s="5">
        <v>1256</v>
      </c>
      <c r="B1258" s="7" t="s">
        <v>1257</v>
      </c>
      <c r="C1258" s="7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1">
        <f t="shared" si="76"/>
        <v>118</v>
      </c>
      <c r="P1258" s="8">
        <f t="shared" si="77"/>
        <v>98.03</v>
      </c>
      <c r="Q1258" s="8" t="s">
        <v>8325</v>
      </c>
      <c r="R1258" s="8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42.75" x14ac:dyDescent="0.45">
      <c r="A1259" s="5">
        <v>1257</v>
      </c>
      <c r="B1259" s="7" t="s">
        <v>1258</v>
      </c>
      <c r="C1259" s="7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1">
        <f t="shared" si="76"/>
        <v>295</v>
      </c>
      <c r="P1259" s="8">
        <f t="shared" si="77"/>
        <v>92.1</v>
      </c>
      <c r="Q1259" s="8" t="s">
        <v>8325</v>
      </c>
      <c r="R1259" s="8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2.75" x14ac:dyDescent="0.45">
      <c r="A1260" s="5">
        <v>1258</v>
      </c>
      <c r="B1260" s="7" t="s">
        <v>1259</v>
      </c>
      <c r="C1260" s="7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1">
        <f t="shared" si="76"/>
        <v>213</v>
      </c>
      <c r="P1260" s="8">
        <f t="shared" si="77"/>
        <v>38.18</v>
      </c>
      <c r="Q1260" s="8" t="s">
        <v>8325</v>
      </c>
      <c r="R1260" s="8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28.5" x14ac:dyDescent="0.45">
      <c r="A1261" s="5">
        <v>1259</v>
      </c>
      <c r="B1261" s="7" t="s">
        <v>1260</v>
      </c>
      <c r="C1261" s="7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1">
        <f t="shared" si="76"/>
        <v>104</v>
      </c>
      <c r="P1261" s="8">
        <f t="shared" si="77"/>
        <v>27.15</v>
      </c>
      <c r="Q1261" s="8" t="s">
        <v>8325</v>
      </c>
      <c r="R1261" s="8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2.75" x14ac:dyDescent="0.45">
      <c r="A1262" s="5">
        <v>1260</v>
      </c>
      <c r="B1262" s="7" t="s">
        <v>1261</v>
      </c>
      <c r="C1262" s="7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1">
        <f t="shared" si="76"/>
        <v>114</v>
      </c>
      <c r="P1262" s="8">
        <f t="shared" si="77"/>
        <v>50.69</v>
      </c>
      <c r="Q1262" s="8" t="s">
        <v>8325</v>
      </c>
      <c r="R1262" s="8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28.5" x14ac:dyDescent="0.45">
      <c r="A1263" s="5">
        <v>1261</v>
      </c>
      <c r="B1263" s="7" t="s">
        <v>1262</v>
      </c>
      <c r="C1263" s="7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1">
        <f t="shared" si="76"/>
        <v>101</v>
      </c>
      <c r="P1263" s="8">
        <f t="shared" si="77"/>
        <v>38.94</v>
      </c>
      <c r="Q1263" s="8" t="s">
        <v>8325</v>
      </c>
      <c r="R1263" s="8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42.75" x14ac:dyDescent="0.45">
      <c r="A1264" s="5">
        <v>1262</v>
      </c>
      <c r="B1264" s="7" t="s">
        <v>1263</v>
      </c>
      <c r="C1264" s="7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1">
        <f t="shared" si="76"/>
        <v>125</v>
      </c>
      <c r="P1264" s="8">
        <f t="shared" si="77"/>
        <v>77.64</v>
      </c>
      <c r="Q1264" s="8" t="s">
        <v>8325</v>
      </c>
      <c r="R1264" s="8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28.5" x14ac:dyDescent="0.45">
      <c r="A1265" s="5">
        <v>1263</v>
      </c>
      <c r="B1265" s="7" t="s">
        <v>1264</v>
      </c>
      <c r="C1265" s="7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1">
        <f t="shared" si="76"/>
        <v>119</v>
      </c>
      <c r="P1265" s="8">
        <f t="shared" si="77"/>
        <v>43.54</v>
      </c>
      <c r="Q1265" s="8" t="s">
        <v>8325</v>
      </c>
      <c r="R1265" s="8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42.75" x14ac:dyDescent="0.45">
      <c r="A1266" s="5">
        <v>1264</v>
      </c>
      <c r="B1266" s="7" t="s">
        <v>1265</v>
      </c>
      <c r="C1266" s="7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1">
        <f t="shared" si="76"/>
        <v>166</v>
      </c>
      <c r="P1266" s="8">
        <f t="shared" si="77"/>
        <v>31.82</v>
      </c>
      <c r="Q1266" s="8" t="s">
        <v>8325</v>
      </c>
      <c r="R1266" s="8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57" x14ac:dyDescent="0.45">
      <c r="A1267" s="5">
        <v>1265</v>
      </c>
      <c r="B1267" s="7" t="s">
        <v>1266</v>
      </c>
      <c r="C1267" s="7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1">
        <f t="shared" si="76"/>
        <v>119</v>
      </c>
      <c r="P1267" s="8">
        <f t="shared" si="77"/>
        <v>63.18</v>
      </c>
      <c r="Q1267" s="8" t="s">
        <v>8325</v>
      </c>
      <c r="R1267" s="8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28.5" x14ac:dyDescent="0.45">
      <c r="A1268" s="5">
        <v>1266</v>
      </c>
      <c r="B1268" s="7" t="s">
        <v>1267</v>
      </c>
      <c r="C1268" s="7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1">
        <f t="shared" si="76"/>
        <v>100</v>
      </c>
      <c r="P1268" s="8">
        <f t="shared" si="77"/>
        <v>190.9</v>
      </c>
      <c r="Q1268" s="8" t="s">
        <v>8325</v>
      </c>
      <c r="R1268" s="8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42.75" x14ac:dyDescent="0.45">
      <c r="A1269" s="5">
        <v>1267</v>
      </c>
      <c r="B1269" s="7" t="s">
        <v>1268</v>
      </c>
      <c r="C1269" s="7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1">
        <f t="shared" si="76"/>
        <v>102</v>
      </c>
      <c r="P1269" s="8">
        <f t="shared" si="77"/>
        <v>140.86000000000001</v>
      </c>
      <c r="Q1269" s="8" t="s">
        <v>8325</v>
      </c>
      <c r="R1269" s="8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28.5" x14ac:dyDescent="0.45">
      <c r="A1270" s="5">
        <v>1268</v>
      </c>
      <c r="B1270" s="7" t="s">
        <v>1269</v>
      </c>
      <c r="C1270" s="7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1">
        <f t="shared" si="76"/>
        <v>117</v>
      </c>
      <c r="P1270" s="8">
        <f t="shared" si="77"/>
        <v>76.92</v>
      </c>
      <c r="Q1270" s="8" t="s">
        <v>8325</v>
      </c>
      <c r="R1270" s="8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42.75" x14ac:dyDescent="0.45">
      <c r="A1271" s="5">
        <v>1269</v>
      </c>
      <c r="B1271" s="7" t="s">
        <v>1270</v>
      </c>
      <c r="C1271" s="7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1">
        <f t="shared" si="76"/>
        <v>109</v>
      </c>
      <c r="P1271" s="8">
        <f t="shared" si="77"/>
        <v>99.16</v>
      </c>
      <c r="Q1271" s="8" t="s">
        <v>8325</v>
      </c>
      <c r="R1271" s="8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28.5" x14ac:dyDescent="0.45">
      <c r="A1272" s="5">
        <v>1270</v>
      </c>
      <c r="B1272" s="7" t="s">
        <v>1271</v>
      </c>
      <c r="C1272" s="7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1">
        <f t="shared" si="76"/>
        <v>115</v>
      </c>
      <c r="P1272" s="8">
        <f t="shared" si="77"/>
        <v>67.88</v>
      </c>
      <c r="Q1272" s="8" t="s">
        <v>8325</v>
      </c>
      <c r="R1272" s="8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42.75" x14ac:dyDescent="0.45">
      <c r="A1273" s="5">
        <v>1271</v>
      </c>
      <c r="B1273" s="7" t="s">
        <v>1272</v>
      </c>
      <c r="C1273" s="7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1">
        <f t="shared" si="76"/>
        <v>102</v>
      </c>
      <c r="P1273" s="8">
        <f t="shared" si="77"/>
        <v>246.29</v>
      </c>
      <c r="Q1273" s="8" t="s">
        <v>8325</v>
      </c>
      <c r="R1273" s="8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57" x14ac:dyDescent="0.45">
      <c r="A1274" s="5">
        <v>1272</v>
      </c>
      <c r="B1274" s="7" t="s">
        <v>1273</v>
      </c>
      <c r="C1274" s="7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1">
        <f t="shared" si="76"/>
        <v>106</v>
      </c>
      <c r="P1274" s="8">
        <f t="shared" si="77"/>
        <v>189.29</v>
      </c>
      <c r="Q1274" s="8" t="s">
        <v>8325</v>
      </c>
      <c r="R1274" s="8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42.75" x14ac:dyDescent="0.45">
      <c r="A1275" s="5">
        <v>1273</v>
      </c>
      <c r="B1275" s="7" t="s">
        <v>1274</v>
      </c>
      <c r="C1275" s="7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1">
        <f t="shared" si="76"/>
        <v>104</v>
      </c>
      <c r="P1275" s="8">
        <f t="shared" si="77"/>
        <v>76.67</v>
      </c>
      <c r="Q1275" s="8" t="s">
        <v>8325</v>
      </c>
      <c r="R1275" s="8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2.75" x14ac:dyDescent="0.45">
      <c r="A1276" s="5">
        <v>1274</v>
      </c>
      <c r="B1276" s="7" t="s">
        <v>1275</v>
      </c>
      <c r="C1276" s="7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1">
        <f t="shared" si="76"/>
        <v>155</v>
      </c>
      <c r="P1276" s="8">
        <f t="shared" si="77"/>
        <v>82.96</v>
      </c>
      <c r="Q1276" s="8" t="s">
        <v>8325</v>
      </c>
      <c r="R1276" s="8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2.75" x14ac:dyDescent="0.45">
      <c r="A1277" s="5">
        <v>1275</v>
      </c>
      <c r="B1277" s="7" t="s">
        <v>1276</v>
      </c>
      <c r="C1277" s="7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1">
        <f t="shared" si="76"/>
        <v>162</v>
      </c>
      <c r="P1277" s="8">
        <f t="shared" si="77"/>
        <v>62.52</v>
      </c>
      <c r="Q1277" s="8" t="s">
        <v>8325</v>
      </c>
      <c r="R1277" s="8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28.5" x14ac:dyDescent="0.45">
      <c r="A1278" s="5">
        <v>1276</v>
      </c>
      <c r="B1278" s="7" t="s">
        <v>1277</v>
      </c>
      <c r="C1278" s="7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1">
        <f t="shared" si="76"/>
        <v>104</v>
      </c>
      <c r="P1278" s="8">
        <f t="shared" si="77"/>
        <v>46.07</v>
      </c>
      <c r="Q1278" s="8" t="s">
        <v>8325</v>
      </c>
      <c r="R1278" s="8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42.75" x14ac:dyDescent="0.45">
      <c r="A1279" s="5">
        <v>1277</v>
      </c>
      <c r="B1279" s="7" t="s">
        <v>1278</v>
      </c>
      <c r="C1279" s="7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1">
        <f t="shared" si="76"/>
        <v>106</v>
      </c>
      <c r="P1279" s="8">
        <f t="shared" si="77"/>
        <v>38.54</v>
      </c>
      <c r="Q1279" s="8" t="s">
        <v>8325</v>
      </c>
      <c r="R1279" s="8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42.75" x14ac:dyDescent="0.45">
      <c r="A1280" s="5">
        <v>1278</v>
      </c>
      <c r="B1280" s="7" t="s">
        <v>1279</v>
      </c>
      <c r="C1280" s="7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1">
        <f t="shared" si="76"/>
        <v>155</v>
      </c>
      <c r="P1280" s="8">
        <f t="shared" si="77"/>
        <v>53.01</v>
      </c>
      <c r="Q1280" s="8" t="s">
        <v>8325</v>
      </c>
      <c r="R1280" s="8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42.75" x14ac:dyDescent="0.45">
      <c r="A1281" s="5">
        <v>1279</v>
      </c>
      <c r="B1281" s="7" t="s">
        <v>1280</v>
      </c>
      <c r="C1281" s="7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1">
        <f t="shared" si="76"/>
        <v>111</v>
      </c>
      <c r="P1281" s="8">
        <f t="shared" si="77"/>
        <v>73.36</v>
      </c>
      <c r="Q1281" s="8" t="s">
        <v>8325</v>
      </c>
      <c r="R1281" s="8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2.75" x14ac:dyDescent="0.45">
      <c r="A1282" s="5">
        <v>1280</v>
      </c>
      <c r="B1282" s="7" t="s">
        <v>1281</v>
      </c>
      <c r="C1282" s="7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1">
        <f t="shared" si="76"/>
        <v>111</v>
      </c>
      <c r="P1282" s="8">
        <f t="shared" si="77"/>
        <v>127.98</v>
      </c>
      <c r="Q1282" s="8" t="s">
        <v>8325</v>
      </c>
      <c r="R1282" s="8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42.75" x14ac:dyDescent="0.45">
      <c r="A1283" s="5">
        <v>1281</v>
      </c>
      <c r="B1283" s="7" t="s">
        <v>1282</v>
      </c>
      <c r="C1283" s="7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1">
        <f t="shared" ref="O1283:O1346" si="80">ROUND((E1283/D1283)*100,0)</f>
        <v>111</v>
      </c>
      <c r="P1283" s="8">
        <f t="shared" ref="P1283:P1346" si="81">ROUND(E1283/L1283,2)</f>
        <v>104.73</v>
      </c>
      <c r="Q1283" s="8" t="s">
        <v>8325</v>
      </c>
      <c r="R1283" s="8" t="s">
        <v>8326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2.75" x14ac:dyDescent="0.45">
      <c r="A1284" s="5">
        <v>1282</v>
      </c>
      <c r="B1284" s="7" t="s">
        <v>1283</v>
      </c>
      <c r="C1284" s="7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1">
        <f t="shared" si="80"/>
        <v>124</v>
      </c>
      <c r="P1284" s="8">
        <f t="shared" si="81"/>
        <v>67.67</v>
      </c>
      <c r="Q1284" s="8" t="s">
        <v>8325</v>
      </c>
      <c r="R1284" s="8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2.75" x14ac:dyDescent="0.45">
      <c r="A1285" s="5">
        <v>1283</v>
      </c>
      <c r="B1285" s="7" t="s">
        <v>1284</v>
      </c>
      <c r="C1285" s="7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1">
        <f t="shared" si="80"/>
        <v>211</v>
      </c>
      <c r="P1285" s="8">
        <f t="shared" si="81"/>
        <v>95.93</v>
      </c>
      <c r="Q1285" s="8" t="s">
        <v>8325</v>
      </c>
      <c r="R1285" s="8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42.75" x14ac:dyDescent="0.45">
      <c r="A1286" s="5">
        <v>1284</v>
      </c>
      <c r="B1286" s="7" t="s">
        <v>1285</v>
      </c>
      <c r="C1286" s="7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1">
        <f t="shared" si="80"/>
        <v>101</v>
      </c>
      <c r="P1286" s="8">
        <f t="shared" si="81"/>
        <v>65.16</v>
      </c>
      <c r="Q1286" s="8" t="s">
        <v>8317</v>
      </c>
      <c r="R1286" s="8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42.75" x14ac:dyDescent="0.45">
      <c r="A1287" s="5">
        <v>1285</v>
      </c>
      <c r="B1287" s="7" t="s">
        <v>1286</v>
      </c>
      <c r="C1287" s="7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1">
        <f t="shared" si="80"/>
        <v>102</v>
      </c>
      <c r="P1287" s="8">
        <f t="shared" si="81"/>
        <v>32.270000000000003</v>
      </c>
      <c r="Q1287" s="8" t="s">
        <v>8317</v>
      </c>
      <c r="R1287" s="8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2.75" x14ac:dyDescent="0.45">
      <c r="A1288" s="5">
        <v>1286</v>
      </c>
      <c r="B1288" s="7" t="s">
        <v>1287</v>
      </c>
      <c r="C1288" s="7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1">
        <f t="shared" si="80"/>
        <v>108</v>
      </c>
      <c r="P1288" s="8">
        <f t="shared" si="81"/>
        <v>81.25</v>
      </c>
      <c r="Q1288" s="8" t="s">
        <v>8317</v>
      </c>
      <c r="R1288" s="8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57" x14ac:dyDescent="0.45">
      <c r="A1289" s="5">
        <v>1287</v>
      </c>
      <c r="B1289" s="7" t="s">
        <v>1288</v>
      </c>
      <c r="C1289" s="7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1">
        <f t="shared" si="80"/>
        <v>242</v>
      </c>
      <c r="P1289" s="8">
        <f t="shared" si="81"/>
        <v>24.2</v>
      </c>
      <c r="Q1289" s="8" t="s">
        <v>8317</v>
      </c>
      <c r="R1289" s="8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42.75" x14ac:dyDescent="0.45">
      <c r="A1290" s="5">
        <v>1288</v>
      </c>
      <c r="B1290" s="7" t="s">
        <v>1289</v>
      </c>
      <c r="C1290" s="7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1">
        <f t="shared" si="80"/>
        <v>100</v>
      </c>
      <c r="P1290" s="8">
        <f t="shared" si="81"/>
        <v>65.87</v>
      </c>
      <c r="Q1290" s="8" t="s">
        <v>8317</v>
      </c>
      <c r="R1290" s="8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2.75" x14ac:dyDescent="0.45">
      <c r="A1291" s="5">
        <v>1289</v>
      </c>
      <c r="B1291" s="7" t="s">
        <v>1290</v>
      </c>
      <c r="C1291" s="7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1">
        <f t="shared" si="80"/>
        <v>125</v>
      </c>
      <c r="P1291" s="8">
        <f t="shared" si="81"/>
        <v>36.08</v>
      </c>
      <c r="Q1291" s="8" t="s">
        <v>8317</v>
      </c>
      <c r="R1291" s="8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28.5" x14ac:dyDescent="0.45">
      <c r="A1292" s="5">
        <v>1290</v>
      </c>
      <c r="B1292" s="7" t="s">
        <v>1291</v>
      </c>
      <c r="C1292" s="7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1">
        <f t="shared" si="80"/>
        <v>109</v>
      </c>
      <c r="P1292" s="8">
        <f t="shared" si="81"/>
        <v>44.19</v>
      </c>
      <c r="Q1292" s="8" t="s">
        <v>8317</v>
      </c>
      <c r="R1292" s="8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42.75" x14ac:dyDescent="0.45">
      <c r="A1293" s="5">
        <v>1291</v>
      </c>
      <c r="B1293" s="7" t="s">
        <v>1292</v>
      </c>
      <c r="C1293" s="7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1">
        <f t="shared" si="80"/>
        <v>146</v>
      </c>
      <c r="P1293" s="8">
        <f t="shared" si="81"/>
        <v>104.07</v>
      </c>
      <c r="Q1293" s="8" t="s">
        <v>8317</v>
      </c>
      <c r="R1293" s="8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57" x14ac:dyDescent="0.45">
      <c r="A1294" s="5">
        <v>1292</v>
      </c>
      <c r="B1294" s="7" t="s">
        <v>1293</v>
      </c>
      <c r="C1294" s="7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1">
        <f t="shared" si="80"/>
        <v>110</v>
      </c>
      <c r="P1294" s="8">
        <f t="shared" si="81"/>
        <v>35.96</v>
      </c>
      <c r="Q1294" s="8" t="s">
        <v>8317</v>
      </c>
      <c r="R1294" s="8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42.75" x14ac:dyDescent="0.45">
      <c r="A1295" s="5">
        <v>1293</v>
      </c>
      <c r="B1295" s="7" t="s">
        <v>1294</v>
      </c>
      <c r="C1295" s="7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1">
        <f t="shared" si="80"/>
        <v>102</v>
      </c>
      <c r="P1295" s="8">
        <f t="shared" si="81"/>
        <v>127.79</v>
      </c>
      <c r="Q1295" s="8" t="s">
        <v>8317</v>
      </c>
      <c r="R1295" s="8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42.75" x14ac:dyDescent="0.45">
      <c r="A1296" s="5">
        <v>1294</v>
      </c>
      <c r="B1296" s="7" t="s">
        <v>1295</v>
      </c>
      <c r="C1296" s="7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1">
        <f t="shared" si="80"/>
        <v>122</v>
      </c>
      <c r="P1296" s="8">
        <f t="shared" si="81"/>
        <v>27.73</v>
      </c>
      <c r="Q1296" s="8" t="s">
        <v>8317</v>
      </c>
      <c r="R1296" s="8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42.75" x14ac:dyDescent="0.45">
      <c r="A1297" s="5">
        <v>1295</v>
      </c>
      <c r="B1297" s="7" t="s">
        <v>1296</v>
      </c>
      <c r="C1297" s="7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1">
        <f t="shared" si="80"/>
        <v>102</v>
      </c>
      <c r="P1297" s="8">
        <f t="shared" si="81"/>
        <v>39.83</v>
      </c>
      <c r="Q1297" s="8" t="s">
        <v>8317</v>
      </c>
      <c r="R1297" s="8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57" x14ac:dyDescent="0.45">
      <c r="A1298" s="5">
        <v>1296</v>
      </c>
      <c r="B1298" s="7" t="s">
        <v>1297</v>
      </c>
      <c r="C1298" s="7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1">
        <f t="shared" si="80"/>
        <v>141</v>
      </c>
      <c r="P1298" s="8">
        <f t="shared" si="81"/>
        <v>52.17</v>
      </c>
      <c r="Q1298" s="8" t="s">
        <v>8317</v>
      </c>
      <c r="R1298" s="8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42.75" x14ac:dyDescent="0.45">
      <c r="A1299" s="5">
        <v>1297</v>
      </c>
      <c r="B1299" s="7" t="s">
        <v>1298</v>
      </c>
      <c r="C1299" s="7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1">
        <f t="shared" si="80"/>
        <v>110</v>
      </c>
      <c r="P1299" s="8">
        <f t="shared" si="81"/>
        <v>92.04</v>
      </c>
      <c r="Q1299" s="8" t="s">
        <v>8317</v>
      </c>
      <c r="R1299" s="8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42.75" x14ac:dyDescent="0.45">
      <c r="A1300" s="5">
        <v>1298</v>
      </c>
      <c r="B1300" s="7" t="s">
        <v>1299</v>
      </c>
      <c r="C1300" s="7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1">
        <f t="shared" si="80"/>
        <v>105</v>
      </c>
      <c r="P1300" s="8">
        <f t="shared" si="81"/>
        <v>63.42</v>
      </c>
      <c r="Q1300" s="8" t="s">
        <v>8317</v>
      </c>
      <c r="R1300" s="8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2.75" x14ac:dyDescent="0.45">
      <c r="A1301" s="5">
        <v>1299</v>
      </c>
      <c r="B1301" s="7" t="s">
        <v>1300</v>
      </c>
      <c r="C1301" s="7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1">
        <f t="shared" si="80"/>
        <v>124</v>
      </c>
      <c r="P1301" s="8">
        <f t="shared" si="81"/>
        <v>135.63</v>
      </c>
      <c r="Q1301" s="8" t="s">
        <v>8317</v>
      </c>
      <c r="R1301" s="8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42.75" x14ac:dyDescent="0.45">
      <c r="A1302" s="5">
        <v>1300</v>
      </c>
      <c r="B1302" s="7" t="s">
        <v>1301</v>
      </c>
      <c r="C1302" s="7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1">
        <f t="shared" si="80"/>
        <v>135</v>
      </c>
      <c r="P1302" s="8">
        <f t="shared" si="81"/>
        <v>168.75</v>
      </c>
      <c r="Q1302" s="8" t="s">
        <v>8317</v>
      </c>
      <c r="R1302" s="8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42.75" x14ac:dyDescent="0.45">
      <c r="A1303" s="5">
        <v>1301</v>
      </c>
      <c r="B1303" s="7" t="s">
        <v>1302</v>
      </c>
      <c r="C1303" s="7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1">
        <f t="shared" si="80"/>
        <v>103</v>
      </c>
      <c r="P1303" s="8">
        <f t="shared" si="81"/>
        <v>70.86</v>
      </c>
      <c r="Q1303" s="8" t="s">
        <v>8317</v>
      </c>
      <c r="R1303" s="8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2.75" x14ac:dyDescent="0.45">
      <c r="A1304" s="5">
        <v>1302</v>
      </c>
      <c r="B1304" s="7" t="s">
        <v>1303</v>
      </c>
      <c r="C1304" s="7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1">
        <f t="shared" si="80"/>
        <v>100</v>
      </c>
      <c r="P1304" s="8">
        <f t="shared" si="81"/>
        <v>50</v>
      </c>
      <c r="Q1304" s="8" t="s">
        <v>8317</v>
      </c>
      <c r="R1304" s="8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28.5" x14ac:dyDescent="0.45">
      <c r="A1305" s="5">
        <v>1303</v>
      </c>
      <c r="B1305" s="7" t="s">
        <v>1304</v>
      </c>
      <c r="C1305" s="7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1">
        <f t="shared" si="80"/>
        <v>130</v>
      </c>
      <c r="P1305" s="8">
        <f t="shared" si="81"/>
        <v>42.21</v>
      </c>
      <c r="Q1305" s="8" t="s">
        <v>8317</v>
      </c>
      <c r="R1305" s="8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2.75" x14ac:dyDescent="0.45">
      <c r="A1306" s="5">
        <v>1304</v>
      </c>
      <c r="B1306" s="7" t="s">
        <v>1305</v>
      </c>
      <c r="C1306" s="7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1">
        <f t="shared" si="80"/>
        <v>40</v>
      </c>
      <c r="P1306" s="8">
        <f t="shared" si="81"/>
        <v>152.41</v>
      </c>
      <c r="Q1306" s="8" t="s">
        <v>8319</v>
      </c>
      <c r="R1306" s="8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2.75" x14ac:dyDescent="0.45">
      <c r="A1307" s="5">
        <v>1305</v>
      </c>
      <c r="B1307" s="7" t="s">
        <v>1306</v>
      </c>
      <c r="C1307" s="7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1">
        <f t="shared" si="80"/>
        <v>26</v>
      </c>
      <c r="P1307" s="8">
        <f t="shared" si="81"/>
        <v>90.62</v>
      </c>
      <c r="Q1307" s="8" t="s">
        <v>8319</v>
      </c>
      <c r="R1307" s="8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57" x14ac:dyDescent="0.45">
      <c r="A1308" s="5">
        <v>1306</v>
      </c>
      <c r="B1308" s="7" t="s">
        <v>1307</v>
      </c>
      <c r="C1308" s="7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1">
        <f t="shared" si="80"/>
        <v>65</v>
      </c>
      <c r="P1308" s="8">
        <f t="shared" si="81"/>
        <v>201.6</v>
      </c>
      <c r="Q1308" s="8" t="s">
        <v>8319</v>
      </c>
      <c r="R1308" s="8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28.5" x14ac:dyDescent="0.45">
      <c r="A1309" s="5">
        <v>1307</v>
      </c>
      <c r="B1309" s="7" t="s">
        <v>1308</v>
      </c>
      <c r="C1309" s="7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1">
        <f t="shared" si="80"/>
        <v>12</v>
      </c>
      <c r="P1309" s="8">
        <f t="shared" si="81"/>
        <v>127.93</v>
      </c>
      <c r="Q1309" s="8" t="s">
        <v>8319</v>
      </c>
      <c r="R1309" s="8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28.5" x14ac:dyDescent="0.45">
      <c r="A1310" s="5">
        <v>1308</v>
      </c>
      <c r="B1310" s="7" t="s">
        <v>1309</v>
      </c>
      <c r="C1310" s="7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1">
        <f t="shared" si="80"/>
        <v>11</v>
      </c>
      <c r="P1310" s="8">
        <f t="shared" si="81"/>
        <v>29.89</v>
      </c>
      <c r="Q1310" s="8" t="s">
        <v>8319</v>
      </c>
      <c r="R1310" s="8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42.75" x14ac:dyDescent="0.45">
      <c r="A1311" s="5">
        <v>1309</v>
      </c>
      <c r="B1311" s="7" t="s">
        <v>1310</v>
      </c>
      <c r="C1311" s="7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1">
        <f t="shared" si="80"/>
        <v>112</v>
      </c>
      <c r="P1311" s="8">
        <f t="shared" si="81"/>
        <v>367.97</v>
      </c>
      <c r="Q1311" s="8" t="s">
        <v>8319</v>
      </c>
      <c r="R1311" s="8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42.75" x14ac:dyDescent="0.45">
      <c r="A1312" s="5">
        <v>1310</v>
      </c>
      <c r="B1312" s="7" t="s">
        <v>1311</v>
      </c>
      <c r="C1312" s="7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1">
        <f t="shared" si="80"/>
        <v>16</v>
      </c>
      <c r="P1312" s="8">
        <f t="shared" si="81"/>
        <v>129.16999999999999</v>
      </c>
      <c r="Q1312" s="8" t="s">
        <v>8319</v>
      </c>
      <c r="R1312" s="8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42.75" x14ac:dyDescent="0.45">
      <c r="A1313" s="5">
        <v>1311</v>
      </c>
      <c r="B1313" s="7" t="s">
        <v>1312</v>
      </c>
      <c r="C1313" s="7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1">
        <f t="shared" si="80"/>
        <v>32</v>
      </c>
      <c r="P1313" s="8">
        <f t="shared" si="81"/>
        <v>800.7</v>
      </c>
      <c r="Q1313" s="8" t="s">
        <v>8319</v>
      </c>
      <c r="R1313" s="8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2.75" x14ac:dyDescent="0.45">
      <c r="A1314" s="5">
        <v>1312</v>
      </c>
      <c r="B1314" s="7" t="s">
        <v>1313</v>
      </c>
      <c r="C1314" s="7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1">
        <f t="shared" si="80"/>
        <v>1</v>
      </c>
      <c r="P1314" s="8">
        <f t="shared" si="81"/>
        <v>28</v>
      </c>
      <c r="Q1314" s="8" t="s">
        <v>8319</v>
      </c>
      <c r="R1314" s="8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2.75" x14ac:dyDescent="0.45">
      <c r="A1315" s="5">
        <v>1313</v>
      </c>
      <c r="B1315" s="7" t="s">
        <v>1314</v>
      </c>
      <c r="C1315" s="7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1">
        <f t="shared" si="80"/>
        <v>31</v>
      </c>
      <c r="P1315" s="8">
        <f t="shared" si="81"/>
        <v>102.02</v>
      </c>
      <c r="Q1315" s="8" t="s">
        <v>8319</v>
      </c>
      <c r="R1315" s="8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2.75" x14ac:dyDescent="0.45">
      <c r="A1316" s="5">
        <v>1314</v>
      </c>
      <c r="B1316" s="7" t="s">
        <v>1315</v>
      </c>
      <c r="C1316" s="7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1">
        <f t="shared" si="80"/>
        <v>1</v>
      </c>
      <c r="P1316" s="8">
        <f t="shared" si="81"/>
        <v>184.36</v>
      </c>
      <c r="Q1316" s="8" t="s">
        <v>8319</v>
      </c>
      <c r="R1316" s="8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28.5" x14ac:dyDescent="0.45">
      <c r="A1317" s="5">
        <v>1315</v>
      </c>
      <c r="B1317" s="7" t="s">
        <v>1316</v>
      </c>
      <c r="C1317" s="7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1">
        <f t="shared" si="80"/>
        <v>40</v>
      </c>
      <c r="P1317" s="8">
        <f t="shared" si="81"/>
        <v>162.91999999999999</v>
      </c>
      <c r="Q1317" s="8" t="s">
        <v>8319</v>
      </c>
      <c r="R1317" s="8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2.75" x14ac:dyDescent="0.45">
      <c r="A1318" s="5">
        <v>1316</v>
      </c>
      <c r="B1318" s="7" t="s">
        <v>1317</v>
      </c>
      <c r="C1318" s="7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1">
        <f t="shared" si="80"/>
        <v>0</v>
      </c>
      <c r="P1318" s="8">
        <f t="shared" si="81"/>
        <v>1</v>
      </c>
      <c r="Q1318" s="8" t="s">
        <v>8319</v>
      </c>
      <c r="R1318" s="8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57" x14ac:dyDescent="0.45">
      <c r="A1319" s="5">
        <v>1317</v>
      </c>
      <c r="B1319" s="7" t="s">
        <v>1318</v>
      </c>
      <c r="C1319" s="7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1">
        <f t="shared" si="80"/>
        <v>6</v>
      </c>
      <c r="P1319" s="8">
        <f t="shared" si="81"/>
        <v>603.53</v>
      </c>
      <c r="Q1319" s="8" t="s">
        <v>8319</v>
      </c>
      <c r="R1319" s="8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2.75" x14ac:dyDescent="0.45">
      <c r="A1320" s="5">
        <v>1318</v>
      </c>
      <c r="B1320" s="7" t="s">
        <v>1319</v>
      </c>
      <c r="C1320" s="7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1">
        <f t="shared" si="80"/>
        <v>15</v>
      </c>
      <c r="P1320" s="8">
        <f t="shared" si="81"/>
        <v>45.41</v>
      </c>
      <c r="Q1320" s="8" t="s">
        <v>8319</v>
      </c>
      <c r="R1320" s="8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2.75" x14ac:dyDescent="0.45">
      <c r="A1321" s="5">
        <v>1319</v>
      </c>
      <c r="B1321" s="7" t="s">
        <v>1320</v>
      </c>
      <c r="C1321" s="7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1">
        <f t="shared" si="80"/>
        <v>15</v>
      </c>
      <c r="P1321" s="8">
        <f t="shared" si="81"/>
        <v>97.33</v>
      </c>
      <c r="Q1321" s="8" t="s">
        <v>8319</v>
      </c>
      <c r="R1321" s="8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2.75" x14ac:dyDescent="0.45">
      <c r="A1322" s="5">
        <v>1320</v>
      </c>
      <c r="B1322" s="7" t="s">
        <v>1321</v>
      </c>
      <c r="C1322" s="7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1">
        <f t="shared" si="80"/>
        <v>1</v>
      </c>
      <c r="P1322" s="8">
        <f t="shared" si="81"/>
        <v>167.67</v>
      </c>
      <c r="Q1322" s="8" t="s">
        <v>8319</v>
      </c>
      <c r="R1322" s="8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42.75" x14ac:dyDescent="0.45">
      <c r="A1323" s="5">
        <v>1321</v>
      </c>
      <c r="B1323" s="7" t="s">
        <v>1322</v>
      </c>
      <c r="C1323" s="7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1">
        <f t="shared" si="80"/>
        <v>1</v>
      </c>
      <c r="P1323" s="8">
        <f t="shared" si="81"/>
        <v>859.86</v>
      </c>
      <c r="Q1323" s="8" t="s">
        <v>8319</v>
      </c>
      <c r="R1323" s="8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2.75" x14ac:dyDescent="0.45">
      <c r="A1324" s="5">
        <v>1322</v>
      </c>
      <c r="B1324" s="7" t="s">
        <v>1323</v>
      </c>
      <c r="C1324" s="7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1">
        <f t="shared" si="80"/>
        <v>0</v>
      </c>
      <c r="P1324" s="8">
        <f t="shared" si="81"/>
        <v>26.5</v>
      </c>
      <c r="Q1324" s="8" t="s">
        <v>8319</v>
      </c>
      <c r="R1324" s="8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2.75" x14ac:dyDescent="0.45">
      <c r="A1325" s="5">
        <v>1323</v>
      </c>
      <c r="B1325" s="7" t="s">
        <v>1324</v>
      </c>
      <c r="C1325" s="7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1">
        <f t="shared" si="80"/>
        <v>9</v>
      </c>
      <c r="P1325" s="8">
        <f t="shared" si="81"/>
        <v>30.27</v>
      </c>
      <c r="Q1325" s="8" t="s">
        <v>8319</v>
      </c>
      <c r="R1325" s="8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2.75" x14ac:dyDescent="0.45">
      <c r="A1326" s="5">
        <v>1324</v>
      </c>
      <c r="B1326" s="7" t="s">
        <v>1325</v>
      </c>
      <c r="C1326" s="7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1">
        <f t="shared" si="80"/>
        <v>10</v>
      </c>
      <c r="P1326" s="8">
        <f t="shared" si="81"/>
        <v>54.67</v>
      </c>
      <c r="Q1326" s="8" t="s">
        <v>8319</v>
      </c>
      <c r="R1326" s="8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2.75" x14ac:dyDescent="0.45">
      <c r="A1327" s="5">
        <v>1325</v>
      </c>
      <c r="B1327" s="7" t="s">
        <v>1326</v>
      </c>
      <c r="C1327" s="7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1">
        <f t="shared" si="80"/>
        <v>2</v>
      </c>
      <c r="P1327" s="8">
        <f t="shared" si="81"/>
        <v>60.75</v>
      </c>
      <c r="Q1327" s="8" t="s">
        <v>8319</v>
      </c>
      <c r="R1327" s="8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2.75" x14ac:dyDescent="0.45">
      <c r="A1328" s="5">
        <v>1326</v>
      </c>
      <c r="B1328" s="7" t="s">
        <v>1327</v>
      </c>
      <c r="C1328" s="7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1">
        <f t="shared" si="80"/>
        <v>1</v>
      </c>
      <c r="P1328" s="8">
        <f t="shared" si="81"/>
        <v>102.73</v>
      </c>
      <c r="Q1328" s="8" t="s">
        <v>8319</v>
      </c>
      <c r="R1328" s="8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2.75" x14ac:dyDescent="0.45">
      <c r="A1329" s="5">
        <v>1327</v>
      </c>
      <c r="B1329" s="7" t="s">
        <v>1328</v>
      </c>
      <c r="C1329" s="7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1">
        <f t="shared" si="80"/>
        <v>4</v>
      </c>
      <c r="P1329" s="8">
        <f t="shared" si="81"/>
        <v>41.59</v>
      </c>
      <c r="Q1329" s="8" t="s">
        <v>8319</v>
      </c>
      <c r="R1329" s="8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2.75" x14ac:dyDescent="0.45">
      <c r="A1330" s="5">
        <v>1328</v>
      </c>
      <c r="B1330" s="7" t="s">
        <v>1329</v>
      </c>
      <c r="C1330" s="7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1">
        <f t="shared" si="80"/>
        <v>2</v>
      </c>
      <c r="P1330" s="8">
        <f t="shared" si="81"/>
        <v>116.53</v>
      </c>
      <c r="Q1330" s="8" t="s">
        <v>8319</v>
      </c>
      <c r="R1330" s="8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2.75" x14ac:dyDescent="0.45">
      <c r="A1331" s="5">
        <v>1329</v>
      </c>
      <c r="B1331" s="7" t="s">
        <v>1330</v>
      </c>
      <c r="C1331" s="7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1">
        <f t="shared" si="80"/>
        <v>1</v>
      </c>
      <c r="P1331" s="8">
        <f t="shared" si="81"/>
        <v>45.33</v>
      </c>
      <c r="Q1331" s="8" t="s">
        <v>8319</v>
      </c>
      <c r="R1331" s="8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2.75" x14ac:dyDescent="0.45">
      <c r="A1332" s="5">
        <v>1330</v>
      </c>
      <c r="B1332" s="7" t="s">
        <v>1331</v>
      </c>
      <c r="C1332" s="7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1">
        <f t="shared" si="80"/>
        <v>22</v>
      </c>
      <c r="P1332" s="8">
        <f t="shared" si="81"/>
        <v>157.46</v>
      </c>
      <c r="Q1332" s="8" t="s">
        <v>8319</v>
      </c>
      <c r="R1332" s="8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2.75" x14ac:dyDescent="0.45">
      <c r="A1333" s="5">
        <v>1331</v>
      </c>
      <c r="B1333" s="7" t="s">
        <v>1332</v>
      </c>
      <c r="C1333" s="7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1">
        <f t="shared" si="80"/>
        <v>1</v>
      </c>
      <c r="P1333" s="8">
        <f t="shared" si="81"/>
        <v>100.5</v>
      </c>
      <c r="Q1333" s="8" t="s">
        <v>8319</v>
      </c>
      <c r="R1333" s="8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2.75" x14ac:dyDescent="0.45">
      <c r="A1334" s="5">
        <v>1332</v>
      </c>
      <c r="B1334" s="7" t="s">
        <v>1333</v>
      </c>
      <c r="C1334" s="7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1">
        <f t="shared" si="80"/>
        <v>0</v>
      </c>
      <c r="P1334" s="8" t="e">
        <f t="shared" si="81"/>
        <v>#DIV/0!</v>
      </c>
      <c r="Q1334" s="8" t="s">
        <v>8319</v>
      </c>
      <c r="R1334" s="8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2.75" x14ac:dyDescent="0.45">
      <c r="A1335" s="5">
        <v>1333</v>
      </c>
      <c r="B1335" s="7" t="s">
        <v>1334</v>
      </c>
      <c r="C1335" s="7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1">
        <f t="shared" si="80"/>
        <v>0</v>
      </c>
      <c r="P1335" s="8" t="e">
        <f t="shared" si="81"/>
        <v>#DIV/0!</v>
      </c>
      <c r="Q1335" s="8" t="s">
        <v>8319</v>
      </c>
      <c r="R1335" s="8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2.75" x14ac:dyDescent="0.45">
      <c r="A1336" s="5">
        <v>1334</v>
      </c>
      <c r="B1336" s="7" t="s">
        <v>1335</v>
      </c>
      <c r="C1336" s="7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1">
        <f t="shared" si="80"/>
        <v>11</v>
      </c>
      <c r="P1336" s="8">
        <f t="shared" si="81"/>
        <v>51.82</v>
      </c>
      <c r="Q1336" s="8" t="s">
        <v>8319</v>
      </c>
      <c r="R1336" s="8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2.75" x14ac:dyDescent="0.45">
      <c r="A1337" s="5">
        <v>1335</v>
      </c>
      <c r="B1337" s="7" t="s">
        <v>1336</v>
      </c>
      <c r="C1337" s="7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1">
        <f t="shared" si="80"/>
        <v>20</v>
      </c>
      <c r="P1337" s="8">
        <f t="shared" si="81"/>
        <v>308.75</v>
      </c>
      <c r="Q1337" s="8" t="s">
        <v>8319</v>
      </c>
      <c r="R1337" s="8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2.75" x14ac:dyDescent="0.45">
      <c r="A1338" s="5">
        <v>1336</v>
      </c>
      <c r="B1338" s="7" t="s">
        <v>1337</v>
      </c>
      <c r="C1338" s="7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1">
        <f t="shared" si="80"/>
        <v>85</v>
      </c>
      <c r="P1338" s="8">
        <f t="shared" si="81"/>
        <v>379.23</v>
      </c>
      <c r="Q1338" s="8" t="s">
        <v>8319</v>
      </c>
      <c r="R1338" s="8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2.75" x14ac:dyDescent="0.45">
      <c r="A1339" s="5">
        <v>1337</v>
      </c>
      <c r="B1339" s="7" t="s">
        <v>1338</v>
      </c>
      <c r="C1339" s="7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1">
        <f t="shared" si="80"/>
        <v>49</v>
      </c>
      <c r="P1339" s="8">
        <f t="shared" si="81"/>
        <v>176.36</v>
      </c>
      <c r="Q1339" s="8" t="s">
        <v>8319</v>
      </c>
      <c r="R1339" s="8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42.75" x14ac:dyDescent="0.45">
      <c r="A1340" s="5">
        <v>1338</v>
      </c>
      <c r="B1340" s="7" t="s">
        <v>1339</v>
      </c>
      <c r="C1340" s="7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1">
        <f t="shared" si="80"/>
        <v>3</v>
      </c>
      <c r="P1340" s="8">
        <f t="shared" si="81"/>
        <v>66.069999999999993</v>
      </c>
      <c r="Q1340" s="8" t="s">
        <v>8319</v>
      </c>
      <c r="R1340" s="8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28.5" x14ac:dyDescent="0.45">
      <c r="A1341" s="5">
        <v>1339</v>
      </c>
      <c r="B1341" s="7" t="s">
        <v>1340</v>
      </c>
      <c r="C1341" s="7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1">
        <f t="shared" si="80"/>
        <v>7</v>
      </c>
      <c r="P1341" s="8">
        <f t="shared" si="81"/>
        <v>89.65</v>
      </c>
      <c r="Q1341" s="8" t="s">
        <v>8319</v>
      </c>
      <c r="R1341" s="8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2.75" x14ac:dyDescent="0.45">
      <c r="A1342" s="5">
        <v>1340</v>
      </c>
      <c r="B1342" s="7" t="s">
        <v>1341</v>
      </c>
      <c r="C1342" s="7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1">
        <f t="shared" si="80"/>
        <v>0</v>
      </c>
      <c r="P1342" s="8" t="e">
        <f t="shared" si="81"/>
        <v>#DIV/0!</v>
      </c>
      <c r="Q1342" s="8" t="s">
        <v>8319</v>
      </c>
      <c r="R1342" s="8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42.75" x14ac:dyDescent="0.45">
      <c r="A1343" s="5">
        <v>1341</v>
      </c>
      <c r="B1343" s="7" t="s">
        <v>1342</v>
      </c>
      <c r="C1343" s="7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1">
        <f t="shared" si="80"/>
        <v>70</v>
      </c>
      <c r="P1343" s="8">
        <f t="shared" si="81"/>
        <v>382.39</v>
      </c>
      <c r="Q1343" s="8" t="s">
        <v>8319</v>
      </c>
      <c r="R1343" s="8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2.75" x14ac:dyDescent="0.45">
      <c r="A1344" s="5">
        <v>1342</v>
      </c>
      <c r="B1344" s="7" t="s">
        <v>1343</v>
      </c>
      <c r="C1344" s="7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1">
        <f t="shared" si="80"/>
        <v>0</v>
      </c>
      <c r="P1344" s="8">
        <f t="shared" si="81"/>
        <v>100</v>
      </c>
      <c r="Q1344" s="8" t="s">
        <v>8319</v>
      </c>
      <c r="R1344" s="8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42.75" x14ac:dyDescent="0.45">
      <c r="A1345" s="5">
        <v>1343</v>
      </c>
      <c r="B1345" s="7" t="s">
        <v>1344</v>
      </c>
      <c r="C1345" s="7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1">
        <f t="shared" si="80"/>
        <v>102</v>
      </c>
      <c r="P1345" s="8">
        <f t="shared" si="81"/>
        <v>158.36000000000001</v>
      </c>
      <c r="Q1345" s="8" t="s">
        <v>8319</v>
      </c>
      <c r="R1345" s="8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2.75" x14ac:dyDescent="0.45">
      <c r="A1346" s="5">
        <v>1344</v>
      </c>
      <c r="B1346" s="7" t="s">
        <v>1345</v>
      </c>
      <c r="C1346" s="7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1">
        <f t="shared" si="80"/>
        <v>378</v>
      </c>
      <c r="P1346" s="8">
        <f t="shared" si="81"/>
        <v>40.76</v>
      </c>
      <c r="Q1346" s="8" t="s">
        <v>8322</v>
      </c>
      <c r="R1346" s="8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2.75" x14ac:dyDescent="0.45">
      <c r="A1347" s="5">
        <v>1345</v>
      </c>
      <c r="B1347" s="7" t="s">
        <v>1346</v>
      </c>
      <c r="C1347" s="7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1">
        <f t="shared" ref="O1347:O1410" si="84">ROUND((E1347/D1347)*100,0)</f>
        <v>125</v>
      </c>
      <c r="P1347" s="8">
        <f t="shared" ref="P1347:P1410" si="85">ROUND(E1347/L1347,2)</f>
        <v>53.57</v>
      </c>
      <c r="Q1347" s="8" t="s">
        <v>8322</v>
      </c>
      <c r="R1347" s="8" t="s">
        <v>8323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2.75" x14ac:dyDescent="0.45">
      <c r="A1348" s="5">
        <v>1346</v>
      </c>
      <c r="B1348" s="7" t="s">
        <v>1347</v>
      </c>
      <c r="C1348" s="7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1">
        <f t="shared" si="84"/>
        <v>147</v>
      </c>
      <c r="P1348" s="8">
        <f t="shared" si="85"/>
        <v>48.45</v>
      </c>
      <c r="Q1348" s="8" t="s">
        <v>8322</v>
      </c>
      <c r="R1348" s="8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42.75" x14ac:dyDescent="0.45">
      <c r="A1349" s="5">
        <v>1347</v>
      </c>
      <c r="B1349" s="7" t="s">
        <v>1348</v>
      </c>
      <c r="C1349" s="7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1">
        <f t="shared" si="84"/>
        <v>102</v>
      </c>
      <c r="P1349" s="8">
        <f t="shared" si="85"/>
        <v>82.42</v>
      </c>
      <c r="Q1349" s="8" t="s">
        <v>8322</v>
      </c>
      <c r="R1349" s="8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42.75" x14ac:dyDescent="0.45">
      <c r="A1350" s="5">
        <v>1348</v>
      </c>
      <c r="B1350" s="7" t="s">
        <v>1349</v>
      </c>
      <c r="C1350" s="7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1">
        <f t="shared" si="84"/>
        <v>102</v>
      </c>
      <c r="P1350" s="8">
        <f t="shared" si="85"/>
        <v>230.19</v>
      </c>
      <c r="Q1350" s="8" t="s">
        <v>8322</v>
      </c>
      <c r="R1350" s="8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42.75" x14ac:dyDescent="0.45">
      <c r="A1351" s="5">
        <v>1349</v>
      </c>
      <c r="B1351" s="7" t="s">
        <v>1350</v>
      </c>
      <c r="C1351" s="7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1">
        <f t="shared" si="84"/>
        <v>204</v>
      </c>
      <c r="P1351" s="8">
        <f t="shared" si="85"/>
        <v>59.36</v>
      </c>
      <c r="Q1351" s="8" t="s">
        <v>8322</v>
      </c>
      <c r="R1351" s="8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42.75" x14ac:dyDescent="0.45">
      <c r="A1352" s="5">
        <v>1350</v>
      </c>
      <c r="B1352" s="7" t="s">
        <v>1351</v>
      </c>
      <c r="C1352" s="7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1">
        <f t="shared" si="84"/>
        <v>104</v>
      </c>
      <c r="P1352" s="8">
        <f t="shared" si="85"/>
        <v>66.7</v>
      </c>
      <c r="Q1352" s="8" t="s">
        <v>8322</v>
      </c>
      <c r="R1352" s="8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28.5" x14ac:dyDescent="0.45">
      <c r="A1353" s="5">
        <v>1351</v>
      </c>
      <c r="B1353" s="7" t="s">
        <v>1352</v>
      </c>
      <c r="C1353" s="7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1">
        <f t="shared" si="84"/>
        <v>101</v>
      </c>
      <c r="P1353" s="8">
        <f t="shared" si="85"/>
        <v>168.78</v>
      </c>
      <c r="Q1353" s="8" t="s">
        <v>8322</v>
      </c>
      <c r="R1353" s="8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42.75" x14ac:dyDescent="0.45">
      <c r="A1354" s="5">
        <v>1352</v>
      </c>
      <c r="B1354" s="7" t="s">
        <v>1353</v>
      </c>
      <c r="C1354" s="7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1">
        <f t="shared" si="84"/>
        <v>136</v>
      </c>
      <c r="P1354" s="8">
        <f t="shared" si="85"/>
        <v>59.97</v>
      </c>
      <c r="Q1354" s="8" t="s">
        <v>8322</v>
      </c>
      <c r="R1354" s="8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28.5" x14ac:dyDescent="0.45">
      <c r="A1355" s="5">
        <v>1353</v>
      </c>
      <c r="B1355" s="7" t="s">
        <v>1354</v>
      </c>
      <c r="C1355" s="7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1">
        <f t="shared" si="84"/>
        <v>134</v>
      </c>
      <c r="P1355" s="8">
        <f t="shared" si="85"/>
        <v>31.81</v>
      </c>
      <c r="Q1355" s="8" t="s">
        <v>8322</v>
      </c>
      <c r="R1355" s="8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42.75" x14ac:dyDescent="0.45">
      <c r="A1356" s="5">
        <v>1354</v>
      </c>
      <c r="B1356" s="7" t="s">
        <v>1355</v>
      </c>
      <c r="C1356" s="7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1">
        <f t="shared" si="84"/>
        <v>130</v>
      </c>
      <c r="P1356" s="8">
        <f t="shared" si="85"/>
        <v>24.42</v>
      </c>
      <c r="Q1356" s="8" t="s">
        <v>8322</v>
      </c>
      <c r="R1356" s="8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57" x14ac:dyDescent="0.45">
      <c r="A1357" s="5">
        <v>1355</v>
      </c>
      <c r="B1357" s="7" t="s">
        <v>1356</v>
      </c>
      <c r="C1357" s="7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1">
        <f t="shared" si="84"/>
        <v>123</v>
      </c>
      <c r="P1357" s="8">
        <f t="shared" si="85"/>
        <v>25.35</v>
      </c>
      <c r="Q1357" s="8" t="s">
        <v>8322</v>
      </c>
      <c r="R1357" s="8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42.75" x14ac:dyDescent="0.45">
      <c r="A1358" s="5">
        <v>1356</v>
      </c>
      <c r="B1358" s="7" t="s">
        <v>1357</v>
      </c>
      <c r="C1358" s="7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1">
        <f t="shared" si="84"/>
        <v>183</v>
      </c>
      <c r="P1358" s="8">
        <f t="shared" si="85"/>
        <v>71.44</v>
      </c>
      <c r="Q1358" s="8" t="s">
        <v>8322</v>
      </c>
      <c r="R1358" s="8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2.75" x14ac:dyDescent="0.45">
      <c r="A1359" s="5">
        <v>1357</v>
      </c>
      <c r="B1359" s="7" t="s">
        <v>1358</v>
      </c>
      <c r="C1359" s="7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1">
        <f t="shared" si="84"/>
        <v>125</v>
      </c>
      <c r="P1359" s="8">
        <f t="shared" si="85"/>
        <v>38.549999999999997</v>
      </c>
      <c r="Q1359" s="8" t="s">
        <v>8322</v>
      </c>
      <c r="R1359" s="8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2.75" x14ac:dyDescent="0.45">
      <c r="A1360" s="5">
        <v>1358</v>
      </c>
      <c r="B1360" s="7" t="s">
        <v>1359</v>
      </c>
      <c r="C1360" s="7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1">
        <f t="shared" si="84"/>
        <v>112</v>
      </c>
      <c r="P1360" s="8">
        <f t="shared" si="85"/>
        <v>68.37</v>
      </c>
      <c r="Q1360" s="8" t="s">
        <v>8322</v>
      </c>
      <c r="R1360" s="8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42.75" x14ac:dyDescent="0.45">
      <c r="A1361" s="5">
        <v>1359</v>
      </c>
      <c r="B1361" s="7" t="s">
        <v>1360</v>
      </c>
      <c r="C1361" s="7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1">
        <f t="shared" si="84"/>
        <v>116</v>
      </c>
      <c r="P1361" s="8">
        <f t="shared" si="85"/>
        <v>40.21</v>
      </c>
      <c r="Q1361" s="8" t="s">
        <v>8322</v>
      </c>
      <c r="R1361" s="8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28.5" x14ac:dyDescent="0.45">
      <c r="A1362" s="5">
        <v>1360</v>
      </c>
      <c r="B1362" s="7" t="s">
        <v>1361</v>
      </c>
      <c r="C1362" s="7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1">
        <f t="shared" si="84"/>
        <v>173</v>
      </c>
      <c r="P1362" s="8">
        <f t="shared" si="85"/>
        <v>32.07</v>
      </c>
      <c r="Q1362" s="8" t="s">
        <v>8322</v>
      </c>
      <c r="R1362" s="8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2.75" x14ac:dyDescent="0.45">
      <c r="A1363" s="5">
        <v>1361</v>
      </c>
      <c r="B1363" s="7" t="s">
        <v>1362</v>
      </c>
      <c r="C1363" s="7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1">
        <f t="shared" si="84"/>
        <v>126</v>
      </c>
      <c r="P1363" s="8">
        <f t="shared" si="85"/>
        <v>28.63</v>
      </c>
      <c r="Q1363" s="8" t="s">
        <v>8322</v>
      </c>
      <c r="R1363" s="8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28.5" x14ac:dyDescent="0.45">
      <c r="A1364" s="5">
        <v>1362</v>
      </c>
      <c r="B1364" s="7" t="s">
        <v>1363</v>
      </c>
      <c r="C1364" s="7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1">
        <f t="shared" si="84"/>
        <v>109</v>
      </c>
      <c r="P1364" s="8">
        <f t="shared" si="85"/>
        <v>43.64</v>
      </c>
      <c r="Q1364" s="8" t="s">
        <v>8322</v>
      </c>
      <c r="R1364" s="8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42.75" x14ac:dyDescent="0.45">
      <c r="A1365" s="5">
        <v>1363</v>
      </c>
      <c r="B1365" s="7" t="s">
        <v>1364</v>
      </c>
      <c r="C1365" s="7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1">
        <f t="shared" si="84"/>
        <v>100</v>
      </c>
      <c r="P1365" s="8">
        <f t="shared" si="85"/>
        <v>40</v>
      </c>
      <c r="Q1365" s="8" t="s">
        <v>8322</v>
      </c>
      <c r="R1365" s="8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42.75" x14ac:dyDescent="0.45">
      <c r="A1366" s="5">
        <v>1364</v>
      </c>
      <c r="B1366" s="7" t="s">
        <v>1365</v>
      </c>
      <c r="C1366" s="7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1">
        <f t="shared" si="84"/>
        <v>119</v>
      </c>
      <c r="P1366" s="8">
        <f t="shared" si="85"/>
        <v>346.04</v>
      </c>
      <c r="Q1366" s="8" t="s">
        <v>8325</v>
      </c>
      <c r="R1366" s="8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42.75" x14ac:dyDescent="0.45">
      <c r="A1367" s="5">
        <v>1365</v>
      </c>
      <c r="B1367" s="7" t="s">
        <v>1366</v>
      </c>
      <c r="C1367" s="7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1">
        <f t="shared" si="84"/>
        <v>100</v>
      </c>
      <c r="P1367" s="8">
        <f t="shared" si="85"/>
        <v>81.739999999999995</v>
      </c>
      <c r="Q1367" s="8" t="s">
        <v>8325</v>
      </c>
      <c r="R1367" s="8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45">
      <c r="A1368" s="5">
        <v>1366</v>
      </c>
      <c r="B1368" s="7" t="s">
        <v>1367</v>
      </c>
      <c r="C1368" s="7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1">
        <f t="shared" si="84"/>
        <v>126</v>
      </c>
      <c r="P1368" s="8">
        <f t="shared" si="85"/>
        <v>64.540000000000006</v>
      </c>
      <c r="Q1368" s="8" t="s">
        <v>8325</v>
      </c>
      <c r="R1368" s="8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2.75" x14ac:dyDescent="0.45">
      <c r="A1369" s="5">
        <v>1367</v>
      </c>
      <c r="B1369" s="7" t="s">
        <v>1368</v>
      </c>
      <c r="C1369" s="7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1">
        <f t="shared" si="84"/>
        <v>114</v>
      </c>
      <c r="P1369" s="8">
        <f t="shared" si="85"/>
        <v>63.48</v>
      </c>
      <c r="Q1369" s="8" t="s">
        <v>8325</v>
      </c>
      <c r="R1369" s="8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2.75" x14ac:dyDescent="0.45">
      <c r="A1370" s="5">
        <v>1368</v>
      </c>
      <c r="B1370" s="7" t="s">
        <v>1369</v>
      </c>
      <c r="C1370" s="7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1">
        <f t="shared" si="84"/>
        <v>111</v>
      </c>
      <c r="P1370" s="8">
        <f t="shared" si="85"/>
        <v>63.62</v>
      </c>
      <c r="Q1370" s="8" t="s">
        <v>8325</v>
      </c>
      <c r="R1370" s="8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42.75" x14ac:dyDescent="0.45">
      <c r="A1371" s="5">
        <v>1369</v>
      </c>
      <c r="B1371" s="7" t="s">
        <v>1370</v>
      </c>
      <c r="C1371" s="7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1">
        <f t="shared" si="84"/>
        <v>105</v>
      </c>
      <c r="P1371" s="8">
        <f t="shared" si="85"/>
        <v>83.97</v>
      </c>
      <c r="Q1371" s="8" t="s">
        <v>8325</v>
      </c>
      <c r="R1371" s="8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28.5" x14ac:dyDescent="0.45">
      <c r="A1372" s="5">
        <v>1370</v>
      </c>
      <c r="B1372" s="7" t="s">
        <v>1371</v>
      </c>
      <c r="C1372" s="7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1">
        <f t="shared" si="84"/>
        <v>104</v>
      </c>
      <c r="P1372" s="8">
        <f t="shared" si="85"/>
        <v>77.75</v>
      </c>
      <c r="Q1372" s="8" t="s">
        <v>8325</v>
      </c>
      <c r="R1372" s="8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42.75" x14ac:dyDescent="0.45">
      <c r="A1373" s="5">
        <v>1371</v>
      </c>
      <c r="B1373" s="7" t="s">
        <v>1372</v>
      </c>
      <c r="C1373" s="7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1">
        <f t="shared" si="84"/>
        <v>107</v>
      </c>
      <c r="P1373" s="8">
        <f t="shared" si="85"/>
        <v>107.07</v>
      </c>
      <c r="Q1373" s="8" t="s">
        <v>8325</v>
      </c>
      <c r="R1373" s="8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45">
      <c r="A1374" s="5">
        <v>1372</v>
      </c>
      <c r="B1374" s="7" t="s">
        <v>1373</v>
      </c>
      <c r="C1374" s="7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1">
        <f t="shared" si="84"/>
        <v>124</v>
      </c>
      <c r="P1374" s="8">
        <f t="shared" si="85"/>
        <v>38.75</v>
      </c>
      <c r="Q1374" s="8" t="s">
        <v>8325</v>
      </c>
      <c r="R1374" s="8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28.5" x14ac:dyDescent="0.45">
      <c r="A1375" s="5">
        <v>1373</v>
      </c>
      <c r="B1375" s="7" t="s">
        <v>1374</v>
      </c>
      <c r="C1375" s="7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1">
        <f t="shared" si="84"/>
        <v>105</v>
      </c>
      <c r="P1375" s="8">
        <f t="shared" si="85"/>
        <v>201.94</v>
      </c>
      <c r="Q1375" s="8" t="s">
        <v>8325</v>
      </c>
      <c r="R1375" s="8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42.75" x14ac:dyDescent="0.45">
      <c r="A1376" s="5">
        <v>1374</v>
      </c>
      <c r="B1376" s="7" t="s">
        <v>1375</v>
      </c>
      <c r="C1376" s="7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1">
        <f t="shared" si="84"/>
        <v>189</v>
      </c>
      <c r="P1376" s="8">
        <f t="shared" si="85"/>
        <v>43.06</v>
      </c>
      <c r="Q1376" s="8" t="s">
        <v>8325</v>
      </c>
      <c r="R1376" s="8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42.75" x14ac:dyDescent="0.45">
      <c r="A1377" s="5">
        <v>1375</v>
      </c>
      <c r="B1377" s="7" t="s">
        <v>1376</v>
      </c>
      <c r="C1377" s="7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1">
        <f t="shared" si="84"/>
        <v>171</v>
      </c>
      <c r="P1377" s="8">
        <f t="shared" si="85"/>
        <v>62.87</v>
      </c>
      <c r="Q1377" s="8" t="s">
        <v>8325</v>
      </c>
      <c r="R1377" s="8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28.5" x14ac:dyDescent="0.45">
      <c r="A1378" s="5">
        <v>1376</v>
      </c>
      <c r="B1378" s="7" t="s">
        <v>1377</v>
      </c>
      <c r="C1378" s="7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1">
        <f t="shared" si="84"/>
        <v>252</v>
      </c>
      <c r="P1378" s="8">
        <f t="shared" si="85"/>
        <v>55.61</v>
      </c>
      <c r="Q1378" s="8" t="s">
        <v>8325</v>
      </c>
      <c r="R1378" s="8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42.75" x14ac:dyDescent="0.45">
      <c r="A1379" s="5">
        <v>1377</v>
      </c>
      <c r="B1379" s="7" t="s">
        <v>1378</v>
      </c>
      <c r="C1379" s="7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1">
        <f t="shared" si="84"/>
        <v>116</v>
      </c>
      <c r="P1379" s="8">
        <f t="shared" si="85"/>
        <v>48.71</v>
      </c>
      <c r="Q1379" s="8" t="s">
        <v>8325</v>
      </c>
      <c r="R1379" s="8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45">
      <c r="A1380" s="5">
        <v>1378</v>
      </c>
      <c r="B1380" s="7" t="s">
        <v>1379</v>
      </c>
      <c r="C1380" s="7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1">
        <f t="shared" si="84"/>
        <v>203</v>
      </c>
      <c r="P1380" s="8">
        <f t="shared" si="85"/>
        <v>30.58</v>
      </c>
      <c r="Q1380" s="8" t="s">
        <v>8325</v>
      </c>
      <c r="R1380" s="8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28.5" x14ac:dyDescent="0.45">
      <c r="A1381" s="5">
        <v>1379</v>
      </c>
      <c r="B1381" s="7" t="s">
        <v>1380</v>
      </c>
      <c r="C1381" s="7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1">
        <f t="shared" si="84"/>
        <v>112</v>
      </c>
      <c r="P1381" s="8">
        <f t="shared" si="85"/>
        <v>73.91</v>
      </c>
      <c r="Q1381" s="8" t="s">
        <v>8325</v>
      </c>
      <c r="R1381" s="8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28.5" x14ac:dyDescent="0.45">
      <c r="A1382" s="5">
        <v>1380</v>
      </c>
      <c r="B1382" s="7" t="s">
        <v>1381</v>
      </c>
      <c r="C1382" s="7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1">
        <f t="shared" si="84"/>
        <v>424</v>
      </c>
      <c r="P1382" s="8">
        <f t="shared" si="85"/>
        <v>21.2</v>
      </c>
      <c r="Q1382" s="8" t="s">
        <v>8325</v>
      </c>
      <c r="R1382" s="8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42.75" x14ac:dyDescent="0.45">
      <c r="A1383" s="5">
        <v>1381</v>
      </c>
      <c r="B1383" s="7" t="s">
        <v>1382</v>
      </c>
      <c r="C1383" s="7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1">
        <f t="shared" si="84"/>
        <v>107</v>
      </c>
      <c r="P1383" s="8">
        <f t="shared" si="85"/>
        <v>73.36</v>
      </c>
      <c r="Q1383" s="8" t="s">
        <v>8325</v>
      </c>
      <c r="R1383" s="8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2.75" x14ac:dyDescent="0.45">
      <c r="A1384" s="5">
        <v>1382</v>
      </c>
      <c r="B1384" s="7" t="s">
        <v>1383</v>
      </c>
      <c r="C1384" s="7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1">
        <f t="shared" si="84"/>
        <v>104</v>
      </c>
      <c r="P1384" s="8">
        <f t="shared" si="85"/>
        <v>56.41</v>
      </c>
      <c r="Q1384" s="8" t="s">
        <v>8325</v>
      </c>
      <c r="R1384" s="8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42.75" x14ac:dyDescent="0.45">
      <c r="A1385" s="5">
        <v>1383</v>
      </c>
      <c r="B1385" s="7" t="s">
        <v>1384</v>
      </c>
      <c r="C1385" s="7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1">
        <f t="shared" si="84"/>
        <v>212</v>
      </c>
      <c r="P1385" s="8">
        <f t="shared" si="85"/>
        <v>50.25</v>
      </c>
      <c r="Q1385" s="8" t="s">
        <v>8325</v>
      </c>
      <c r="R1385" s="8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2.75" x14ac:dyDescent="0.45">
      <c r="A1386" s="5">
        <v>1384</v>
      </c>
      <c r="B1386" s="7" t="s">
        <v>1385</v>
      </c>
      <c r="C1386" s="7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1">
        <f t="shared" si="84"/>
        <v>124</v>
      </c>
      <c r="P1386" s="8">
        <f t="shared" si="85"/>
        <v>68.94</v>
      </c>
      <c r="Q1386" s="8" t="s">
        <v>8325</v>
      </c>
      <c r="R1386" s="8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2.75" x14ac:dyDescent="0.45">
      <c r="A1387" s="5">
        <v>1385</v>
      </c>
      <c r="B1387" s="7" t="s">
        <v>1386</v>
      </c>
      <c r="C1387" s="7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1">
        <f t="shared" si="84"/>
        <v>110</v>
      </c>
      <c r="P1387" s="8">
        <f t="shared" si="85"/>
        <v>65.91</v>
      </c>
      <c r="Q1387" s="8" t="s">
        <v>8325</v>
      </c>
      <c r="R1387" s="8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28.5" x14ac:dyDescent="0.45">
      <c r="A1388" s="5">
        <v>1386</v>
      </c>
      <c r="B1388" s="7" t="s">
        <v>1387</v>
      </c>
      <c r="C1388" s="7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1">
        <f t="shared" si="84"/>
        <v>219</v>
      </c>
      <c r="P1388" s="8">
        <f t="shared" si="85"/>
        <v>62.5</v>
      </c>
      <c r="Q1388" s="8" t="s">
        <v>8325</v>
      </c>
      <c r="R1388" s="8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42.75" x14ac:dyDescent="0.45">
      <c r="A1389" s="5">
        <v>1387</v>
      </c>
      <c r="B1389" s="7" t="s">
        <v>1388</v>
      </c>
      <c r="C1389" s="7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1">
        <f t="shared" si="84"/>
        <v>137</v>
      </c>
      <c r="P1389" s="8">
        <f t="shared" si="85"/>
        <v>70.06</v>
      </c>
      <c r="Q1389" s="8" t="s">
        <v>8325</v>
      </c>
      <c r="R1389" s="8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42.75" x14ac:dyDescent="0.45">
      <c r="A1390" s="5">
        <v>1388</v>
      </c>
      <c r="B1390" s="7" t="s">
        <v>1389</v>
      </c>
      <c r="C1390" s="7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1">
        <f t="shared" si="84"/>
        <v>135</v>
      </c>
      <c r="P1390" s="8">
        <f t="shared" si="85"/>
        <v>60.18</v>
      </c>
      <c r="Q1390" s="8" t="s">
        <v>8325</v>
      </c>
      <c r="R1390" s="8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28.5" x14ac:dyDescent="0.45">
      <c r="A1391" s="5">
        <v>1389</v>
      </c>
      <c r="B1391" s="7" t="s">
        <v>1390</v>
      </c>
      <c r="C1391" s="7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1">
        <f t="shared" si="84"/>
        <v>145</v>
      </c>
      <c r="P1391" s="8">
        <f t="shared" si="85"/>
        <v>21.38</v>
      </c>
      <c r="Q1391" s="8" t="s">
        <v>8325</v>
      </c>
      <c r="R1391" s="8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2.75" x14ac:dyDescent="0.45">
      <c r="A1392" s="5">
        <v>1390</v>
      </c>
      <c r="B1392" s="7" t="s">
        <v>1391</v>
      </c>
      <c r="C1392" s="7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1">
        <f t="shared" si="84"/>
        <v>109</v>
      </c>
      <c r="P1392" s="8">
        <f t="shared" si="85"/>
        <v>160.79</v>
      </c>
      <c r="Q1392" s="8" t="s">
        <v>8325</v>
      </c>
      <c r="R1392" s="8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2.75" x14ac:dyDescent="0.45">
      <c r="A1393" s="5">
        <v>1391</v>
      </c>
      <c r="B1393" s="7" t="s">
        <v>1392</v>
      </c>
      <c r="C1393" s="7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1">
        <f t="shared" si="84"/>
        <v>110</v>
      </c>
      <c r="P1393" s="8">
        <f t="shared" si="85"/>
        <v>42.38</v>
      </c>
      <c r="Q1393" s="8" t="s">
        <v>8325</v>
      </c>
      <c r="R1393" s="8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42.75" x14ac:dyDescent="0.45">
      <c r="A1394" s="5">
        <v>1392</v>
      </c>
      <c r="B1394" s="7" t="s">
        <v>1393</v>
      </c>
      <c r="C1394" s="7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1">
        <f t="shared" si="84"/>
        <v>114</v>
      </c>
      <c r="P1394" s="8">
        <f t="shared" si="85"/>
        <v>27.32</v>
      </c>
      <c r="Q1394" s="8" t="s">
        <v>8325</v>
      </c>
      <c r="R1394" s="8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45">
      <c r="A1395" s="5">
        <v>1393</v>
      </c>
      <c r="B1395" s="7" t="s">
        <v>1394</v>
      </c>
      <c r="C1395" s="7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1">
        <f t="shared" si="84"/>
        <v>102</v>
      </c>
      <c r="P1395" s="8">
        <f t="shared" si="85"/>
        <v>196.83</v>
      </c>
      <c r="Q1395" s="8" t="s">
        <v>8325</v>
      </c>
      <c r="R1395" s="8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2.75" x14ac:dyDescent="0.45">
      <c r="A1396" s="5">
        <v>1394</v>
      </c>
      <c r="B1396" s="7" t="s">
        <v>1395</v>
      </c>
      <c r="C1396" s="7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1">
        <f t="shared" si="84"/>
        <v>122</v>
      </c>
      <c r="P1396" s="8">
        <f t="shared" si="85"/>
        <v>53.88</v>
      </c>
      <c r="Q1396" s="8" t="s">
        <v>8325</v>
      </c>
      <c r="R1396" s="8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x14ac:dyDescent="0.45">
      <c r="A1397" s="5">
        <v>1395</v>
      </c>
      <c r="B1397" s="7" t="s">
        <v>1396</v>
      </c>
      <c r="C1397" s="7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1">
        <f t="shared" si="84"/>
        <v>112</v>
      </c>
      <c r="P1397" s="8">
        <f t="shared" si="85"/>
        <v>47.76</v>
      </c>
      <c r="Q1397" s="8" t="s">
        <v>8325</v>
      </c>
      <c r="R1397" s="8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42.75" x14ac:dyDescent="0.45">
      <c r="A1398" s="5">
        <v>1396</v>
      </c>
      <c r="B1398" s="7" t="s">
        <v>1397</v>
      </c>
      <c r="C1398" s="7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1">
        <f t="shared" si="84"/>
        <v>107</v>
      </c>
      <c r="P1398" s="8">
        <f t="shared" si="85"/>
        <v>88.19</v>
      </c>
      <c r="Q1398" s="8" t="s">
        <v>8325</v>
      </c>
      <c r="R1398" s="8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2.75" x14ac:dyDescent="0.45">
      <c r="A1399" s="5">
        <v>1397</v>
      </c>
      <c r="B1399" s="7" t="s">
        <v>1398</v>
      </c>
      <c r="C1399" s="7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1">
        <f t="shared" si="84"/>
        <v>114</v>
      </c>
      <c r="P1399" s="8">
        <f t="shared" si="85"/>
        <v>72.06</v>
      </c>
      <c r="Q1399" s="8" t="s">
        <v>8325</v>
      </c>
      <c r="R1399" s="8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2.75" x14ac:dyDescent="0.45">
      <c r="A1400" s="5">
        <v>1398</v>
      </c>
      <c r="B1400" s="7" t="s">
        <v>1399</v>
      </c>
      <c r="C1400" s="7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1">
        <f t="shared" si="84"/>
        <v>110</v>
      </c>
      <c r="P1400" s="8">
        <f t="shared" si="85"/>
        <v>74.25</v>
      </c>
      <c r="Q1400" s="8" t="s">
        <v>8325</v>
      </c>
      <c r="R1400" s="8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2.75" x14ac:dyDescent="0.45">
      <c r="A1401" s="5">
        <v>1399</v>
      </c>
      <c r="B1401" s="7" t="s">
        <v>1400</v>
      </c>
      <c r="C1401" s="7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1">
        <f t="shared" si="84"/>
        <v>126</v>
      </c>
      <c r="P1401" s="8">
        <f t="shared" si="85"/>
        <v>61.7</v>
      </c>
      <c r="Q1401" s="8" t="s">
        <v>8325</v>
      </c>
      <c r="R1401" s="8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2.75" x14ac:dyDescent="0.45">
      <c r="A1402" s="5">
        <v>1400</v>
      </c>
      <c r="B1402" s="7" t="s">
        <v>1401</v>
      </c>
      <c r="C1402" s="7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1">
        <f t="shared" si="84"/>
        <v>167</v>
      </c>
      <c r="P1402" s="8">
        <f t="shared" si="85"/>
        <v>17.239999999999998</v>
      </c>
      <c r="Q1402" s="8" t="s">
        <v>8325</v>
      </c>
      <c r="R1402" s="8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42.75" x14ac:dyDescent="0.45">
      <c r="A1403" s="5">
        <v>1401</v>
      </c>
      <c r="B1403" s="7" t="s">
        <v>1402</v>
      </c>
      <c r="C1403" s="7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1">
        <f t="shared" si="84"/>
        <v>497</v>
      </c>
      <c r="P1403" s="8">
        <f t="shared" si="85"/>
        <v>51.72</v>
      </c>
      <c r="Q1403" s="8" t="s">
        <v>8325</v>
      </c>
      <c r="R1403" s="8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42.75" x14ac:dyDescent="0.45">
      <c r="A1404" s="5">
        <v>1402</v>
      </c>
      <c r="B1404" s="7" t="s">
        <v>1403</v>
      </c>
      <c r="C1404" s="7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1">
        <f t="shared" si="84"/>
        <v>109</v>
      </c>
      <c r="P1404" s="8">
        <f t="shared" si="85"/>
        <v>24.15</v>
      </c>
      <c r="Q1404" s="8" t="s">
        <v>8325</v>
      </c>
      <c r="R1404" s="8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42.75" x14ac:dyDescent="0.45">
      <c r="A1405" s="5">
        <v>1403</v>
      </c>
      <c r="B1405" s="7" t="s">
        <v>1404</v>
      </c>
      <c r="C1405" s="7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1">
        <f t="shared" si="84"/>
        <v>103</v>
      </c>
      <c r="P1405" s="8">
        <f t="shared" si="85"/>
        <v>62.17</v>
      </c>
      <c r="Q1405" s="8" t="s">
        <v>8325</v>
      </c>
      <c r="R1405" s="8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42.75" x14ac:dyDescent="0.45">
      <c r="A1406" s="5">
        <v>1404</v>
      </c>
      <c r="B1406" s="7" t="s">
        <v>1405</v>
      </c>
      <c r="C1406" s="7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1">
        <f t="shared" si="84"/>
        <v>2</v>
      </c>
      <c r="P1406" s="8">
        <f t="shared" si="85"/>
        <v>48.2</v>
      </c>
      <c r="Q1406" s="8" t="s">
        <v>8322</v>
      </c>
      <c r="R1406" s="8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28.5" x14ac:dyDescent="0.45">
      <c r="A1407" s="5">
        <v>1405</v>
      </c>
      <c r="B1407" s="7" t="s">
        <v>1406</v>
      </c>
      <c r="C1407" s="7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1">
        <f t="shared" si="84"/>
        <v>0</v>
      </c>
      <c r="P1407" s="8">
        <f t="shared" si="85"/>
        <v>6.18</v>
      </c>
      <c r="Q1407" s="8" t="s">
        <v>8322</v>
      </c>
      <c r="R1407" s="8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45">
      <c r="A1408" s="5">
        <v>1406</v>
      </c>
      <c r="B1408" s="7" t="s">
        <v>1407</v>
      </c>
      <c r="C1408" s="7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1">
        <f t="shared" si="84"/>
        <v>0</v>
      </c>
      <c r="P1408" s="8">
        <f t="shared" si="85"/>
        <v>5</v>
      </c>
      <c r="Q1408" s="8" t="s">
        <v>8322</v>
      </c>
      <c r="R1408" s="8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2.75" x14ac:dyDescent="0.45">
      <c r="A1409" s="5">
        <v>1407</v>
      </c>
      <c r="B1409" s="7" t="s">
        <v>1408</v>
      </c>
      <c r="C1409" s="7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1">
        <f t="shared" si="84"/>
        <v>1</v>
      </c>
      <c r="P1409" s="8">
        <f t="shared" si="85"/>
        <v>7.5</v>
      </c>
      <c r="Q1409" s="8" t="s">
        <v>8322</v>
      </c>
      <c r="R1409" s="8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42.75" x14ac:dyDescent="0.45">
      <c r="A1410" s="5">
        <v>1408</v>
      </c>
      <c r="B1410" s="7" t="s">
        <v>1409</v>
      </c>
      <c r="C1410" s="7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1">
        <f t="shared" si="84"/>
        <v>7</v>
      </c>
      <c r="P1410" s="8">
        <f t="shared" si="85"/>
        <v>12</v>
      </c>
      <c r="Q1410" s="8" t="s">
        <v>8322</v>
      </c>
      <c r="R1410" s="8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2.75" x14ac:dyDescent="0.45">
      <c r="A1411" s="5">
        <v>1409</v>
      </c>
      <c r="B1411" s="7" t="s">
        <v>1410</v>
      </c>
      <c r="C1411" s="7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1">
        <f t="shared" ref="O1411:O1474" si="88">ROUND((E1411/D1411)*100,0)</f>
        <v>0</v>
      </c>
      <c r="P1411" s="8" t="e">
        <f t="shared" ref="P1411:P1474" si="89">ROUND(E1411/L1411,2)</f>
        <v>#DIV/0!</v>
      </c>
      <c r="Q1411" s="8" t="s">
        <v>8322</v>
      </c>
      <c r="R1411" s="8" t="s">
        <v>8341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2.75" x14ac:dyDescent="0.45">
      <c r="A1412" s="5">
        <v>1410</v>
      </c>
      <c r="B1412" s="7" t="s">
        <v>1411</v>
      </c>
      <c r="C1412" s="7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1">
        <f t="shared" si="88"/>
        <v>0</v>
      </c>
      <c r="P1412" s="8">
        <f t="shared" si="89"/>
        <v>1</v>
      </c>
      <c r="Q1412" s="8" t="s">
        <v>8322</v>
      </c>
      <c r="R1412" s="8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42.75" x14ac:dyDescent="0.45">
      <c r="A1413" s="5">
        <v>1411</v>
      </c>
      <c r="B1413" s="7" t="s">
        <v>1412</v>
      </c>
      <c r="C1413" s="7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1">
        <f t="shared" si="88"/>
        <v>0</v>
      </c>
      <c r="P1413" s="8">
        <f t="shared" si="89"/>
        <v>2.33</v>
      </c>
      <c r="Q1413" s="8" t="s">
        <v>8322</v>
      </c>
      <c r="R1413" s="8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28.5" x14ac:dyDescent="0.45">
      <c r="A1414" s="5">
        <v>1412</v>
      </c>
      <c r="B1414" s="7" t="s">
        <v>1413</v>
      </c>
      <c r="C1414" s="7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1">
        <f t="shared" si="88"/>
        <v>5</v>
      </c>
      <c r="P1414" s="8">
        <f t="shared" si="89"/>
        <v>24.62</v>
      </c>
      <c r="Q1414" s="8" t="s">
        <v>8322</v>
      </c>
      <c r="R1414" s="8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57" x14ac:dyDescent="0.45">
      <c r="A1415" s="5">
        <v>1413</v>
      </c>
      <c r="B1415" s="7" t="s">
        <v>1414</v>
      </c>
      <c r="C1415" s="7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1">
        <f t="shared" si="88"/>
        <v>5</v>
      </c>
      <c r="P1415" s="8">
        <f t="shared" si="89"/>
        <v>100</v>
      </c>
      <c r="Q1415" s="8" t="s">
        <v>8322</v>
      </c>
      <c r="R1415" s="8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42.75" x14ac:dyDescent="0.45">
      <c r="A1416" s="5">
        <v>1414</v>
      </c>
      <c r="B1416" s="7" t="s">
        <v>1415</v>
      </c>
      <c r="C1416" s="7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1">
        <f t="shared" si="88"/>
        <v>0</v>
      </c>
      <c r="P1416" s="8">
        <f t="shared" si="89"/>
        <v>1</v>
      </c>
      <c r="Q1416" s="8" t="s">
        <v>8322</v>
      </c>
      <c r="R1416" s="8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2.75" x14ac:dyDescent="0.45">
      <c r="A1417" s="5">
        <v>1415</v>
      </c>
      <c r="B1417" s="7" t="s">
        <v>1416</v>
      </c>
      <c r="C1417" s="7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1">
        <f t="shared" si="88"/>
        <v>18</v>
      </c>
      <c r="P1417" s="8">
        <f t="shared" si="89"/>
        <v>88.89</v>
      </c>
      <c r="Q1417" s="8" t="s">
        <v>8322</v>
      </c>
      <c r="R1417" s="8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2.75" x14ac:dyDescent="0.45">
      <c r="A1418" s="5">
        <v>1416</v>
      </c>
      <c r="B1418" s="7" t="s">
        <v>1417</v>
      </c>
      <c r="C1418" s="7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1">
        <f t="shared" si="88"/>
        <v>0</v>
      </c>
      <c r="P1418" s="8" t="e">
        <f t="shared" si="89"/>
        <v>#DIV/0!</v>
      </c>
      <c r="Q1418" s="8" t="s">
        <v>8322</v>
      </c>
      <c r="R1418" s="8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2.75" x14ac:dyDescent="0.45">
      <c r="A1419" s="5">
        <v>1417</v>
      </c>
      <c r="B1419" s="7" t="s">
        <v>1418</v>
      </c>
      <c r="C1419" s="7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1">
        <f t="shared" si="88"/>
        <v>1</v>
      </c>
      <c r="P1419" s="8">
        <f t="shared" si="89"/>
        <v>27.5</v>
      </c>
      <c r="Q1419" s="8" t="s">
        <v>8322</v>
      </c>
      <c r="R1419" s="8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57" x14ac:dyDescent="0.45">
      <c r="A1420" s="5">
        <v>1418</v>
      </c>
      <c r="B1420" s="7" t="s">
        <v>1419</v>
      </c>
      <c r="C1420" s="7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1">
        <f t="shared" si="88"/>
        <v>0</v>
      </c>
      <c r="P1420" s="8">
        <f t="shared" si="89"/>
        <v>6</v>
      </c>
      <c r="Q1420" s="8" t="s">
        <v>8322</v>
      </c>
      <c r="R1420" s="8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42.75" x14ac:dyDescent="0.45">
      <c r="A1421" s="5">
        <v>1419</v>
      </c>
      <c r="B1421" s="7" t="s">
        <v>1420</v>
      </c>
      <c r="C1421" s="7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1">
        <f t="shared" si="88"/>
        <v>7</v>
      </c>
      <c r="P1421" s="8">
        <f t="shared" si="89"/>
        <v>44.5</v>
      </c>
      <c r="Q1421" s="8" t="s">
        <v>8322</v>
      </c>
      <c r="R1421" s="8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28.5" x14ac:dyDescent="0.45">
      <c r="A1422" s="5">
        <v>1420</v>
      </c>
      <c r="B1422" s="7" t="s">
        <v>1421</v>
      </c>
      <c r="C1422" s="7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1">
        <f t="shared" si="88"/>
        <v>3</v>
      </c>
      <c r="P1422" s="8">
        <f t="shared" si="89"/>
        <v>1</v>
      </c>
      <c r="Q1422" s="8" t="s">
        <v>8322</v>
      </c>
      <c r="R1422" s="8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42.75" x14ac:dyDescent="0.45">
      <c r="A1423" s="5">
        <v>1421</v>
      </c>
      <c r="B1423" s="7" t="s">
        <v>1422</v>
      </c>
      <c r="C1423" s="7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1">
        <f t="shared" si="88"/>
        <v>0</v>
      </c>
      <c r="P1423" s="8">
        <f t="shared" si="89"/>
        <v>100</v>
      </c>
      <c r="Q1423" s="8" t="s">
        <v>8322</v>
      </c>
      <c r="R1423" s="8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42.75" x14ac:dyDescent="0.45">
      <c r="A1424" s="5">
        <v>1422</v>
      </c>
      <c r="B1424" s="7" t="s">
        <v>1423</v>
      </c>
      <c r="C1424" s="7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1">
        <f t="shared" si="88"/>
        <v>0</v>
      </c>
      <c r="P1424" s="8">
        <f t="shared" si="89"/>
        <v>13</v>
      </c>
      <c r="Q1424" s="8" t="s">
        <v>8322</v>
      </c>
      <c r="R1424" s="8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42.75" x14ac:dyDescent="0.45">
      <c r="A1425" s="5">
        <v>1423</v>
      </c>
      <c r="B1425" s="7" t="s">
        <v>1424</v>
      </c>
      <c r="C1425" s="7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1">
        <f t="shared" si="88"/>
        <v>0</v>
      </c>
      <c r="P1425" s="8">
        <f t="shared" si="89"/>
        <v>100</v>
      </c>
      <c r="Q1425" s="8" t="s">
        <v>8322</v>
      </c>
      <c r="R1425" s="8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2.75" x14ac:dyDescent="0.45">
      <c r="A1426" s="5">
        <v>1424</v>
      </c>
      <c r="B1426" s="7" t="s">
        <v>1425</v>
      </c>
      <c r="C1426" s="7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1">
        <f t="shared" si="88"/>
        <v>20</v>
      </c>
      <c r="P1426" s="8">
        <f t="shared" si="89"/>
        <v>109.07</v>
      </c>
      <c r="Q1426" s="8" t="s">
        <v>8322</v>
      </c>
      <c r="R1426" s="8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42.75" x14ac:dyDescent="0.45">
      <c r="A1427" s="5">
        <v>1425</v>
      </c>
      <c r="B1427" s="7" t="s">
        <v>1426</v>
      </c>
      <c r="C1427" s="7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1">
        <f t="shared" si="88"/>
        <v>0</v>
      </c>
      <c r="P1427" s="8" t="e">
        <f t="shared" si="89"/>
        <v>#DIV/0!</v>
      </c>
      <c r="Q1427" s="8" t="s">
        <v>8322</v>
      </c>
      <c r="R1427" s="8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42.75" x14ac:dyDescent="0.45">
      <c r="A1428" s="5">
        <v>1426</v>
      </c>
      <c r="B1428" s="7" t="s">
        <v>1427</v>
      </c>
      <c r="C1428" s="7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1">
        <f t="shared" si="88"/>
        <v>0</v>
      </c>
      <c r="P1428" s="8" t="e">
        <f t="shared" si="89"/>
        <v>#DIV/0!</v>
      </c>
      <c r="Q1428" s="8" t="s">
        <v>8322</v>
      </c>
      <c r="R1428" s="8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42.75" x14ac:dyDescent="0.45">
      <c r="A1429" s="5">
        <v>1427</v>
      </c>
      <c r="B1429" s="7" t="s">
        <v>1428</v>
      </c>
      <c r="C1429" s="7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1">
        <f t="shared" si="88"/>
        <v>8</v>
      </c>
      <c r="P1429" s="8">
        <f t="shared" si="89"/>
        <v>104.75</v>
      </c>
      <c r="Q1429" s="8" t="s">
        <v>8322</v>
      </c>
      <c r="R1429" s="8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2.75" x14ac:dyDescent="0.45">
      <c r="A1430" s="5">
        <v>1428</v>
      </c>
      <c r="B1430" s="7" t="s">
        <v>1429</v>
      </c>
      <c r="C1430" s="7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1">
        <f t="shared" si="88"/>
        <v>5</v>
      </c>
      <c r="P1430" s="8">
        <f t="shared" si="89"/>
        <v>15</v>
      </c>
      <c r="Q1430" s="8" t="s">
        <v>8322</v>
      </c>
      <c r="R1430" s="8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42.75" x14ac:dyDescent="0.45">
      <c r="A1431" s="5">
        <v>1429</v>
      </c>
      <c r="B1431" s="7" t="s">
        <v>1430</v>
      </c>
      <c r="C1431" s="7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1">
        <f t="shared" si="88"/>
        <v>0</v>
      </c>
      <c r="P1431" s="8" t="e">
        <f t="shared" si="89"/>
        <v>#DIV/0!</v>
      </c>
      <c r="Q1431" s="8" t="s">
        <v>8322</v>
      </c>
      <c r="R1431" s="8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2.75" x14ac:dyDescent="0.45">
      <c r="A1432" s="5">
        <v>1430</v>
      </c>
      <c r="B1432" s="7" t="s">
        <v>1431</v>
      </c>
      <c r="C1432" s="7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1">
        <f t="shared" si="88"/>
        <v>8</v>
      </c>
      <c r="P1432" s="8">
        <f t="shared" si="89"/>
        <v>80.599999999999994</v>
      </c>
      <c r="Q1432" s="8" t="s">
        <v>8322</v>
      </c>
      <c r="R1432" s="8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42.75" x14ac:dyDescent="0.45">
      <c r="A1433" s="5">
        <v>1431</v>
      </c>
      <c r="B1433" s="7" t="s">
        <v>1432</v>
      </c>
      <c r="C1433" s="7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1">
        <f t="shared" si="88"/>
        <v>32</v>
      </c>
      <c r="P1433" s="8">
        <f t="shared" si="89"/>
        <v>115.55</v>
      </c>
      <c r="Q1433" s="8" t="s">
        <v>8322</v>
      </c>
      <c r="R1433" s="8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42.75" x14ac:dyDescent="0.45">
      <c r="A1434" s="5">
        <v>1432</v>
      </c>
      <c r="B1434" s="7" t="s">
        <v>1433</v>
      </c>
      <c r="C1434" s="7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1">
        <f t="shared" si="88"/>
        <v>0</v>
      </c>
      <c r="P1434" s="8" t="e">
        <f t="shared" si="89"/>
        <v>#DIV/0!</v>
      </c>
      <c r="Q1434" s="8" t="s">
        <v>8322</v>
      </c>
      <c r="R1434" s="8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42.75" x14ac:dyDescent="0.45">
      <c r="A1435" s="5">
        <v>1433</v>
      </c>
      <c r="B1435" s="7" t="s">
        <v>1434</v>
      </c>
      <c r="C1435" s="7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1">
        <f t="shared" si="88"/>
        <v>7</v>
      </c>
      <c r="P1435" s="8">
        <f t="shared" si="89"/>
        <v>80.5</v>
      </c>
      <c r="Q1435" s="8" t="s">
        <v>8322</v>
      </c>
      <c r="R1435" s="8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2.75" x14ac:dyDescent="0.45">
      <c r="A1436" s="5">
        <v>1434</v>
      </c>
      <c r="B1436" s="7" t="s">
        <v>1435</v>
      </c>
      <c r="C1436" s="7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1">
        <f t="shared" si="88"/>
        <v>10</v>
      </c>
      <c r="P1436" s="8">
        <f t="shared" si="89"/>
        <v>744.55</v>
      </c>
      <c r="Q1436" s="8" t="s">
        <v>8322</v>
      </c>
      <c r="R1436" s="8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28.5" x14ac:dyDescent="0.45">
      <c r="A1437" s="5">
        <v>1435</v>
      </c>
      <c r="B1437" s="7" t="s">
        <v>1436</v>
      </c>
      <c r="C1437" s="7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1">
        <f t="shared" si="88"/>
        <v>0</v>
      </c>
      <c r="P1437" s="8">
        <f t="shared" si="89"/>
        <v>7.5</v>
      </c>
      <c r="Q1437" s="8" t="s">
        <v>8322</v>
      </c>
      <c r="R1437" s="8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42.75" x14ac:dyDescent="0.45">
      <c r="A1438" s="5">
        <v>1436</v>
      </c>
      <c r="B1438" s="7" t="s">
        <v>1437</v>
      </c>
      <c r="C1438" s="7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1">
        <f t="shared" si="88"/>
        <v>1</v>
      </c>
      <c r="P1438" s="8">
        <f t="shared" si="89"/>
        <v>38.5</v>
      </c>
      <c r="Q1438" s="8" t="s">
        <v>8322</v>
      </c>
      <c r="R1438" s="8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57" x14ac:dyDescent="0.45">
      <c r="A1439" s="5">
        <v>1437</v>
      </c>
      <c r="B1439" s="7" t="s">
        <v>1438</v>
      </c>
      <c r="C1439" s="7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1">
        <f t="shared" si="88"/>
        <v>27</v>
      </c>
      <c r="P1439" s="8">
        <f t="shared" si="89"/>
        <v>36.68</v>
      </c>
      <c r="Q1439" s="8" t="s">
        <v>8322</v>
      </c>
      <c r="R1439" s="8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42.75" x14ac:dyDescent="0.45">
      <c r="A1440" s="5">
        <v>1438</v>
      </c>
      <c r="B1440" s="7" t="s">
        <v>1439</v>
      </c>
      <c r="C1440" s="7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1">
        <f t="shared" si="88"/>
        <v>3</v>
      </c>
      <c r="P1440" s="8">
        <f t="shared" si="89"/>
        <v>75</v>
      </c>
      <c r="Q1440" s="8" t="s">
        <v>8322</v>
      </c>
      <c r="R1440" s="8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2.75" x14ac:dyDescent="0.45">
      <c r="A1441" s="5">
        <v>1439</v>
      </c>
      <c r="B1441" s="7" t="s">
        <v>1440</v>
      </c>
      <c r="C1441" s="7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1">
        <f t="shared" si="88"/>
        <v>7</v>
      </c>
      <c r="P1441" s="8">
        <f t="shared" si="89"/>
        <v>30</v>
      </c>
      <c r="Q1441" s="8" t="s">
        <v>8322</v>
      </c>
      <c r="R1441" s="8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42.75" x14ac:dyDescent="0.45">
      <c r="A1442" s="5">
        <v>1440</v>
      </c>
      <c r="B1442" s="7" t="s">
        <v>1441</v>
      </c>
      <c r="C1442" s="7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1">
        <f t="shared" si="88"/>
        <v>0</v>
      </c>
      <c r="P1442" s="8">
        <f t="shared" si="89"/>
        <v>1</v>
      </c>
      <c r="Q1442" s="8" t="s">
        <v>8322</v>
      </c>
      <c r="R1442" s="8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42.75" x14ac:dyDescent="0.45">
      <c r="A1443" s="5">
        <v>1441</v>
      </c>
      <c r="B1443" s="7" t="s">
        <v>1442</v>
      </c>
      <c r="C1443" s="7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1">
        <f t="shared" si="88"/>
        <v>1</v>
      </c>
      <c r="P1443" s="8">
        <f t="shared" si="89"/>
        <v>673.33</v>
      </c>
      <c r="Q1443" s="8" t="s">
        <v>8322</v>
      </c>
      <c r="R1443" s="8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42.75" x14ac:dyDescent="0.45">
      <c r="A1444" s="5">
        <v>1442</v>
      </c>
      <c r="B1444" s="7" t="s">
        <v>1443</v>
      </c>
      <c r="C1444" s="7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1">
        <f t="shared" si="88"/>
        <v>0</v>
      </c>
      <c r="P1444" s="8" t="e">
        <f t="shared" si="89"/>
        <v>#DIV/0!</v>
      </c>
      <c r="Q1444" s="8" t="s">
        <v>8322</v>
      </c>
      <c r="R1444" s="8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42.75" x14ac:dyDescent="0.45">
      <c r="A1445" s="5">
        <v>1443</v>
      </c>
      <c r="B1445" s="7" t="s">
        <v>1444</v>
      </c>
      <c r="C1445" s="7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1">
        <f t="shared" si="88"/>
        <v>0</v>
      </c>
      <c r="P1445" s="8" t="e">
        <f t="shared" si="89"/>
        <v>#DIV/0!</v>
      </c>
      <c r="Q1445" s="8" t="s">
        <v>8322</v>
      </c>
      <c r="R1445" s="8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42.75" x14ac:dyDescent="0.45">
      <c r="A1446" s="5">
        <v>1444</v>
      </c>
      <c r="B1446" s="7" t="s">
        <v>1445</v>
      </c>
      <c r="C1446" s="7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1">
        <f t="shared" si="88"/>
        <v>0</v>
      </c>
      <c r="P1446" s="8" t="e">
        <f t="shared" si="89"/>
        <v>#DIV/0!</v>
      </c>
      <c r="Q1446" s="8" t="s">
        <v>8322</v>
      </c>
      <c r="R1446" s="8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42.75" x14ac:dyDescent="0.45">
      <c r="A1447" s="5">
        <v>1445</v>
      </c>
      <c r="B1447" s="7" t="s">
        <v>1446</v>
      </c>
      <c r="C1447" s="7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1">
        <f t="shared" si="88"/>
        <v>0</v>
      </c>
      <c r="P1447" s="8" t="e">
        <f t="shared" si="89"/>
        <v>#DIV/0!</v>
      </c>
      <c r="Q1447" s="8" t="s">
        <v>8322</v>
      </c>
      <c r="R1447" s="8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42.75" x14ac:dyDescent="0.45">
      <c r="A1448" s="5">
        <v>1446</v>
      </c>
      <c r="B1448" s="7" t="s">
        <v>1447</v>
      </c>
      <c r="C1448" s="7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1">
        <f t="shared" si="88"/>
        <v>0</v>
      </c>
      <c r="P1448" s="8" t="e">
        <f t="shared" si="89"/>
        <v>#DIV/0!</v>
      </c>
      <c r="Q1448" s="8" t="s">
        <v>8322</v>
      </c>
      <c r="R1448" s="8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28.5" x14ac:dyDescent="0.45">
      <c r="A1449" s="5">
        <v>1447</v>
      </c>
      <c r="B1449" s="7" t="s">
        <v>1448</v>
      </c>
      <c r="C1449" s="7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1">
        <f t="shared" si="88"/>
        <v>0</v>
      </c>
      <c r="P1449" s="8">
        <f t="shared" si="89"/>
        <v>25</v>
      </c>
      <c r="Q1449" s="8" t="s">
        <v>8322</v>
      </c>
      <c r="R1449" s="8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42.75" x14ac:dyDescent="0.45">
      <c r="A1450" s="5">
        <v>1448</v>
      </c>
      <c r="B1450" s="7" t="s">
        <v>1449</v>
      </c>
      <c r="C1450" s="7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1">
        <f t="shared" si="88"/>
        <v>0</v>
      </c>
      <c r="P1450" s="8" t="e">
        <f t="shared" si="89"/>
        <v>#DIV/0!</v>
      </c>
      <c r="Q1450" s="8" t="s">
        <v>8322</v>
      </c>
      <c r="R1450" s="8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42.75" x14ac:dyDescent="0.45">
      <c r="A1451" s="5">
        <v>1449</v>
      </c>
      <c r="B1451" s="7" t="s">
        <v>1450</v>
      </c>
      <c r="C1451" s="7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1">
        <f t="shared" si="88"/>
        <v>0</v>
      </c>
      <c r="P1451" s="8" t="e">
        <f t="shared" si="89"/>
        <v>#DIV/0!</v>
      </c>
      <c r="Q1451" s="8" t="s">
        <v>8322</v>
      </c>
      <c r="R1451" s="8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42.75" x14ac:dyDescent="0.45">
      <c r="A1452" s="5">
        <v>1450</v>
      </c>
      <c r="B1452" s="7" t="s">
        <v>1451</v>
      </c>
      <c r="C1452" s="7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1">
        <f t="shared" si="88"/>
        <v>0</v>
      </c>
      <c r="P1452" s="8">
        <f t="shared" si="89"/>
        <v>1</v>
      </c>
      <c r="Q1452" s="8" t="s">
        <v>8322</v>
      </c>
      <c r="R1452" s="8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42.75" x14ac:dyDescent="0.45">
      <c r="A1453" s="5">
        <v>1451</v>
      </c>
      <c r="B1453" s="7" t="s">
        <v>1452</v>
      </c>
      <c r="C1453" s="7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1">
        <f t="shared" si="88"/>
        <v>0</v>
      </c>
      <c r="P1453" s="8">
        <f t="shared" si="89"/>
        <v>1</v>
      </c>
      <c r="Q1453" s="8" t="s">
        <v>8322</v>
      </c>
      <c r="R1453" s="8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28.5" x14ac:dyDescent="0.45">
      <c r="A1454" s="5">
        <v>1452</v>
      </c>
      <c r="B1454" s="7" t="s">
        <v>1453</v>
      </c>
      <c r="C1454" s="7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1">
        <f t="shared" si="88"/>
        <v>0</v>
      </c>
      <c r="P1454" s="8" t="e">
        <f t="shared" si="89"/>
        <v>#DIV/0!</v>
      </c>
      <c r="Q1454" s="8" t="s">
        <v>8322</v>
      </c>
      <c r="R1454" s="8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42.75" x14ac:dyDescent="0.45">
      <c r="A1455" s="5">
        <v>1453</v>
      </c>
      <c r="B1455" s="7" t="s">
        <v>1454</v>
      </c>
      <c r="C1455" s="7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1">
        <f t="shared" si="88"/>
        <v>0</v>
      </c>
      <c r="P1455" s="8" t="e">
        <f t="shared" si="89"/>
        <v>#DIV/0!</v>
      </c>
      <c r="Q1455" s="8" t="s">
        <v>8322</v>
      </c>
      <c r="R1455" s="8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42.75" x14ac:dyDescent="0.45">
      <c r="A1456" s="5">
        <v>1454</v>
      </c>
      <c r="B1456" s="7" t="s">
        <v>1455</v>
      </c>
      <c r="C1456" s="7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1">
        <f t="shared" si="88"/>
        <v>1</v>
      </c>
      <c r="P1456" s="8">
        <f t="shared" si="89"/>
        <v>15</v>
      </c>
      <c r="Q1456" s="8" t="s">
        <v>8322</v>
      </c>
      <c r="R1456" s="8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42.75" x14ac:dyDescent="0.45">
      <c r="A1457" s="5">
        <v>1455</v>
      </c>
      <c r="B1457" s="7" t="s">
        <v>1456</v>
      </c>
      <c r="C1457" s="7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1">
        <f t="shared" si="88"/>
        <v>11</v>
      </c>
      <c r="P1457" s="8">
        <f t="shared" si="89"/>
        <v>225</v>
      </c>
      <c r="Q1457" s="8" t="s">
        <v>8322</v>
      </c>
      <c r="R1457" s="8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45">
      <c r="A1458" s="5">
        <v>1456</v>
      </c>
      <c r="B1458" s="7" t="s">
        <v>1457</v>
      </c>
      <c r="C1458" s="7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1">
        <f t="shared" si="88"/>
        <v>3</v>
      </c>
      <c r="P1458" s="8">
        <f t="shared" si="89"/>
        <v>48.33</v>
      </c>
      <c r="Q1458" s="8" t="s">
        <v>8322</v>
      </c>
      <c r="R1458" s="8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28.5" x14ac:dyDescent="0.45">
      <c r="A1459" s="5">
        <v>1457</v>
      </c>
      <c r="B1459" s="7" t="s">
        <v>1458</v>
      </c>
      <c r="C1459" s="7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1">
        <f t="shared" si="88"/>
        <v>0</v>
      </c>
      <c r="P1459" s="8" t="e">
        <f t="shared" si="89"/>
        <v>#DIV/0!</v>
      </c>
      <c r="Q1459" s="8" t="s">
        <v>8322</v>
      </c>
      <c r="R1459" s="8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42.75" x14ac:dyDescent="0.45">
      <c r="A1460" s="5">
        <v>1458</v>
      </c>
      <c r="B1460" s="7" t="s">
        <v>1459</v>
      </c>
      <c r="C1460" s="7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1">
        <f t="shared" si="88"/>
        <v>0</v>
      </c>
      <c r="P1460" s="8" t="e">
        <f t="shared" si="89"/>
        <v>#DIV/0!</v>
      </c>
      <c r="Q1460" s="8" t="s">
        <v>8322</v>
      </c>
      <c r="R1460" s="8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2.75" x14ac:dyDescent="0.45">
      <c r="A1461" s="5">
        <v>1459</v>
      </c>
      <c r="B1461" s="7" t="s">
        <v>1460</v>
      </c>
      <c r="C1461" s="7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1">
        <f t="shared" si="88"/>
        <v>0</v>
      </c>
      <c r="P1461" s="8" t="e">
        <f t="shared" si="89"/>
        <v>#DIV/0!</v>
      </c>
      <c r="Q1461" s="8" t="s">
        <v>8322</v>
      </c>
      <c r="R1461" s="8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2.75" x14ac:dyDescent="0.45">
      <c r="A1462" s="5">
        <v>1460</v>
      </c>
      <c r="B1462" s="7" t="s">
        <v>1461</v>
      </c>
      <c r="C1462" s="7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1">
        <f t="shared" si="88"/>
        <v>0</v>
      </c>
      <c r="P1462" s="8" t="e">
        <f t="shared" si="89"/>
        <v>#DIV/0!</v>
      </c>
      <c r="Q1462" s="8" t="s">
        <v>8322</v>
      </c>
      <c r="R1462" s="8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28.5" x14ac:dyDescent="0.45">
      <c r="A1463" s="5">
        <v>1461</v>
      </c>
      <c r="B1463" s="7" t="s">
        <v>1462</v>
      </c>
      <c r="C1463" s="7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1">
        <f t="shared" si="88"/>
        <v>101</v>
      </c>
      <c r="P1463" s="8">
        <f t="shared" si="89"/>
        <v>44.67</v>
      </c>
      <c r="Q1463" s="8" t="s">
        <v>8322</v>
      </c>
      <c r="R1463" s="8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28.5" x14ac:dyDescent="0.45">
      <c r="A1464" s="5">
        <v>1462</v>
      </c>
      <c r="B1464" s="7" t="s">
        <v>1463</v>
      </c>
      <c r="C1464" s="7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1">
        <f t="shared" si="88"/>
        <v>109</v>
      </c>
      <c r="P1464" s="8">
        <f t="shared" si="89"/>
        <v>28.94</v>
      </c>
      <c r="Q1464" s="8" t="s">
        <v>8322</v>
      </c>
      <c r="R1464" s="8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2.75" x14ac:dyDescent="0.45">
      <c r="A1465" s="5">
        <v>1463</v>
      </c>
      <c r="B1465" s="7" t="s">
        <v>1464</v>
      </c>
      <c r="C1465" s="7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1">
        <f t="shared" si="88"/>
        <v>148</v>
      </c>
      <c r="P1465" s="8">
        <f t="shared" si="89"/>
        <v>35.44</v>
      </c>
      <c r="Q1465" s="8" t="s">
        <v>8322</v>
      </c>
      <c r="R1465" s="8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45">
      <c r="A1466" s="5">
        <v>1464</v>
      </c>
      <c r="B1466" s="7" t="s">
        <v>1465</v>
      </c>
      <c r="C1466" s="7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1">
        <f t="shared" si="88"/>
        <v>163</v>
      </c>
      <c r="P1466" s="8">
        <f t="shared" si="89"/>
        <v>34.869999999999997</v>
      </c>
      <c r="Q1466" s="8" t="s">
        <v>8322</v>
      </c>
      <c r="R1466" s="8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2.75" x14ac:dyDescent="0.45">
      <c r="A1467" s="5">
        <v>1465</v>
      </c>
      <c r="B1467" s="7" t="s">
        <v>1466</v>
      </c>
      <c r="C1467" s="7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1">
        <f t="shared" si="88"/>
        <v>456</v>
      </c>
      <c r="P1467" s="8">
        <f t="shared" si="89"/>
        <v>52.62</v>
      </c>
      <c r="Q1467" s="8" t="s">
        <v>8322</v>
      </c>
      <c r="R1467" s="8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2.75" x14ac:dyDescent="0.45">
      <c r="A1468" s="5">
        <v>1466</v>
      </c>
      <c r="B1468" s="7" t="s">
        <v>1467</v>
      </c>
      <c r="C1468" s="7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1">
        <f t="shared" si="88"/>
        <v>108</v>
      </c>
      <c r="P1468" s="8">
        <f t="shared" si="89"/>
        <v>69.599999999999994</v>
      </c>
      <c r="Q1468" s="8" t="s">
        <v>8322</v>
      </c>
      <c r="R1468" s="8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28.5" x14ac:dyDescent="0.45">
      <c r="A1469" s="5">
        <v>1467</v>
      </c>
      <c r="B1469" s="7" t="s">
        <v>1468</v>
      </c>
      <c r="C1469" s="7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1">
        <f t="shared" si="88"/>
        <v>115</v>
      </c>
      <c r="P1469" s="8">
        <f t="shared" si="89"/>
        <v>76.72</v>
      </c>
      <c r="Q1469" s="8" t="s">
        <v>8322</v>
      </c>
      <c r="R1469" s="8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2.75" x14ac:dyDescent="0.45">
      <c r="A1470" s="5">
        <v>1468</v>
      </c>
      <c r="B1470" s="7" t="s">
        <v>1469</v>
      </c>
      <c r="C1470" s="7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1">
        <f t="shared" si="88"/>
        <v>102</v>
      </c>
      <c r="P1470" s="8">
        <f t="shared" si="89"/>
        <v>33.19</v>
      </c>
      <c r="Q1470" s="8" t="s">
        <v>8322</v>
      </c>
      <c r="R1470" s="8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28.5" x14ac:dyDescent="0.45">
      <c r="A1471" s="5">
        <v>1469</v>
      </c>
      <c r="B1471" s="7" t="s">
        <v>1470</v>
      </c>
      <c r="C1471" s="7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1">
        <f t="shared" si="88"/>
        <v>108</v>
      </c>
      <c r="P1471" s="8">
        <f t="shared" si="89"/>
        <v>149.46</v>
      </c>
      <c r="Q1471" s="8" t="s">
        <v>8322</v>
      </c>
      <c r="R1471" s="8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42.75" x14ac:dyDescent="0.45">
      <c r="A1472" s="5">
        <v>1470</v>
      </c>
      <c r="B1472" s="7" t="s">
        <v>1471</v>
      </c>
      <c r="C1472" s="7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1">
        <f t="shared" si="88"/>
        <v>125</v>
      </c>
      <c r="P1472" s="8">
        <f t="shared" si="89"/>
        <v>23.17</v>
      </c>
      <c r="Q1472" s="8" t="s">
        <v>8322</v>
      </c>
      <c r="R1472" s="8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2.75" x14ac:dyDescent="0.45">
      <c r="A1473" s="5">
        <v>1471</v>
      </c>
      <c r="B1473" s="7" t="s">
        <v>1472</v>
      </c>
      <c r="C1473" s="7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1">
        <f t="shared" si="88"/>
        <v>104</v>
      </c>
      <c r="P1473" s="8">
        <f t="shared" si="89"/>
        <v>96.88</v>
      </c>
      <c r="Q1473" s="8" t="s">
        <v>8322</v>
      </c>
      <c r="R1473" s="8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42.75" x14ac:dyDescent="0.45">
      <c r="A1474" s="5">
        <v>1472</v>
      </c>
      <c r="B1474" s="7" t="s">
        <v>1473</v>
      </c>
      <c r="C1474" s="7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1">
        <f t="shared" si="88"/>
        <v>139</v>
      </c>
      <c r="P1474" s="8">
        <f t="shared" si="89"/>
        <v>103.2</v>
      </c>
      <c r="Q1474" s="8" t="s">
        <v>8322</v>
      </c>
      <c r="R1474" s="8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45">
      <c r="A1475" s="5">
        <v>1473</v>
      </c>
      <c r="B1475" s="7" t="s">
        <v>1474</v>
      </c>
      <c r="C1475" s="7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1">
        <f t="shared" ref="O1475:O1538" si="92">ROUND((E1475/D1475)*100,0)</f>
        <v>121</v>
      </c>
      <c r="P1475" s="8">
        <f t="shared" ref="P1475:P1538" si="93">ROUND(E1475/L1475,2)</f>
        <v>38.46</v>
      </c>
      <c r="Q1475" s="8" t="s">
        <v>8322</v>
      </c>
      <c r="R1475" s="8" t="s">
        <v>8342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2.75" x14ac:dyDescent="0.45">
      <c r="A1476" s="5">
        <v>1474</v>
      </c>
      <c r="B1476" s="7" t="s">
        <v>1475</v>
      </c>
      <c r="C1476" s="7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1">
        <f t="shared" si="92"/>
        <v>112</v>
      </c>
      <c r="P1476" s="8">
        <f t="shared" si="93"/>
        <v>44.32</v>
      </c>
      <c r="Q1476" s="8" t="s">
        <v>8322</v>
      </c>
      <c r="R1476" s="8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2.75" x14ac:dyDescent="0.45">
      <c r="A1477" s="5">
        <v>1475</v>
      </c>
      <c r="B1477" s="7" t="s">
        <v>1476</v>
      </c>
      <c r="C1477" s="7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1">
        <f t="shared" si="92"/>
        <v>189</v>
      </c>
      <c r="P1477" s="8">
        <f t="shared" si="93"/>
        <v>64.17</v>
      </c>
      <c r="Q1477" s="8" t="s">
        <v>8322</v>
      </c>
      <c r="R1477" s="8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28.5" x14ac:dyDescent="0.45">
      <c r="A1478" s="5">
        <v>1476</v>
      </c>
      <c r="B1478" s="7" t="s">
        <v>1477</v>
      </c>
      <c r="C1478" s="7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1">
        <f t="shared" si="92"/>
        <v>662</v>
      </c>
      <c r="P1478" s="8">
        <f t="shared" si="93"/>
        <v>43.33</v>
      </c>
      <c r="Q1478" s="8" t="s">
        <v>8322</v>
      </c>
      <c r="R1478" s="8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2.75" x14ac:dyDescent="0.45">
      <c r="A1479" s="5">
        <v>1477</v>
      </c>
      <c r="B1479" s="7" t="s">
        <v>1478</v>
      </c>
      <c r="C1479" s="7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1">
        <f t="shared" si="92"/>
        <v>111</v>
      </c>
      <c r="P1479" s="8">
        <f t="shared" si="93"/>
        <v>90.5</v>
      </c>
      <c r="Q1479" s="8" t="s">
        <v>8322</v>
      </c>
      <c r="R1479" s="8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2.75" x14ac:dyDescent="0.45">
      <c r="A1480" s="5">
        <v>1478</v>
      </c>
      <c r="B1480" s="7" t="s">
        <v>1479</v>
      </c>
      <c r="C1480" s="7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1">
        <f t="shared" si="92"/>
        <v>1182</v>
      </c>
      <c r="P1480" s="8">
        <f t="shared" si="93"/>
        <v>29.19</v>
      </c>
      <c r="Q1480" s="8" t="s">
        <v>8322</v>
      </c>
      <c r="R1480" s="8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2.75" x14ac:dyDescent="0.45">
      <c r="A1481" s="5">
        <v>1479</v>
      </c>
      <c r="B1481" s="7" t="s">
        <v>1480</v>
      </c>
      <c r="C1481" s="7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1">
        <f t="shared" si="92"/>
        <v>137</v>
      </c>
      <c r="P1481" s="8">
        <f t="shared" si="93"/>
        <v>30.96</v>
      </c>
      <c r="Q1481" s="8" t="s">
        <v>8322</v>
      </c>
      <c r="R1481" s="8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2.75" x14ac:dyDescent="0.45">
      <c r="A1482" s="5">
        <v>1480</v>
      </c>
      <c r="B1482" s="7" t="s">
        <v>1481</v>
      </c>
      <c r="C1482" s="7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1">
        <f t="shared" si="92"/>
        <v>117</v>
      </c>
      <c r="P1482" s="8">
        <f t="shared" si="93"/>
        <v>92.16</v>
      </c>
      <c r="Q1482" s="8" t="s">
        <v>8322</v>
      </c>
      <c r="R1482" s="8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2.75" x14ac:dyDescent="0.45">
      <c r="A1483" s="5">
        <v>1481</v>
      </c>
      <c r="B1483" s="7" t="s">
        <v>1482</v>
      </c>
      <c r="C1483" s="7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1">
        <f t="shared" si="92"/>
        <v>2</v>
      </c>
      <c r="P1483" s="8">
        <f t="shared" si="93"/>
        <v>17.5</v>
      </c>
      <c r="Q1483" s="8" t="s">
        <v>8322</v>
      </c>
      <c r="R1483" s="8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2.75" x14ac:dyDescent="0.45">
      <c r="A1484" s="5">
        <v>1482</v>
      </c>
      <c r="B1484" s="7" t="s">
        <v>1483</v>
      </c>
      <c r="C1484" s="7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1">
        <f t="shared" si="92"/>
        <v>0</v>
      </c>
      <c r="P1484" s="8">
        <f t="shared" si="93"/>
        <v>5</v>
      </c>
      <c r="Q1484" s="8" t="s">
        <v>8322</v>
      </c>
      <c r="R1484" s="8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42.75" x14ac:dyDescent="0.45">
      <c r="A1485" s="5">
        <v>1483</v>
      </c>
      <c r="B1485" s="7" t="s">
        <v>1484</v>
      </c>
      <c r="C1485" s="7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1">
        <f t="shared" si="92"/>
        <v>1</v>
      </c>
      <c r="P1485" s="8">
        <f t="shared" si="93"/>
        <v>25</v>
      </c>
      <c r="Q1485" s="8" t="s">
        <v>8322</v>
      </c>
      <c r="R1485" s="8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45">
      <c r="A1486" s="5">
        <v>1484</v>
      </c>
      <c r="B1486" s="7" t="s">
        <v>1485</v>
      </c>
      <c r="C1486" s="7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1">
        <f t="shared" si="92"/>
        <v>0</v>
      </c>
      <c r="P1486" s="8" t="e">
        <f t="shared" si="93"/>
        <v>#DIV/0!</v>
      </c>
      <c r="Q1486" s="8" t="s">
        <v>8322</v>
      </c>
      <c r="R1486" s="8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42.75" x14ac:dyDescent="0.45">
      <c r="A1487" s="5">
        <v>1485</v>
      </c>
      <c r="B1487" s="7" t="s">
        <v>1486</v>
      </c>
      <c r="C1487" s="7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1">
        <f t="shared" si="92"/>
        <v>2</v>
      </c>
      <c r="P1487" s="8">
        <f t="shared" si="93"/>
        <v>50</v>
      </c>
      <c r="Q1487" s="8" t="s">
        <v>8322</v>
      </c>
      <c r="R1487" s="8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42.75" x14ac:dyDescent="0.45">
      <c r="A1488" s="5">
        <v>1486</v>
      </c>
      <c r="B1488" s="7" t="s">
        <v>1487</v>
      </c>
      <c r="C1488" s="7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1">
        <f t="shared" si="92"/>
        <v>0</v>
      </c>
      <c r="P1488" s="8">
        <f t="shared" si="93"/>
        <v>16</v>
      </c>
      <c r="Q1488" s="8" t="s">
        <v>8322</v>
      </c>
      <c r="R1488" s="8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2.75" x14ac:dyDescent="0.45">
      <c r="A1489" s="5">
        <v>1487</v>
      </c>
      <c r="B1489" s="7" t="s">
        <v>1488</v>
      </c>
      <c r="C1489" s="7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1">
        <f t="shared" si="92"/>
        <v>0</v>
      </c>
      <c r="P1489" s="8" t="e">
        <f t="shared" si="93"/>
        <v>#DIV/0!</v>
      </c>
      <c r="Q1489" s="8" t="s">
        <v>8322</v>
      </c>
      <c r="R1489" s="8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2.75" x14ac:dyDescent="0.45">
      <c r="A1490" s="5">
        <v>1488</v>
      </c>
      <c r="B1490" s="7" t="s">
        <v>1489</v>
      </c>
      <c r="C1490" s="7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1">
        <f t="shared" si="92"/>
        <v>2</v>
      </c>
      <c r="P1490" s="8">
        <f t="shared" si="93"/>
        <v>60</v>
      </c>
      <c r="Q1490" s="8" t="s">
        <v>8322</v>
      </c>
      <c r="R1490" s="8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2.75" x14ac:dyDescent="0.45">
      <c r="A1491" s="5">
        <v>1489</v>
      </c>
      <c r="B1491" s="7" t="s">
        <v>1490</v>
      </c>
      <c r="C1491" s="7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1">
        <f t="shared" si="92"/>
        <v>0</v>
      </c>
      <c r="P1491" s="8" t="e">
        <f t="shared" si="93"/>
        <v>#DIV/0!</v>
      </c>
      <c r="Q1491" s="8" t="s">
        <v>8322</v>
      </c>
      <c r="R1491" s="8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2.75" x14ac:dyDescent="0.45">
      <c r="A1492" s="5">
        <v>1490</v>
      </c>
      <c r="B1492" s="7" t="s">
        <v>1491</v>
      </c>
      <c r="C1492" s="7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1">
        <f t="shared" si="92"/>
        <v>31</v>
      </c>
      <c r="P1492" s="8">
        <f t="shared" si="93"/>
        <v>47.11</v>
      </c>
      <c r="Q1492" s="8" t="s">
        <v>8322</v>
      </c>
      <c r="R1492" s="8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42.75" x14ac:dyDescent="0.45">
      <c r="A1493" s="5">
        <v>1491</v>
      </c>
      <c r="B1493" s="7" t="s">
        <v>1492</v>
      </c>
      <c r="C1493" s="7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1">
        <f t="shared" si="92"/>
        <v>8</v>
      </c>
      <c r="P1493" s="8">
        <f t="shared" si="93"/>
        <v>100</v>
      </c>
      <c r="Q1493" s="8" t="s">
        <v>8322</v>
      </c>
      <c r="R1493" s="8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42.75" x14ac:dyDescent="0.45">
      <c r="A1494" s="5">
        <v>1492</v>
      </c>
      <c r="B1494" s="7" t="s">
        <v>1493</v>
      </c>
      <c r="C1494" s="7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1">
        <f t="shared" si="92"/>
        <v>1</v>
      </c>
      <c r="P1494" s="8">
        <f t="shared" si="93"/>
        <v>15</v>
      </c>
      <c r="Q1494" s="8" t="s">
        <v>8322</v>
      </c>
      <c r="R1494" s="8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28.5" x14ac:dyDescent="0.45">
      <c r="A1495" s="5">
        <v>1493</v>
      </c>
      <c r="B1495" s="7" t="s">
        <v>1494</v>
      </c>
      <c r="C1495" s="7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1">
        <f t="shared" si="92"/>
        <v>0</v>
      </c>
      <c r="P1495" s="8" t="e">
        <f t="shared" si="93"/>
        <v>#DIV/0!</v>
      </c>
      <c r="Q1495" s="8" t="s">
        <v>8322</v>
      </c>
      <c r="R1495" s="8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42.75" x14ac:dyDescent="0.45">
      <c r="A1496" s="5">
        <v>1494</v>
      </c>
      <c r="B1496" s="7" t="s">
        <v>1495</v>
      </c>
      <c r="C1496" s="7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1">
        <f t="shared" si="92"/>
        <v>9</v>
      </c>
      <c r="P1496" s="8">
        <f t="shared" si="93"/>
        <v>40.450000000000003</v>
      </c>
      <c r="Q1496" s="8" t="s">
        <v>8322</v>
      </c>
      <c r="R1496" s="8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28.5" x14ac:dyDescent="0.45">
      <c r="A1497" s="5">
        <v>1495</v>
      </c>
      <c r="B1497" s="7" t="s">
        <v>1496</v>
      </c>
      <c r="C1497" s="7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1">
        <f t="shared" si="92"/>
        <v>0</v>
      </c>
      <c r="P1497" s="8" t="e">
        <f t="shared" si="93"/>
        <v>#DIV/0!</v>
      </c>
      <c r="Q1497" s="8" t="s">
        <v>8322</v>
      </c>
      <c r="R1497" s="8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2.75" x14ac:dyDescent="0.45">
      <c r="A1498" s="5">
        <v>1496</v>
      </c>
      <c r="B1498" s="7" t="s">
        <v>1497</v>
      </c>
      <c r="C1498" s="7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1">
        <f t="shared" si="92"/>
        <v>0</v>
      </c>
      <c r="P1498" s="8" t="e">
        <f t="shared" si="93"/>
        <v>#DIV/0!</v>
      </c>
      <c r="Q1498" s="8" t="s">
        <v>8322</v>
      </c>
      <c r="R1498" s="8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42.75" x14ac:dyDescent="0.45">
      <c r="A1499" s="5">
        <v>1497</v>
      </c>
      <c r="B1499" s="7" t="s">
        <v>1498</v>
      </c>
      <c r="C1499" s="7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1">
        <f t="shared" si="92"/>
        <v>0</v>
      </c>
      <c r="P1499" s="8">
        <f t="shared" si="93"/>
        <v>1</v>
      </c>
      <c r="Q1499" s="8" t="s">
        <v>8322</v>
      </c>
      <c r="R1499" s="8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42.75" x14ac:dyDescent="0.45">
      <c r="A1500" s="5">
        <v>1498</v>
      </c>
      <c r="B1500" s="7" t="s">
        <v>1499</v>
      </c>
      <c r="C1500" s="7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1">
        <f t="shared" si="92"/>
        <v>2</v>
      </c>
      <c r="P1500" s="8">
        <f t="shared" si="93"/>
        <v>19</v>
      </c>
      <c r="Q1500" s="8" t="s">
        <v>8322</v>
      </c>
      <c r="R1500" s="8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42.75" x14ac:dyDescent="0.45">
      <c r="A1501" s="5">
        <v>1499</v>
      </c>
      <c r="B1501" s="7" t="s">
        <v>1500</v>
      </c>
      <c r="C1501" s="7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1">
        <f t="shared" si="92"/>
        <v>0</v>
      </c>
      <c r="P1501" s="8">
        <f t="shared" si="93"/>
        <v>5</v>
      </c>
      <c r="Q1501" s="8" t="s">
        <v>8322</v>
      </c>
      <c r="R1501" s="8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42.75" x14ac:dyDescent="0.45">
      <c r="A1502" s="5">
        <v>1500</v>
      </c>
      <c r="B1502" s="7" t="s">
        <v>1501</v>
      </c>
      <c r="C1502" s="7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1">
        <f t="shared" si="92"/>
        <v>25</v>
      </c>
      <c r="P1502" s="8">
        <f t="shared" si="93"/>
        <v>46.73</v>
      </c>
      <c r="Q1502" s="8" t="s">
        <v>8322</v>
      </c>
      <c r="R1502" s="8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28.5" x14ac:dyDescent="0.45">
      <c r="A1503" s="5">
        <v>1501</v>
      </c>
      <c r="B1503" s="7" t="s">
        <v>1502</v>
      </c>
      <c r="C1503" s="7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1">
        <f t="shared" si="92"/>
        <v>166</v>
      </c>
      <c r="P1503" s="8">
        <f t="shared" si="93"/>
        <v>97.73</v>
      </c>
      <c r="Q1503" s="8" t="s">
        <v>8338</v>
      </c>
      <c r="R1503" s="8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42.75" x14ac:dyDescent="0.45">
      <c r="A1504" s="5">
        <v>1502</v>
      </c>
      <c r="B1504" s="7" t="s">
        <v>1503</v>
      </c>
      <c r="C1504" s="7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1">
        <f t="shared" si="92"/>
        <v>101</v>
      </c>
      <c r="P1504" s="8">
        <f t="shared" si="93"/>
        <v>67.84</v>
      </c>
      <c r="Q1504" s="8" t="s">
        <v>8338</v>
      </c>
      <c r="R1504" s="8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42.75" x14ac:dyDescent="0.45">
      <c r="A1505" s="5">
        <v>1503</v>
      </c>
      <c r="B1505" s="7" t="s">
        <v>1504</v>
      </c>
      <c r="C1505" s="7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1">
        <f t="shared" si="92"/>
        <v>108</v>
      </c>
      <c r="P1505" s="8">
        <f t="shared" si="93"/>
        <v>56.98</v>
      </c>
      <c r="Q1505" s="8" t="s">
        <v>8338</v>
      </c>
      <c r="R1505" s="8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28.5" x14ac:dyDescent="0.45">
      <c r="A1506" s="5">
        <v>1504</v>
      </c>
      <c r="B1506" s="7" t="s">
        <v>1505</v>
      </c>
      <c r="C1506" s="7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1">
        <f t="shared" si="92"/>
        <v>278</v>
      </c>
      <c r="P1506" s="8">
        <f t="shared" si="93"/>
        <v>67.16</v>
      </c>
      <c r="Q1506" s="8" t="s">
        <v>8338</v>
      </c>
      <c r="R1506" s="8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57" x14ac:dyDescent="0.45">
      <c r="A1507" s="5">
        <v>1505</v>
      </c>
      <c r="B1507" s="7" t="s">
        <v>1506</v>
      </c>
      <c r="C1507" s="7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1">
        <f t="shared" si="92"/>
        <v>104</v>
      </c>
      <c r="P1507" s="8">
        <f t="shared" si="93"/>
        <v>48.04</v>
      </c>
      <c r="Q1507" s="8" t="s">
        <v>8338</v>
      </c>
      <c r="R1507" s="8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2.75" x14ac:dyDescent="0.45">
      <c r="A1508" s="5">
        <v>1506</v>
      </c>
      <c r="B1508" s="7" t="s">
        <v>1507</v>
      </c>
      <c r="C1508" s="7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1">
        <f t="shared" si="92"/>
        <v>111</v>
      </c>
      <c r="P1508" s="8">
        <f t="shared" si="93"/>
        <v>38.86</v>
      </c>
      <c r="Q1508" s="8" t="s">
        <v>8338</v>
      </c>
      <c r="R1508" s="8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42.75" x14ac:dyDescent="0.45">
      <c r="A1509" s="5">
        <v>1507</v>
      </c>
      <c r="B1509" s="7" t="s">
        <v>1508</v>
      </c>
      <c r="C1509" s="7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1">
        <f t="shared" si="92"/>
        <v>215</v>
      </c>
      <c r="P1509" s="8">
        <f t="shared" si="93"/>
        <v>78.180000000000007</v>
      </c>
      <c r="Q1509" s="8" t="s">
        <v>8338</v>
      </c>
      <c r="R1509" s="8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2.75" x14ac:dyDescent="0.45">
      <c r="A1510" s="5">
        <v>1508</v>
      </c>
      <c r="B1510" s="7" t="s">
        <v>1509</v>
      </c>
      <c r="C1510" s="7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1">
        <f t="shared" si="92"/>
        <v>111</v>
      </c>
      <c r="P1510" s="8">
        <f t="shared" si="93"/>
        <v>97.11</v>
      </c>
      <c r="Q1510" s="8" t="s">
        <v>8338</v>
      </c>
      <c r="R1510" s="8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42.75" x14ac:dyDescent="0.45">
      <c r="A1511" s="5">
        <v>1509</v>
      </c>
      <c r="B1511" s="7" t="s">
        <v>1510</v>
      </c>
      <c r="C1511" s="7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1">
        <f t="shared" si="92"/>
        <v>124</v>
      </c>
      <c r="P1511" s="8">
        <f t="shared" si="93"/>
        <v>110.39</v>
      </c>
      <c r="Q1511" s="8" t="s">
        <v>8338</v>
      </c>
      <c r="R1511" s="8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42.75" x14ac:dyDescent="0.45">
      <c r="A1512" s="5">
        <v>1510</v>
      </c>
      <c r="B1512" s="7" t="s">
        <v>1511</v>
      </c>
      <c r="C1512" s="7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1">
        <f t="shared" si="92"/>
        <v>101</v>
      </c>
      <c r="P1512" s="8">
        <f t="shared" si="93"/>
        <v>39.92</v>
      </c>
      <c r="Q1512" s="8" t="s">
        <v>8338</v>
      </c>
      <c r="R1512" s="8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42.75" x14ac:dyDescent="0.45">
      <c r="A1513" s="5">
        <v>1511</v>
      </c>
      <c r="B1513" s="7" t="s">
        <v>1512</v>
      </c>
      <c r="C1513" s="7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1">
        <f t="shared" si="92"/>
        <v>112</v>
      </c>
      <c r="P1513" s="8">
        <f t="shared" si="93"/>
        <v>75.98</v>
      </c>
      <c r="Q1513" s="8" t="s">
        <v>8338</v>
      </c>
      <c r="R1513" s="8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42.75" x14ac:dyDescent="0.45">
      <c r="A1514" s="5">
        <v>1512</v>
      </c>
      <c r="B1514" s="7" t="s">
        <v>1513</v>
      </c>
      <c r="C1514" s="7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1">
        <f t="shared" si="92"/>
        <v>559</v>
      </c>
      <c r="P1514" s="8">
        <f t="shared" si="93"/>
        <v>58.38</v>
      </c>
      <c r="Q1514" s="8" t="s">
        <v>8338</v>
      </c>
      <c r="R1514" s="8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2.75" x14ac:dyDescent="0.45">
      <c r="A1515" s="5">
        <v>1513</v>
      </c>
      <c r="B1515" s="7" t="s">
        <v>1514</v>
      </c>
      <c r="C1515" s="7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1">
        <f t="shared" si="92"/>
        <v>150</v>
      </c>
      <c r="P1515" s="8">
        <f t="shared" si="93"/>
        <v>55.82</v>
      </c>
      <c r="Q1515" s="8" t="s">
        <v>8338</v>
      </c>
      <c r="R1515" s="8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2.75" x14ac:dyDescent="0.45">
      <c r="A1516" s="5">
        <v>1514</v>
      </c>
      <c r="B1516" s="7" t="s">
        <v>1515</v>
      </c>
      <c r="C1516" s="7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1">
        <f t="shared" si="92"/>
        <v>106</v>
      </c>
      <c r="P1516" s="8">
        <f t="shared" si="93"/>
        <v>151.24</v>
      </c>
      <c r="Q1516" s="8" t="s">
        <v>8338</v>
      </c>
      <c r="R1516" s="8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42.75" x14ac:dyDescent="0.45">
      <c r="A1517" s="5">
        <v>1515</v>
      </c>
      <c r="B1517" s="7" t="s">
        <v>1516</v>
      </c>
      <c r="C1517" s="7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1">
        <f t="shared" si="92"/>
        <v>157</v>
      </c>
      <c r="P1517" s="8">
        <f t="shared" si="93"/>
        <v>849.67</v>
      </c>
      <c r="Q1517" s="8" t="s">
        <v>8338</v>
      </c>
      <c r="R1517" s="8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42.75" x14ac:dyDescent="0.45">
      <c r="A1518" s="5">
        <v>1516</v>
      </c>
      <c r="B1518" s="7" t="s">
        <v>1517</v>
      </c>
      <c r="C1518" s="7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1">
        <f t="shared" si="92"/>
        <v>109</v>
      </c>
      <c r="P1518" s="8">
        <f t="shared" si="93"/>
        <v>159.24</v>
      </c>
      <c r="Q1518" s="8" t="s">
        <v>8338</v>
      </c>
      <c r="R1518" s="8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42.75" x14ac:dyDescent="0.45">
      <c r="A1519" s="5">
        <v>1517</v>
      </c>
      <c r="B1519" s="7" t="s">
        <v>1518</v>
      </c>
      <c r="C1519" s="7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1">
        <f t="shared" si="92"/>
        <v>162</v>
      </c>
      <c r="P1519" s="8">
        <f t="shared" si="93"/>
        <v>39.51</v>
      </c>
      <c r="Q1519" s="8" t="s">
        <v>8338</v>
      </c>
      <c r="R1519" s="8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28.5" x14ac:dyDescent="0.45">
      <c r="A1520" s="5">
        <v>1518</v>
      </c>
      <c r="B1520" s="7" t="s">
        <v>1519</v>
      </c>
      <c r="C1520" s="7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1">
        <f t="shared" si="92"/>
        <v>205</v>
      </c>
      <c r="P1520" s="8">
        <f t="shared" si="93"/>
        <v>130.53</v>
      </c>
      <c r="Q1520" s="8" t="s">
        <v>8338</v>
      </c>
      <c r="R1520" s="8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42.75" x14ac:dyDescent="0.45">
      <c r="A1521" s="5">
        <v>1519</v>
      </c>
      <c r="B1521" s="7" t="s">
        <v>1520</v>
      </c>
      <c r="C1521" s="7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1">
        <f t="shared" si="92"/>
        <v>103</v>
      </c>
      <c r="P1521" s="8">
        <f t="shared" si="93"/>
        <v>64.16</v>
      </c>
      <c r="Q1521" s="8" t="s">
        <v>8338</v>
      </c>
      <c r="R1521" s="8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28.5" x14ac:dyDescent="0.45">
      <c r="A1522" s="5">
        <v>1520</v>
      </c>
      <c r="B1522" s="7" t="s">
        <v>1521</v>
      </c>
      <c r="C1522" s="7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1">
        <f t="shared" si="92"/>
        <v>103</v>
      </c>
      <c r="P1522" s="8">
        <f t="shared" si="93"/>
        <v>111.53</v>
      </c>
      <c r="Q1522" s="8" t="s">
        <v>8338</v>
      </c>
      <c r="R1522" s="8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2.75" x14ac:dyDescent="0.45">
      <c r="A1523" s="5">
        <v>1521</v>
      </c>
      <c r="B1523" s="7" t="s">
        <v>1522</v>
      </c>
      <c r="C1523" s="7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1">
        <f t="shared" si="92"/>
        <v>107</v>
      </c>
      <c r="P1523" s="8">
        <f t="shared" si="93"/>
        <v>170.45</v>
      </c>
      <c r="Q1523" s="8" t="s">
        <v>8338</v>
      </c>
      <c r="R1523" s="8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57" x14ac:dyDescent="0.45">
      <c r="A1524" s="5">
        <v>1522</v>
      </c>
      <c r="B1524" s="7" t="s">
        <v>1523</v>
      </c>
      <c r="C1524" s="7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1">
        <f t="shared" si="92"/>
        <v>139</v>
      </c>
      <c r="P1524" s="8">
        <f t="shared" si="93"/>
        <v>133.74</v>
      </c>
      <c r="Q1524" s="8" t="s">
        <v>8338</v>
      </c>
      <c r="R1524" s="8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42.75" x14ac:dyDescent="0.45">
      <c r="A1525" s="5">
        <v>1523</v>
      </c>
      <c r="B1525" s="7" t="s">
        <v>1524</v>
      </c>
      <c r="C1525" s="7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1">
        <f t="shared" si="92"/>
        <v>125</v>
      </c>
      <c r="P1525" s="8">
        <f t="shared" si="93"/>
        <v>95.83</v>
      </c>
      <c r="Q1525" s="8" t="s">
        <v>8338</v>
      </c>
      <c r="R1525" s="8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2.75" x14ac:dyDescent="0.45">
      <c r="A1526" s="5">
        <v>1524</v>
      </c>
      <c r="B1526" s="7" t="s">
        <v>1525</v>
      </c>
      <c r="C1526" s="7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1">
        <f t="shared" si="92"/>
        <v>207</v>
      </c>
      <c r="P1526" s="8">
        <f t="shared" si="93"/>
        <v>221.79</v>
      </c>
      <c r="Q1526" s="8" t="s">
        <v>8338</v>
      </c>
      <c r="R1526" s="8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42.75" x14ac:dyDescent="0.45">
      <c r="A1527" s="5">
        <v>1525</v>
      </c>
      <c r="B1527" s="7" t="s">
        <v>1526</v>
      </c>
      <c r="C1527" s="7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1">
        <f t="shared" si="92"/>
        <v>174</v>
      </c>
      <c r="P1527" s="8">
        <f t="shared" si="93"/>
        <v>32.32</v>
      </c>
      <c r="Q1527" s="8" t="s">
        <v>8338</v>
      </c>
      <c r="R1527" s="8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42.75" x14ac:dyDescent="0.45">
      <c r="A1528" s="5">
        <v>1526</v>
      </c>
      <c r="B1528" s="7" t="s">
        <v>1527</v>
      </c>
      <c r="C1528" s="7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1">
        <f t="shared" si="92"/>
        <v>120</v>
      </c>
      <c r="P1528" s="8">
        <f t="shared" si="93"/>
        <v>98.84</v>
      </c>
      <c r="Q1528" s="8" t="s">
        <v>8338</v>
      </c>
      <c r="R1528" s="8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42.75" x14ac:dyDescent="0.45">
      <c r="A1529" s="5">
        <v>1527</v>
      </c>
      <c r="B1529" s="7" t="s">
        <v>1528</v>
      </c>
      <c r="C1529" s="7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1">
        <f t="shared" si="92"/>
        <v>110</v>
      </c>
      <c r="P1529" s="8">
        <f t="shared" si="93"/>
        <v>55.22</v>
      </c>
      <c r="Q1529" s="8" t="s">
        <v>8338</v>
      </c>
      <c r="R1529" s="8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28.5" x14ac:dyDescent="0.45">
      <c r="A1530" s="5">
        <v>1528</v>
      </c>
      <c r="B1530" s="7" t="s">
        <v>1529</v>
      </c>
      <c r="C1530" s="7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1">
        <f t="shared" si="92"/>
        <v>282</v>
      </c>
      <c r="P1530" s="8">
        <f t="shared" si="93"/>
        <v>52.79</v>
      </c>
      <c r="Q1530" s="8" t="s">
        <v>8338</v>
      </c>
      <c r="R1530" s="8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28.5" x14ac:dyDescent="0.45">
      <c r="A1531" s="5">
        <v>1529</v>
      </c>
      <c r="B1531" s="7" t="s">
        <v>1530</v>
      </c>
      <c r="C1531" s="7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1">
        <f t="shared" si="92"/>
        <v>101</v>
      </c>
      <c r="P1531" s="8">
        <f t="shared" si="93"/>
        <v>135.66999999999999</v>
      </c>
      <c r="Q1531" s="8" t="s">
        <v>8338</v>
      </c>
      <c r="R1531" s="8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42.75" x14ac:dyDescent="0.45">
      <c r="A1532" s="5">
        <v>1530</v>
      </c>
      <c r="B1532" s="7" t="s">
        <v>1531</v>
      </c>
      <c r="C1532" s="7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1">
        <f t="shared" si="92"/>
        <v>135</v>
      </c>
      <c r="P1532" s="8">
        <f t="shared" si="93"/>
        <v>53.99</v>
      </c>
      <c r="Q1532" s="8" t="s">
        <v>8338</v>
      </c>
      <c r="R1532" s="8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42.75" x14ac:dyDescent="0.45">
      <c r="A1533" s="5">
        <v>1531</v>
      </c>
      <c r="B1533" s="7" t="s">
        <v>1532</v>
      </c>
      <c r="C1533" s="7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1">
        <f t="shared" si="92"/>
        <v>176</v>
      </c>
      <c r="P1533" s="8">
        <f t="shared" si="93"/>
        <v>56.64</v>
      </c>
      <c r="Q1533" s="8" t="s">
        <v>8338</v>
      </c>
      <c r="R1533" s="8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42.75" x14ac:dyDescent="0.45">
      <c r="A1534" s="5">
        <v>1532</v>
      </c>
      <c r="B1534" s="7" t="s">
        <v>1533</v>
      </c>
      <c r="C1534" s="7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1">
        <f t="shared" si="92"/>
        <v>484</v>
      </c>
      <c r="P1534" s="8">
        <f t="shared" si="93"/>
        <v>82.32</v>
      </c>
      <c r="Q1534" s="8" t="s">
        <v>8338</v>
      </c>
      <c r="R1534" s="8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42.75" x14ac:dyDescent="0.45">
      <c r="A1535" s="5">
        <v>1533</v>
      </c>
      <c r="B1535" s="7" t="s">
        <v>1534</v>
      </c>
      <c r="C1535" s="7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1">
        <f t="shared" si="92"/>
        <v>145</v>
      </c>
      <c r="P1535" s="8">
        <f t="shared" si="93"/>
        <v>88.26</v>
      </c>
      <c r="Q1535" s="8" t="s">
        <v>8338</v>
      </c>
      <c r="R1535" s="8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42.75" x14ac:dyDescent="0.45">
      <c r="A1536" s="5">
        <v>1534</v>
      </c>
      <c r="B1536" s="7" t="s">
        <v>1535</v>
      </c>
      <c r="C1536" s="7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1">
        <f t="shared" si="92"/>
        <v>418</v>
      </c>
      <c r="P1536" s="8">
        <f t="shared" si="93"/>
        <v>84.91</v>
      </c>
      <c r="Q1536" s="8" t="s">
        <v>8338</v>
      </c>
      <c r="R1536" s="8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42.75" x14ac:dyDescent="0.45">
      <c r="A1537" s="5">
        <v>1535</v>
      </c>
      <c r="B1537" s="7" t="s">
        <v>1536</v>
      </c>
      <c r="C1537" s="7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1">
        <f t="shared" si="92"/>
        <v>132</v>
      </c>
      <c r="P1537" s="8">
        <f t="shared" si="93"/>
        <v>48.15</v>
      </c>
      <c r="Q1537" s="8" t="s">
        <v>8338</v>
      </c>
      <c r="R1537" s="8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42.75" x14ac:dyDescent="0.45">
      <c r="A1538" s="5">
        <v>1536</v>
      </c>
      <c r="B1538" s="7" t="s">
        <v>1537</v>
      </c>
      <c r="C1538" s="7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1">
        <f t="shared" si="92"/>
        <v>250</v>
      </c>
      <c r="P1538" s="8">
        <f t="shared" si="93"/>
        <v>66.02</v>
      </c>
      <c r="Q1538" s="8" t="s">
        <v>8338</v>
      </c>
      <c r="R1538" s="8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2.75" x14ac:dyDescent="0.45">
      <c r="A1539" s="5">
        <v>1537</v>
      </c>
      <c r="B1539" s="7" t="s">
        <v>1538</v>
      </c>
      <c r="C1539" s="7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1">
        <f t="shared" ref="O1539:O1602" si="96">ROUND((E1539/D1539)*100,0)</f>
        <v>180</v>
      </c>
      <c r="P1539" s="8">
        <f t="shared" ref="P1539:P1602" si="97">ROUND(E1539/L1539,2)</f>
        <v>96.38</v>
      </c>
      <c r="Q1539" s="8" t="s">
        <v>8338</v>
      </c>
      <c r="R1539" s="8" t="s">
        <v>8339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2.75" x14ac:dyDescent="0.45">
      <c r="A1540" s="5">
        <v>1538</v>
      </c>
      <c r="B1540" s="7" t="s">
        <v>1539</v>
      </c>
      <c r="C1540" s="7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1">
        <f t="shared" si="96"/>
        <v>103</v>
      </c>
      <c r="P1540" s="8">
        <f t="shared" si="97"/>
        <v>156.16999999999999</v>
      </c>
      <c r="Q1540" s="8" t="s">
        <v>8338</v>
      </c>
      <c r="R1540" s="8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42.75" x14ac:dyDescent="0.45">
      <c r="A1541" s="5">
        <v>1539</v>
      </c>
      <c r="B1541" s="7" t="s">
        <v>1540</v>
      </c>
      <c r="C1541" s="7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1">
        <f t="shared" si="96"/>
        <v>136</v>
      </c>
      <c r="P1541" s="8">
        <f t="shared" si="97"/>
        <v>95.76</v>
      </c>
      <c r="Q1541" s="8" t="s">
        <v>8338</v>
      </c>
      <c r="R1541" s="8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42.75" x14ac:dyDescent="0.45">
      <c r="A1542" s="5">
        <v>1540</v>
      </c>
      <c r="B1542" s="7" t="s">
        <v>1541</v>
      </c>
      <c r="C1542" s="7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1">
        <f t="shared" si="96"/>
        <v>118</v>
      </c>
      <c r="P1542" s="8">
        <f t="shared" si="97"/>
        <v>180.41</v>
      </c>
      <c r="Q1542" s="8" t="s">
        <v>8338</v>
      </c>
      <c r="R1542" s="8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2.75" x14ac:dyDescent="0.45">
      <c r="A1543" s="5">
        <v>1541</v>
      </c>
      <c r="B1543" s="7" t="s">
        <v>1542</v>
      </c>
      <c r="C1543" s="7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1">
        <f t="shared" si="96"/>
        <v>0</v>
      </c>
      <c r="P1543" s="8">
        <f t="shared" si="97"/>
        <v>3</v>
      </c>
      <c r="Q1543" s="8" t="s">
        <v>8338</v>
      </c>
      <c r="R1543" s="8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42.75" x14ac:dyDescent="0.45">
      <c r="A1544" s="5">
        <v>1542</v>
      </c>
      <c r="B1544" s="7" t="s">
        <v>1543</v>
      </c>
      <c r="C1544" s="7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1">
        <f t="shared" si="96"/>
        <v>4</v>
      </c>
      <c r="P1544" s="8">
        <f t="shared" si="97"/>
        <v>20</v>
      </c>
      <c r="Q1544" s="8" t="s">
        <v>8338</v>
      </c>
      <c r="R1544" s="8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2.75" x14ac:dyDescent="0.45">
      <c r="A1545" s="5">
        <v>1543</v>
      </c>
      <c r="B1545" s="7" t="s">
        <v>1544</v>
      </c>
      <c r="C1545" s="7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1">
        <f t="shared" si="96"/>
        <v>0</v>
      </c>
      <c r="P1545" s="8">
        <f t="shared" si="97"/>
        <v>10</v>
      </c>
      <c r="Q1545" s="8" t="s">
        <v>8338</v>
      </c>
      <c r="R1545" s="8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2.75" x14ac:dyDescent="0.45">
      <c r="A1546" s="5">
        <v>1544</v>
      </c>
      <c r="B1546" s="7" t="s">
        <v>1545</v>
      </c>
      <c r="C1546" s="7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1">
        <f t="shared" si="96"/>
        <v>0</v>
      </c>
      <c r="P1546" s="8" t="e">
        <f t="shared" si="97"/>
        <v>#DIV/0!</v>
      </c>
      <c r="Q1546" s="8" t="s">
        <v>8338</v>
      </c>
      <c r="R1546" s="8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2.75" x14ac:dyDescent="0.45">
      <c r="A1547" s="5">
        <v>1545</v>
      </c>
      <c r="B1547" s="7" t="s">
        <v>1546</v>
      </c>
      <c r="C1547" s="7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1">
        <f t="shared" si="96"/>
        <v>0</v>
      </c>
      <c r="P1547" s="8">
        <f t="shared" si="97"/>
        <v>1</v>
      </c>
      <c r="Q1547" s="8" t="s">
        <v>8338</v>
      </c>
      <c r="R1547" s="8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42.75" x14ac:dyDescent="0.45">
      <c r="A1548" s="5">
        <v>1546</v>
      </c>
      <c r="B1548" s="7" t="s">
        <v>1547</v>
      </c>
      <c r="C1548" s="7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1">
        <f t="shared" si="96"/>
        <v>29</v>
      </c>
      <c r="P1548" s="8">
        <f t="shared" si="97"/>
        <v>26.27</v>
      </c>
      <c r="Q1548" s="8" t="s">
        <v>8338</v>
      </c>
      <c r="R1548" s="8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2.75" x14ac:dyDescent="0.45">
      <c r="A1549" s="5">
        <v>1547</v>
      </c>
      <c r="B1549" s="7" t="s">
        <v>1548</v>
      </c>
      <c r="C1549" s="7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1">
        <f t="shared" si="96"/>
        <v>0</v>
      </c>
      <c r="P1549" s="8" t="e">
        <f t="shared" si="97"/>
        <v>#DIV/0!</v>
      </c>
      <c r="Q1549" s="8" t="s">
        <v>8338</v>
      </c>
      <c r="R1549" s="8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28.5" x14ac:dyDescent="0.45">
      <c r="A1550" s="5">
        <v>1548</v>
      </c>
      <c r="B1550" s="7" t="s">
        <v>1549</v>
      </c>
      <c r="C1550" s="7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1">
        <f t="shared" si="96"/>
        <v>9</v>
      </c>
      <c r="P1550" s="8">
        <f t="shared" si="97"/>
        <v>60</v>
      </c>
      <c r="Q1550" s="8" t="s">
        <v>8338</v>
      </c>
      <c r="R1550" s="8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2.75" x14ac:dyDescent="0.45">
      <c r="A1551" s="5">
        <v>1549</v>
      </c>
      <c r="B1551" s="7" t="s">
        <v>1550</v>
      </c>
      <c r="C1551" s="7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1">
        <f t="shared" si="96"/>
        <v>34</v>
      </c>
      <c r="P1551" s="8">
        <f t="shared" si="97"/>
        <v>28.33</v>
      </c>
      <c r="Q1551" s="8" t="s">
        <v>8338</v>
      </c>
      <c r="R1551" s="8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42.75" x14ac:dyDescent="0.45">
      <c r="A1552" s="5">
        <v>1550</v>
      </c>
      <c r="B1552" s="7" t="s">
        <v>1551</v>
      </c>
      <c r="C1552" s="7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1">
        <f t="shared" si="96"/>
        <v>13</v>
      </c>
      <c r="P1552" s="8">
        <f t="shared" si="97"/>
        <v>14.43</v>
      </c>
      <c r="Q1552" s="8" t="s">
        <v>8338</v>
      </c>
      <c r="R1552" s="8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42.75" x14ac:dyDescent="0.45">
      <c r="A1553" s="5">
        <v>1551</v>
      </c>
      <c r="B1553" s="7" t="s">
        <v>1552</v>
      </c>
      <c r="C1553" s="7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1">
        <f t="shared" si="96"/>
        <v>0</v>
      </c>
      <c r="P1553" s="8" t="e">
        <f t="shared" si="97"/>
        <v>#DIV/0!</v>
      </c>
      <c r="Q1553" s="8" t="s">
        <v>8338</v>
      </c>
      <c r="R1553" s="8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42.75" x14ac:dyDescent="0.45">
      <c r="A1554" s="5">
        <v>1552</v>
      </c>
      <c r="B1554" s="7" t="s">
        <v>1553</v>
      </c>
      <c r="C1554" s="7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1">
        <f t="shared" si="96"/>
        <v>49</v>
      </c>
      <c r="P1554" s="8">
        <f t="shared" si="97"/>
        <v>132.19</v>
      </c>
      <c r="Q1554" s="8" t="s">
        <v>8338</v>
      </c>
      <c r="R1554" s="8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2.75" x14ac:dyDescent="0.45">
      <c r="A1555" s="5">
        <v>1553</v>
      </c>
      <c r="B1555" s="7" t="s">
        <v>1554</v>
      </c>
      <c r="C1555" s="7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1">
        <f t="shared" si="96"/>
        <v>0</v>
      </c>
      <c r="P1555" s="8" t="e">
        <f t="shared" si="97"/>
        <v>#DIV/0!</v>
      </c>
      <c r="Q1555" s="8" t="s">
        <v>8338</v>
      </c>
      <c r="R1555" s="8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57" x14ac:dyDescent="0.45">
      <c r="A1556" s="5">
        <v>1554</v>
      </c>
      <c r="B1556" s="7" t="s">
        <v>1555</v>
      </c>
      <c r="C1556" s="7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1">
        <f t="shared" si="96"/>
        <v>0</v>
      </c>
      <c r="P1556" s="8" t="e">
        <f t="shared" si="97"/>
        <v>#DIV/0!</v>
      </c>
      <c r="Q1556" s="8" t="s">
        <v>8338</v>
      </c>
      <c r="R1556" s="8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2.75" x14ac:dyDescent="0.45">
      <c r="A1557" s="5">
        <v>1555</v>
      </c>
      <c r="B1557" s="7" t="s">
        <v>1556</v>
      </c>
      <c r="C1557" s="7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1">
        <f t="shared" si="96"/>
        <v>0</v>
      </c>
      <c r="P1557" s="8" t="e">
        <f t="shared" si="97"/>
        <v>#DIV/0!</v>
      </c>
      <c r="Q1557" s="8" t="s">
        <v>8338</v>
      </c>
      <c r="R1557" s="8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2.75" x14ac:dyDescent="0.45">
      <c r="A1558" s="5">
        <v>1556</v>
      </c>
      <c r="B1558" s="7" t="s">
        <v>1557</v>
      </c>
      <c r="C1558" s="7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1">
        <f t="shared" si="96"/>
        <v>45</v>
      </c>
      <c r="P1558" s="8">
        <f t="shared" si="97"/>
        <v>56.42</v>
      </c>
      <c r="Q1558" s="8" t="s">
        <v>8338</v>
      </c>
      <c r="R1558" s="8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2.75" x14ac:dyDescent="0.45">
      <c r="A1559" s="5">
        <v>1557</v>
      </c>
      <c r="B1559" s="7" t="s">
        <v>1558</v>
      </c>
      <c r="C1559" s="7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1">
        <f t="shared" si="96"/>
        <v>4</v>
      </c>
      <c r="P1559" s="8">
        <f t="shared" si="97"/>
        <v>100</v>
      </c>
      <c r="Q1559" s="8" t="s">
        <v>8338</v>
      </c>
      <c r="R1559" s="8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42.75" x14ac:dyDescent="0.45">
      <c r="A1560" s="5">
        <v>1558</v>
      </c>
      <c r="B1560" s="7" t="s">
        <v>1559</v>
      </c>
      <c r="C1560" s="7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1">
        <f t="shared" si="96"/>
        <v>5</v>
      </c>
      <c r="P1560" s="8">
        <f t="shared" si="97"/>
        <v>11.67</v>
      </c>
      <c r="Q1560" s="8" t="s">
        <v>8338</v>
      </c>
      <c r="R1560" s="8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28.5" x14ac:dyDescent="0.45">
      <c r="A1561" s="5">
        <v>1559</v>
      </c>
      <c r="B1561" s="7" t="s">
        <v>1560</v>
      </c>
      <c r="C1561" s="7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1">
        <f t="shared" si="96"/>
        <v>0</v>
      </c>
      <c r="P1561" s="8">
        <f t="shared" si="97"/>
        <v>50</v>
      </c>
      <c r="Q1561" s="8" t="s">
        <v>8338</v>
      </c>
      <c r="R1561" s="8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42.75" x14ac:dyDescent="0.45">
      <c r="A1562" s="5">
        <v>1560</v>
      </c>
      <c r="B1562" s="7" t="s">
        <v>1561</v>
      </c>
      <c r="C1562" s="7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1">
        <f t="shared" si="96"/>
        <v>4</v>
      </c>
      <c r="P1562" s="8">
        <f t="shared" si="97"/>
        <v>23.5</v>
      </c>
      <c r="Q1562" s="8" t="s">
        <v>8338</v>
      </c>
      <c r="R1562" s="8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42.75" x14ac:dyDescent="0.45">
      <c r="A1563" s="5">
        <v>1561</v>
      </c>
      <c r="B1563" s="7" t="s">
        <v>1562</v>
      </c>
      <c r="C1563" s="7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1">
        <f t="shared" si="96"/>
        <v>1</v>
      </c>
      <c r="P1563" s="8">
        <f t="shared" si="97"/>
        <v>67</v>
      </c>
      <c r="Q1563" s="8" t="s">
        <v>8322</v>
      </c>
      <c r="R1563" s="8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42.75" x14ac:dyDescent="0.45">
      <c r="A1564" s="5">
        <v>1562</v>
      </c>
      <c r="B1564" s="7" t="s">
        <v>1563</v>
      </c>
      <c r="C1564" s="7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1">
        <f t="shared" si="96"/>
        <v>0</v>
      </c>
      <c r="P1564" s="8" t="e">
        <f t="shared" si="97"/>
        <v>#DIV/0!</v>
      </c>
      <c r="Q1564" s="8" t="s">
        <v>8322</v>
      </c>
      <c r="R1564" s="8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2.75" x14ac:dyDescent="0.45">
      <c r="A1565" s="5">
        <v>1563</v>
      </c>
      <c r="B1565" s="7" t="s">
        <v>1564</v>
      </c>
      <c r="C1565" s="7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1">
        <f t="shared" si="96"/>
        <v>1</v>
      </c>
      <c r="P1565" s="8">
        <f t="shared" si="97"/>
        <v>42.5</v>
      </c>
      <c r="Q1565" s="8" t="s">
        <v>8322</v>
      </c>
      <c r="R1565" s="8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42.75" x14ac:dyDescent="0.45">
      <c r="A1566" s="5">
        <v>1564</v>
      </c>
      <c r="B1566" s="7" t="s">
        <v>1565</v>
      </c>
      <c r="C1566" s="7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1">
        <f t="shared" si="96"/>
        <v>0</v>
      </c>
      <c r="P1566" s="8">
        <f t="shared" si="97"/>
        <v>10</v>
      </c>
      <c r="Q1566" s="8" t="s">
        <v>8322</v>
      </c>
      <c r="R1566" s="8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42.75" x14ac:dyDescent="0.45">
      <c r="A1567" s="5">
        <v>1565</v>
      </c>
      <c r="B1567" s="7" t="s">
        <v>1566</v>
      </c>
      <c r="C1567" s="7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1">
        <f t="shared" si="96"/>
        <v>3</v>
      </c>
      <c r="P1567" s="8">
        <f t="shared" si="97"/>
        <v>100</v>
      </c>
      <c r="Q1567" s="8" t="s">
        <v>8322</v>
      </c>
      <c r="R1567" s="8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2.75" x14ac:dyDescent="0.45">
      <c r="A1568" s="5">
        <v>1566</v>
      </c>
      <c r="B1568" s="7" t="s">
        <v>1567</v>
      </c>
      <c r="C1568" s="7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1">
        <f t="shared" si="96"/>
        <v>21</v>
      </c>
      <c r="P1568" s="8">
        <f t="shared" si="97"/>
        <v>108.05</v>
      </c>
      <c r="Q1568" s="8" t="s">
        <v>8322</v>
      </c>
      <c r="R1568" s="8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42.75" x14ac:dyDescent="0.45">
      <c r="A1569" s="5">
        <v>1567</v>
      </c>
      <c r="B1569" s="7" t="s">
        <v>1568</v>
      </c>
      <c r="C1569" s="7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1">
        <f t="shared" si="96"/>
        <v>4</v>
      </c>
      <c r="P1569" s="8">
        <f t="shared" si="97"/>
        <v>26.92</v>
      </c>
      <c r="Q1569" s="8" t="s">
        <v>8322</v>
      </c>
      <c r="R1569" s="8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2.75" x14ac:dyDescent="0.45">
      <c r="A1570" s="5">
        <v>1568</v>
      </c>
      <c r="B1570" s="7" t="s">
        <v>1569</v>
      </c>
      <c r="C1570" s="7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1">
        <f t="shared" si="96"/>
        <v>14</v>
      </c>
      <c r="P1570" s="8">
        <f t="shared" si="97"/>
        <v>155</v>
      </c>
      <c r="Q1570" s="8" t="s">
        <v>8322</v>
      </c>
      <c r="R1570" s="8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45">
      <c r="A1571" s="5">
        <v>1569</v>
      </c>
      <c r="B1571" s="7" t="s">
        <v>1570</v>
      </c>
      <c r="C1571" s="7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1">
        <f t="shared" si="96"/>
        <v>0</v>
      </c>
      <c r="P1571" s="8" t="e">
        <f t="shared" si="97"/>
        <v>#DIV/0!</v>
      </c>
      <c r="Q1571" s="8" t="s">
        <v>8322</v>
      </c>
      <c r="R1571" s="8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28.5" x14ac:dyDescent="0.45">
      <c r="A1572" s="5">
        <v>1570</v>
      </c>
      <c r="B1572" s="7" t="s">
        <v>1571</v>
      </c>
      <c r="C1572" s="7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1">
        <f t="shared" si="96"/>
        <v>41</v>
      </c>
      <c r="P1572" s="8">
        <f t="shared" si="97"/>
        <v>47.77</v>
      </c>
      <c r="Q1572" s="8" t="s">
        <v>8322</v>
      </c>
      <c r="R1572" s="8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42.75" x14ac:dyDescent="0.45">
      <c r="A1573" s="5">
        <v>1571</v>
      </c>
      <c r="B1573" s="7" t="s">
        <v>1572</v>
      </c>
      <c r="C1573" s="7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1">
        <f t="shared" si="96"/>
        <v>1</v>
      </c>
      <c r="P1573" s="8">
        <f t="shared" si="97"/>
        <v>20</v>
      </c>
      <c r="Q1573" s="8" t="s">
        <v>8322</v>
      </c>
      <c r="R1573" s="8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42.75" x14ac:dyDescent="0.45">
      <c r="A1574" s="5">
        <v>1572</v>
      </c>
      <c r="B1574" s="7" t="s">
        <v>1573</v>
      </c>
      <c r="C1574" s="7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1">
        <f t="shared" si="96"/>
        <v>5</v>
      </c>
      <c r="P1574" s="8">
        <f t="shared" si="97"/>
        <v>41.67</v>
      </c>
      <c r="Q1574" s="8" t="s">
        <v>8322</v>
      </c>
      <c r="R1574" s="8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42.75" x14ac:dyDescent="0.45">
      <c r="A1575" s="5">
        <v>1573</v>
      </c>
      <c r="B1575" s="7" t="s">
        <v>1574</v>
      </c>
      <c r="C1575" s="7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1">
        <f t="shared" si="96"/>
        <v>2</v>
      </c>
      <c r="P1575" s="8">
        <f t="shared" si="97"/>
        <v>74.33</v>
      </c>
      <c r="Q1575" s="8" t="s">
        <v>8322</v>
      </c>
      <c r="R1575" s="8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42.75" x14ac:dyDescent="0.45">
      <c r="A1576" s="5">
        <v>1574</v>
      </c>
      <c r="B1576" s="7" t="s">
        <v>1575</v>
      </c>
      <c r="C1576" s="7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1">
        <f t="shared" si="96"/>
        <v>5</v>
      </c>
      <c r="P1576" s="8">
        <f t="shared" si="97"/>
        <v>84.33</v>
      </c>
      <c r="Q1576" s="8" t="s">
        <v>8322</v>
      </c>
      <c r="R1576" s="8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42.75" x14ac:dyDescent="0.45">
      <c r="A1577" s="5">
        <v>1575</v>
      </c>
      <c r="B1577" s="7" t="s">
        <v>1576</v>
      </c>
      <c r="C1577" s="7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1">
        <f t="shared" si="96"/>
        <v>23</v>
      </c>
      <c r="P1577" s="8">
        <f t="shared" si="97"/>
        <v>65.459999999999994</v>
      </c>
      <c r="Q1577" s="8" t="s">
        <v>8322</v>
      </c>
      <c r="R1577" s="8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28.5" x14ac:dyDescent="0.45">
      <c r="A1578" s="5">
        <v>1576</v>
      </c>
      <c r="B1578" s="7" t="s">
        <v>1577</v>
      </c>
      <c r="C1578" s="7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1">
        <f t="shared" si="96"/>
        <v>13</v>
      </c>
      <c r="P1578" s="8">
        <f t="shared" si="97"/>
        <v>65</v>
      </c>
      <c r="Q1578" s="8" t="s">
        <v>8322</v>
      </c>
      <c r="R1578" s="8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42.75" x14ac:dyDescent="0.45">
      <c r="A1579" s="5">
        <v>1577</v>
      </c>
      <c r="B1579" s="7" t="s">
        <v>1578</v>
      </c>
      <c r="C1579" s="7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1">
        <f t="shared" si="96"/>
        <v>1</v>
      </c>
      <c r="P1579" s="8">
        <f t="shared" si="97"/>
        <v>27.5</v>
      </c>
      <c r="Q1579" s="8" t="s">
        <v>8322</v>
      </c>
      <c r="R1579" s="8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57" x14ac:dyDescent="0.45">
      <c r="A1580" s="5">
        <v>1578</v>
      </c>
      <c r="B1580" s="7" t="s">
        <v>1579</v>
      </c>
      <c r="C1580" s="7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1">
        <f t="shared" si="96"/>
        <v>11</v>
      </c>
      <c r="P1580" s="8">
        <f t="shared" si="97"/>
        <v>51.25</v>
      </c>
      <c r="Q1580" s="8" t="s">
        <v>8322</v>
      </c>
      <c r="R1580" s="8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28.5" x14ac:dyDescent="0.45">
      <c r="A1581" s="5">
        <v>1579</v>
      </c>
      <c r="B1581" s="7" t="s">
        <v>1580</v>
      </c>
      <c r="C1581" s="7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1">
        <f t="shared" si="96"/>
        <v>1</v>
      </c>
      <c r="P1581" s="8">
        <f t="shared" si="97"/>
        <v>14</v>
      </c>
      <c r="Q1581" s="8" t="s">
        <v>8322</v>
      </c>
      <c r="R1581" s="8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2.75" x14ac:dyDescent="0.45">
      <c r="A1582" s="5">
        <v>1580</v>
      </c>
      <c r="B1582" s="7" t="s">
        <v>1581</v>
      </c>
      <c r="C1582" s="7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1">
        <f t="shared" si="96"/>
        <v>0</v>
      </c>
      <c r="P1582" s="8" t="e">
        <f t="shared" si="97"/>
        <v>#DIV/0!</v>
      </c>
      <c r="Q1582" s="8" t="s">
        <v>8322</v>
      </c>
      <c r="R1582" s="8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42.75" x14ac:dyDescent="0.45">
      <c r="A1583" s="5">
        <v>1581</v>
      </c>
      <c r="B1583" s="7" t="s">
        <v>1582</v>
      </c>
      <c r="C1583" s="7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1">
        <f t="shared" si="96"/>
        <v>1</v>
      </c>
      <c r="P1583" s="8">
        <f t="shared" si="97"/>
        <v>5</v>
      </c>
      <c r="Q1583" s="8" t="s">
        <v>8338</v>
      </c>
      <c r="R1583" s="8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28.5" x14ac:dyDescent="0.45">
      <c r="A1584" s="5">
        <v>1582</v>
      </c>
      <c r="B1584" s="7" t="s">
        <v>1583</v>
      </c>
      <c r="C1584" s="7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1">
        <f t="shared" si="96"/>
        <v>9</v>
      </c>
      <c r="P1584" s="8">
        <f t="shared" si="97"/>
        <v>31</v>
      </c>
      <c r="Q1584" s="8" t="s">
        <v>8338</v>
      </c>
      <c r="R1584" s="8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42.75" x14ac:dyDescent="0.45">
      <c r="A1585" s="5">
        <v>1583</v>
      </c>
      <c r="B1585" s="7" t="s">
        <v>1584</v>
      </c>
      <c r="C1585" s="7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1">
        <f t="shared" si="96"/>
        <v>0</v>
      </c>
      <c r="P1585" s="8">
        <f t="shared" si="97"/>
        <v>15</v>
      </c>
      <c r="Q1585" s="8" t="s">
        <v>8338</v>
      </c>
      <c r="R1585" s="8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42.75" x14ac:dyDescent="0.45">
      <c r="A1586" s="5">
        <v>1584</v>
      </c>
      <c r="B1586" s="7" t="s">
        <v>1585</v>
      </c>
      <c r="C1586" s="7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1">
        <f t="shared" si="96"/>
        <v>0</v>
      </c>
      <c r="P1586" s="8" t="e">
        <f t="shared" si="97"/>
        <v>#DIV/0!</v>
      </c>
      <c r="Q1586" s="8" t="s">
        <v>8338</v>
      </c>
      <c r="R1586" s="8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42.75" x14ac:dyDescent="0.45">
      <c r="A1587" s="5">
        <v>1585</v>
      </c>
      <c r="B1587" s="7" t="s">
        <v>1586</v>
      </c>
      <c r="C1587" s="7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1">
        <f t="shared" si="96"/>
        <v>79</v>
      </c>
      <c r="P1587" s="8">
        <f t="shared" si="97"/>
        <v>131.66999999999999</v>
      </c>
      <c r="Q1587" s="8" t="s">
        <v>8338</v>
      </c>
      <c r="R1587" s="8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28.5" x14ac:dyDescent="0.45">
      <c r="A1588" s="5">
        <v>1586</v>
      </c>
      <c r="B1588" s="7" t="s">
        <v>1587</v>
      </c>
      <c r="C1588" s="7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1">
        <f t="shared" si="96"/>
        <v>0</v>
      </c>
      <c r="P1588" s="8" t="e">
        <f t="shared" si="97"/>
        <v>#DIV/0!</v>
      </c>
      <c r="Q1588" s="8" t="s">
        <v>8338</v>
      </c>
      <c r="R1588" s="8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42.75" x14ac:dyDescent="0.45">
      <c r="A1589" s="5">
        <v>1587</v>
      </c>
      <c r="B1589" s="7" t="s">
        <v>1588</v>
      </c>
      <c r="C1589" s="7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1">
        <f t="shared" si="96"/>
        <v>0</v>
      </c>
      <c r="P1589" s="8">
        <f t="shared" si="97"/>
        <v>1</v>
      </c>
      <c r="Q1589" s="8" t="s">
        <v>8338</v>
      </c>
      <c r="R1589" s="8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28.5" x14ac:dyDescent="0.45">
      <c r="A1590" s="5">
        <v>1588</v>
      </c>
      <c r="B1590" s="7" t="s">
        <v>1589</v>
      </c>
      <c r="C1590" s="7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1">
        <f t="shared" si="96"/>
        <v>0</v>
      </c>
      <c r="P1590" s="8" t="e">
        <f t="shared" si="97"/>
        <v>#DIV/0!</v>
      </c>
      <c r="Q1590" s="8" t="s">
        <v>8338</v>
      </c>
      <c r="R1590" s="8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2.75" x14ac:dyDescent="0.45">
      <c r="A1591" s="5">
        <v>1589</v>
      </c>
      <c r="B1591" s="7" t="s">
        <v>1590</v>
      </c>
      <c r="C1591" s="7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1">
        <f t="shared" si="96"/>
        <v>0</v>
      </c>
      <c r="P1591" s="8" t="e">
        <f t="shared" si="97"/>
        <v>#DIV/0!</v>
      </c>
      <c r="Q1591" s="8" t="s">
        <v>8338</v>
      </c>
      <c r="R1591" s="8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45">
      <c r="A1592" s="5">
        <v>1590</v>
      </c>
      <c r="B1592" s="7" t="s">
        <v>1591</v>
      </c>
      <c r="C1592" s="7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1">
        <f t="shared" si="96"/>
        <v>2</v>
      </c>
      <c r="P1592" s="8">
        <f t="shared" si="97"/>
        <v>510</v>
      </c>
      <c r="Q1592" s="8" t="s">
        <v>8338</v>
      </c>
      <c r="R1592" s="8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42.75" x14ac:dyDescent="0.45">
      <c r="A1593" s="5">
        <v>1591</v>
      </c>
      <c r="B1593" s="7" t="s">
        <v>1592</v>
      </c>
      <c r="C1593" s="7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1">
        <f t="shared" si="96"/>
        <v>29</v>
      </c>
      <c r="P1593" s="8">
        <f t="shared" si="97"/>
        <v>44.48</v>
      </c>
      <c r="Q1593" s="8" t="s">
        <v>8338</v>
      </c>
      <c r="R1593" s="8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28.5" x14ac:dyDescent="0.45">
      <c r="A1594" s="5">
        <v>1592</v>
      </c>
      <c r="B1594" s="7" t="s">
        <v>1593</v>
      </c>
      <c r="C1594" s="7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1">
        <f t="shared" si="96"/>
        <v>0</v>
      </c>
      <c r="P1594" s="8" t="e">
        <f t="shared" si="97"/>
        <v>#DIV/0!</v>
      </c>
      <c r="Q1594" s="8" t="s">
        <v>8338</v>
      </c>
      <c r="R1594" s="8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28.5" x14ac:dyDescent="0.45">
      <c r="A1595" s="5">
        <v>1593</v>
      </c>
      <c r="B1595" s="7" t="s">
        <v>1594</v>
      </c>
      <c r="C1595" s="7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1">
        <f t="shared" si="96"/>
        <v>0</v>
      </c>
      <c r="P1595" s="8">
        <f t="shared" si="97"/>
        <v>1</v>
      </c>
      <c r="Q1595" s="8" t="s">
        <v>8338</v>
      </c>
      <c r="R1595" s="8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28.5" x14ac:dyDescent="0.45">
      <c r="A1596" s="5">
        <v>1594</v>
      </c>
      <c r="B1596" s="7" t="s">
        <v>1595</v>
      </c>
      <c r="C1596" s="7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1">
        <f t="shared" si="96"/>
        <v>21</v>
      </c>
      <c r="P1596" s="8">
        <f t="shared" si="97"/>
        <v>20.5</v>
      </c>
      <c r="Q1596" s="8" t="s">
        <v>8338</v>
      </c>
      <c r="R1596" s="8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2.75" x14ac:dyDescent="0.45">
      <c r="A1597" s="5">
        <v>1595</v>
      </c>
      <c r="B1597" s="7" t="s">
        <v>1596</v>
      </c>
      <c r="C1597" s="7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1">
        <f t="shared" si="96"/>
        <v>0</v>
      </c>
      <c r="P1597" s="8">
        <f t="shared" si="97"/>
        <v>40</v>
      </c>
      <c r="Q1597" s="8" t="s">
        <v>8338</v>
      </c>
      <c r="R1597" s="8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42.75" x14ac:dyDescent="0.45">
      <c r="A1598" s="5">
        <v>1596</v>
      </c>
      <c r="B1598" s="7" t="s">
        <v>1597</v>
      </c>
      <c r="C1598" s="7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1">
        <f t="shared" si="96"/>
        <v>2</v>
      </c>
      <c r="P1598" s="8">
        <f t="shared" si="97"/>
        <v>25</v>
      </c>
      <c r="Q1598" s="8" t="s">
        <v>8338</v>
      </c>
      <c r="R1598" s="8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2.75" x14ac:dyDescent="0.45">
      <c r="A1599" s="5">
        <v>1597</v>
      </c>
      <c r="B1599" s="7" t="s">
        <v>1598</v>
      </c>
      <c r="C1599" s="7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1">
        <f t="shared" si="96"/>
        <v>0</v>
      </c>
      <c r="P1599" s="8" t="e">
        <f t="shared" si="97"/>
        <v>#DIV/0!</v>
      </c>
      <c r="Q1599" s="8" t="s">
        <v>8338</v>
      </c>
      <c r="R1599" s="8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57" x14ac:dyDescent="0.45">
      <c r="A1600" s="5">
        <v>1598</v>
      </c>
      <c r="B1600" s="7" t="s">
        <v>1599</v>
      </c>
      <c r="C1600" s="7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1">
        <f t="shared" si="96"/>
        <v>0</v>
      </c>
      <c r="P1600" s="8">
        <f t="shared" si="97"/>
        <v>1</v>
      </c>
      <c r="Q1600" s="8" t="s">
        <v>8338</v>
      </c>
      <c r="R1600" s="8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2.75" x14ac:dyDescent="0.45">
      <c r="A1601" s="5">
        <v>1599</v>
      </c>
      <c r="B1601" s="7" t="s">
        <v>1600</v>
      </c>
      <c r="C1601" s="7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1">
        <f t="shared" si="96"/>
        <v>0</v>
      </c>
      <c r="P1601" s="8" t="e">
        <f t="shared" si="97"/>
        <v>#DIV/0!</v>
      </c>
      <c r="Q1601" s="8" t="s">
        <v>8338</v>
      </c>
      <c r="R1601" s="8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42.75" x14ac:dyDescent="0.45">
      <c r="A1602" s="5">
        <v>1600</v>
      </c>
      <c r="B1602" s="7" t="s">
        <v>1601</v>
      </c>
      <c r="C1602" s="7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1">
        <f t="shared" si="96"/>
        <v>7</v>
      </c>
      <c r="P1602" s="8">
        <f t="shared" si="97"/>
        <v>40.78</v>
      </c>
      <c r="Q1602" s="8" t="s">
        <v>8338</v>
      </c>
      <c r="R1602" s="8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2.75" x14ac:dyDescent="0.45">
      <c r="A1603" s="5">
        <v>1601</v>
      </c>
      <c r="B1603" s="7" t="s">
        <v>1602</v>
      </c>
      <c r="C1603" s="7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1">
        <f t="shared" ref="O1603:O1666" si="100">ROUND((E1603/D1603)*100,0)</f>
        <v>108</v>
      </c>
      <c r="P1603" s="8">
        <f t="shared" ref="P1603:P1666" si="101">ROUND(E1603/L1603,2)</f>
        <v>48.33</v>
      </c>
      <c r="Q1603" s="8" t="s">
        <v>8325</v>
      </c>
      <c r="R1603" s="8" t="s">
        <v>8326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2.75" x14ac:dyDescent="0.45">
      <c r="A1604" s="5">
        <v>1602</v>
      </c>
      <c r="B1604" s="7" t="s">
        <v>1603</v>
      </c>
      <c r="C1604" s="7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1">
        <f t="shared" si="100"/>
        <v>100</v>
      </c>
      <c r="P1604" s="8">
        <f t="shared" si="101"/>
        <v>46.95</v>
      </c>
      <c r="Q1604" s="8" t="s">
        <v>8325</v>
      </c>
      <c r="R1604" s="8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28.5" x14ac:dyDescent="0.45">
      <c r="A1605" s="5">
        <v>1603</v>
      </c>
      <c r="B1605" s="7" t="s">
        <v>1604</v>
      </c>
      <c r="C1605" s="7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1">
        <f t="shared" si="100"/>
        <v>100</v>
      </c>
      <c r="P1605" s="8">
        <f t="shared" si="101"/>
        <v>66.69</v>
      </c>
      <c r="Q1605" s="8" t="s">
        <v>8325</v>
      </c>
      <c r="R1605" s="8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42.75" x14ac:dyDescent="0.45">
      <c r="A1606" s="5">
        <v>1604</v>
      </c>
      <c r="B1606" s="7" t="s">
        <v>1605</v>
      </c>
      <c r="C1606" s="7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1">
        <f t="shared" si="100"/>
        <v>122</v>
      </c>
      <c r="P1606" s="8">
        <f t="shared" si="101"/>
        <v>48.84</v>
      </c>
      <c r="Q1606" s="8" t="s">
        <v>8325</v>
      </c>
      <c r="R1606" s="8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42.75" x14ac:dyDescent="0.45">
      <c r="A1607" s="5">
        <v>1605</v>
      </c>
      <c r="B1607" s="7" t="s">
        <v>1606</v>
      </c>
      <c r="C1607" s="7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1">
        <f t="shared" si="100"/>
        <v>101</v>
      </c>
      <c r="P1607" s="8">
        <f t="shared" si="101"/>
        <v>137.31</v>
      </c>
      <c r="Q1607" s="8" t="s">
        <v>8325</v>
      </c>
      <c r="R1607" s="8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42.75" x14ac:dyDescent="0.45">
      <c r="A1608" s="5">
        <v>1606</v>
      </c>
      <c r="B1608" s="7" t="s">
        <v>1607</v>
      </c>
      <c r="C1608" s="7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1">
        <f t="shared" si="100"/>
        <v>101</v>
      </c>
      <c r="P1608" s="8">
        <f t="shared" si="101"/>
        <v>87.83</v>
      </c>
      <c r="Q1608" s="8" t="s">
        <v>8325</v>
      </c>
      <c r="R1608" s="8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2.75" x14ac:dyDescent="0.45">
      <c r="A1609" s="5">
        <v>1607</v>
      </c>
      <c r="B1609" s="7" t="s">
        <v>1608</v>
      </c>
      <c r="C1609" s="7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1">
        <f t="shared" si="100"/>
        <v>145</v>
      </c>
      <c r="P1609" s="8">
        <f t="shared" si="101"/>
        <v>70.790000000000006</v>
      </c>
      <c r="Q1609" s="8" t="s">
        <v>8325</v>
      </c>
      <c r="R1609" s="8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28.5" x14ac:dyDescent="0.45">
      <c r="A1610" s="5">
        <v>1608</v>
      </c>
      <c r="B1610" s="7" t="s">
        <v>1609</v>
      </c>
      <c r="C1610" s="7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1">
        <f t="shared" si="100"/>
        <v>101</v>
      </c>
      <c r="P1610" s="8">
        <f t="shared" si="101"/>
        <v>52.83</v>
      </c>
      <c r="Q1610" s="8" t="s">
        <v>8325</v>
      </c>
      <c r="R1610" s="8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2.75" x14ac:dyDescent="0.45">
      <c r="A1611" s="5">
        <v>1609</v>
      </c>
      <c r="B1611" s="7" t="s">
        <v>1610</v>
      </c>
      <c r="C1611" s="7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1">
        <f t="shared" si="100"/>
        <v>118</v>
      </c>
      <c r="P1611" s="8">
        <f t="shared" si="101"/>
        <v>443.75</v>
      </c>
      <c r="Q1611" s="8" t="s">
        <v>8325</v>
      </c>
      <c r="R1611" s="8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28.5" x14ac:dyDescent="0.45">
      <c r="A1612" s="5">
        <v>1610</v>
      </c>
      <c r="B1612" s="7" t="s">
        <v>1611</v>
      </c>
      <c r="C1612" s="7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1">
        <f t="shared" si="100"/>
        <v>272</v>
      </c>
      <c r="P1612" s="8">
        <f t="shared" si="101"/>
        <v>48.54</v>
      </c>
      <c r="Q1612" s="8" t="s">
        <v>8325</v>
      </c>
      <c r="R1612" s="8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45">
      <c r="A1613" s="5">
        <v>1611</v>
      </c>
      <c r="B1613" s="7" t="s">
        <v>1612</v>
      </c>
      <c r="C1613" s="7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1">
        <f t="shared" si="100"/>
        <v>125</v>
      </c>
      <c r="P1613" s="8">
        <f t="shared" si="101"/>
        <v>37.07</v>
      </c>
      <c r="Q1613" s="8" t="s">
        <v>8325</v>
      </c>
      <c r="R1613" s="8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28.5" x14ac:dyDescent="0.45">
      <c r="A1614" s="5">
        <v>1612</v>
      </c>
      <c r="B1614" s="7" t="s">
        <v>1613</v>
      </c>
      <c r="C1614" s="7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1">
        <f t="shared" si="100"/>
        <v>110</v>
      </c>
      <c r="P1614" s="8">
        <f t="shared" si="101"/>
        <v>50</v>
      </c>
      <c r="Q1614" s="8" t="s">
        <v>8325</v>
      </c>
      <c r="R1614" s="8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42.75" x14ac:dyDescent="0.45">
      <c r="A1615" s="5">
        <v>1613</v>
      </c>
      <c r="B1615" s="7" t="s">
        <v>1614</v>
      </c>
      <c r="C1615" s="7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1">
        <f t="shared" si="100"/>
        <v>102</v>
      </c>
      <c r="P1615" s="8">
        <f t="shared" si="101"/>
        <v>39.04</v>
      </c>
      <c r="Q1615" s="8" t="s">
        <v>8325</v>
      </c>
      <c r="R1615" s="8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42.75" x14ac:dyDescent="0.45">
      <c r="A1616" s="5">
        <v>1614</v>
      </c>
      <c r="B1616" s="7" t="s">
        <v>1615</v>
      </c>
      <c r="C1616" s="7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1">
        <f t="shared" si="100"/>
        <v>103</v>
      </c>
      <c r="P1616" s="8">
        <f t="shared" si="101"/>
        <v>66.69</v>
      </c>
      <c r="Q1616" s="8" t="s">
        <v>8325</v>
      </c>
      <c r="R1616" s="8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2.75" x14ac:dyDescent="0.45">
      <c r="A1617" s="5">
        <v>1615</v>
      </c>
      <c r="B1617" s="7" t="s">
        <v>1616</v>
      </c>
      <c r="C1617" s="7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1">
        <f t="shared" si="100"/>
        <v>114</v>
      </c>
      <c r="P1617" s="8">
        <f t="shared" si="101"/>
        <v>67.13</v>
      </c>
      <c r="Q1617" s="8" t="s">
        <v>8325</v>
      </c>
      <c r="R1617" s="8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2.75" x14ac:dyDescent="0.45">
      <c r="A1618" s="5">
        <v>1616</v>
      </c>
      <c r="B1618" s="7" t="s">
        <v>1617</v>
      </c>
      <c r="C1618" s="7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1">
        <f t="shared" si="100"/>
        <v>104</v>
      </c>
      <c r="P1618" s="8">
        <f t="shared" si="101"/>
        <v>66.37</v>
      </c>
      <c r="Q1618" s="8" t="s">
        <v>8325</v>
      </c>
      <c r="R1618" s="8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28.5" x14ac:dyDescent="0.45">
      <c r="A1619" s="5">
        <v>1617</v>
      </c>
      <c r="B1619" s="7" t="s">
        <v>1618</v>
      </c>
      <c r="C1619" s="7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1">
        <f t="shared" si="100"/>
        <v>146</v>
      </c>
      <c r="P1619" s="8">
        <f t="shared" si="101"/>
        <v>64.62</v>
      </c>
      <c r="Q1619" s="8" t="s">
        <v>8325</v>
      </c>
      <c r="R1619" s="8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28.5" x14ac:dyDescent="0.45">
      <c r="A1620" s="5">
        <v>1618</v>
      </c>
      <c r="B1620" s="7" t="s">
        <v>1619</v>
      </c>
      <c r="C1620" s="7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1">
        <f t="shared" si="100"/>
        <v>105</v>
      </c>
      <c r="P1620" s="8">
        <f t="shared" si="101"/>
        <v>58.37</v>
      </c>
      <c r="Q1620" s="8" t="s">
        <v>8325</v>
      </c>
      <c r="R1620" s="8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42.75" x14ac:dyDescent="0.45">
      <c r="A1621" s="5">
        <v>1619</v>
      </c>
      <c r="B1621" s="7" t="s">
        <v>1620</v>
      </c>
      <c r="C1621" s="7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1">
        <f t="shared" si="100"/>
        <v>133</v>
      </c>
      <c r="P1621" s="8">
        <f t="shared" si="101"/>
        <v>86.96</v>
      </c>
      <c r="Q1621" s="8" t="s">
        <v>8325</v>
      </c>
      <c r="R1621" s="8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28.5" x14ac:dyDescent="0.45">
      <c r="A1622" s="5">
        <v>1620</v>
      </c>
      <c r="B1622" s="7" t="s">
        <v>1621</v>
      </c>
      <c r="C1622" s="7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1">
        <f t="shared" si="100"/>
        <v>113</v>
      </c>
      <c r="P1622" s="8">
        <f t="shared" si="101"/>
        <v>66.47</v>
      </c>
      <c r="Q1622" s="8" t="s">
        <v>8325</v>
      </c>
      <c r="R1622" s="8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2.75" x14ac:dyDescent="0.45">
      <c r="A1623" s="5">
        <v>1621</v>
      </c>
      <c r="B1623" s="7" t="s">
        <v>1622</v>
      </c>
      <c r="C1623" s="7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1">
        <f t="shared" si="100"/>
        <v>121</v>
      </c>
      <c r="P1623" s="8">
        <f t="shared" si="101"/>
        <v>163.78</v>
      </c>
      <c r="Q1623" s="8" t="s">
        <v>8325</v>
      </c>
      <c r="R1623" s="8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2.75" x14ac:dyDescent="0.45">
      <c r="A1624" s="5">
        <v>1622</v>
      </c>
      <c r="B1624" s="7" t="s">
        <v>1623</v>
      </c>
      <c r="C1624" s="7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1">
        <f t="shared" si="100"/>
        <v>102</v>
      </c>
      <c r="P1624" s="8">
        <f t="shared" si="101"/>
        <v>107.98</v>
      </c>
      <c r="Q1624" s="8" t="s">
        <v>8325</v>
      </c>
      <c r="R1624" s="8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42.75" x14ac:dyDescent="0.45">
      <c r="A1625" s="5">
        <v>1623</v>
      </c>
      <c r="B1625" s="7" t="s">
        <v>1624</v>
      </c>
      <c r="C1625" s="7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1">
        <f t="shared" si="100"/>
        <v>101</v>
      </c>
      <c r="P1625" s="8">
        <f t="shared" si="101"/>
        <v>42.11</v>
      </c>
      <c r="Q1625" s="8" t="s">
        <v>8325</v>
      </c>
      <c r="R1625" s="8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28.5" x14ac:dyDescent="0.45">
      <c r="A1626" s="5">
        <v>1624</v>
      </c>
      <c r="B1626" s="7" t="s">
        <v>1625</v>
      </c>
      <c r="C1626" s="7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1">
        <f t="shared" si="100"/>
        <v>118</v>
      </c>
      <c r="P1626" s="8">
        <f t="shared" si="101"/>
        <v>47.2</v>
      </c>
      <c r="Q1626" s="8" t="s">
        <v>8325</v>
      </c>
      <c r="R1626" s="8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42.75" x14ac:dyDescent="0.45">
      <c r="A1627" s="5">
        <v>1625</v>
      </c>
      <c r="B1627" s="7" t="s">
        <v>1626</v>
      </c>
      <c r="C1627" s="7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1">
        <f t="shared" si="100"/>
        <v>155</v>
      </c>
      <c r="P1627" s="8">
        <f t="shared" si="101"/>
        <v>112.02</v>
      </c>
      <c r="Q1627" s="8" t="s">
        <v>8325</v>
      </c>
      <c r="R1627" s="8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2.75" x14ac:dyDescent="0.45">
      <c r="A1628" s="5">
        <v>1626</v>
      </c>
      <c r="B1628" s="7" t="s">
        <v>1627</v>
      </c>
      <c r="C1628" s="7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1">
        <f t="shared" si="100"/>
        <v>101</v>
      </c>
      <c r="P1628" s="8">
        <f t="shared" si="101"/>
        <v>74.95</v>
      </c>
      <c r="Q1628" s="8" t="s">
        <v>8325</v>
      </c>
      <c r="R1628" s="8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42.75" x14ac:dyDescent="0.45">
      <c r="A1629" s="5">
        <v>1627</v>
      </c>
      <c r="B1629" s="7" t="s">
        <v>1628</v>
      </c>
      <c r="C1629" s="7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1">
        <f t="shared" si="100"/>
        <v>117</v>
      </c>
      <c r="P1629" s="8">
        <f t="shared" si="101"/>
        <v>61.58</v>
      </c>
      <c r="Q1629" s="8" t="s">
        <v>8325</v>
      </c>
      <c r="R1629" s="8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28.5" x14ac:dyDescent="0.45">
      <c r="A1630" s="5">
        <v>1628</v>
      </c>
      <c r="B1630" s="7" t="s">
        <v>1629</v>
      </c>
      <c r="C1630" s="7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1">
        <f t="shared" si="100"/>
        <v>101</v>
      </c>
      <c r="P1630" s="8">
        <f t="shared" si="101"/>
        <v>45.88</v>
      </c>
      <c r="Q1630" s="8" t="s">
        <v>8325</v>
      </c>
      <c r="R1630" s="8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28.5" x14ac:dyDescent="0.45">
      <c r="A1631" s="5">
        <v>1629</v>
      </c>
      <c r="B1631" s="7" t="s">
        <v>1630</v>
      </c>
      <c r="C1631" s="7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1">
        <f t="shared" si="100"/>
        <v>104</v>
      </c>
      <c r="P1631" s="8">
        <f t="shared" si="101"/>
        <v>75.849999999999994</v>
      </c>
      <c r="Q1631" s="8" t="s">
        <v>8325</v>
      </c>
      <c r="R1631" s="8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42.75" x14ac:dyDescent="0.45">
      <c r="A1632" s="5">
        <v>1630</v>
      </c>
      <c r="B1632" s="7" t="s">
        <v>1631</v>
      </c>
      <c r="C1632" s="7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1">
        <f t="shared" si="100"/>
        <v>265</v>
      </c>
      <c r="P1632" s="8">
        <f t="shared" si="101"/>
        <v>84.21</v>
      </c>
      <c r="Q1632" s="8" t="s">
        <v>8325</v>
      </c>
      <c r="R1632" s="8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42.75" x14ac:dyDescent="0.45">
      <c r="A1633" s="5">
        <v>1631</v>
      </c>
      <c r="B1633" s="7" t="s">
        <v>1632</v>
      </c>
      <c r="C1633" s="7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1">
        <f t="shared" si="100"/>
        <v>156</v>
      </c>
      <c r="P1633" s="8">
        <f t="shared" si="101"/>
        <v>117.23</v>
      </c>
      <c r="Q1633" s="8" t="s">
        <v>8325</v>
      </c>
      <c r="R1633" s="8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42.75" x14ac:dyDescent="0.45">
      <c r="A1634" s="5">
        <v>1632</v>
      </c>
      <c r="B1634" s="7" t="s">
        <v>1633</v>
      </c>
      <c r="C1634" s="7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1">
        <f t="shared" si="100"/>
        <v>102</v>
      </c>
      <c r="P1634" s="8">
        <f t="shared" si="101"/>
        <v>86.49</v>
      </c>
      <c r="Q1634" s="8" t="s">
        <v>8325</v>
      </c>
      <c r="R1634" s="8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42.75" x14ac:dyDescent="0.45">
      <c r="A1635" s="5">
        <v>1633</v>
      </c>
      <c r="B1635" s="7" t="s">
        <v>1634</v>
      </c>
      <c r="C1635" s="7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1">
        <f t="shared" si="100"/>
        <v>100</v>
      </c>
      <c r="P1635" s="8">
        <f t="shared" si="101"/>
        <v>172.41</v>
      </c>
      <c r="Q1635" s="8" t="s">
        <v>8325</v>
      </c>
      <c r="R1635" s="8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28.5" x14ac:dyDescent="0.45">
      <c r="A1636" s="5">
        <v>1634</v>
      </c>
      <c r="B1636" s="7" t="s">
        <v>1635</v>
      </c>
      <c r="C1636" s="7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1">
        <f t="shared" si="100"/>
        <v>101</v>
      </c>
      <c r="P1636" s="8">
        <f t="shared" si="101"/>
        <v>62.81</v>
      </c>
      <c r="Q1636" s="8" t="s">
        <v>8325</v>
      </c>
      <c r="R1636" s="8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42.75" x14ac:dyDescent="0.45">
      <c r="A1637" s="5">
        <v>1635</v>
      </c>
      <c r="B1637" s="7" t="s">
        <v>1636</v>
      </c>
      <c r="C1637" s="7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1">
        <f t="shared" si="100"/>
        <v>125</v>
      </c>
      <c r="P1637" s="8">
        <f t="shared" si="101"/>
        <v>67.73</v>
      </c>
      <c r="Q1637" s="8" t="s">
        <v>8325</v>
      </c>
      <c r="R1637" s="8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2.75" x14ac:dyDescent="0.45">
      <c r="A1638" s="5">
        <v>1636</v>
      </c>
      <c r="B1638" s="7" t="s">
        <v>1637</v>
      </c>
      <c r="C1638" s="7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1">
        <f t="shared" si="100"/>
        <v>104</v>
      </c>
      <c r="P1638" s="8">
        <f t="shared" si="101"/>
        <v>53.56</v>
      </c>
      <c r="Q1638" s="8" t="s">
        <v>8325</v>
      </c>
      <c r="R1638" s="8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2.75" x14ac:dyDescent="0.45">
      <c r="A1639" s="5">
        <v>1637</v>
      </c>
      <c r="B1639" s="7" t="s">
        <v>1638</v>
      </c>
      <c r="C1639" s="7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1">
        <f t="shared" si="100"/>
        <v>104</v>
      </c>
      <c r="P1639" s="8">
        <f t="shared" si="101"/>
        <v>34.6</v>
      </c>
      <c r="Q1639" s="8" t="s">
        <v>8325</v>
      </c>
      <c r="R1639" s="8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28.5" x14ac:dyDescent="0.45">
      <c r="A1640" s="5">
        <v>1638</v>
      </c>
      <c r="B1640" s="7" t="s">
        <v>1639</v>
      </c>
      <c r="C1640" s="7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1">
        <f t="shared" si="100"/>
        <v>105</v>
      </c>
      <c r="P1640" s="8">
        <f t="shared" si="101"/>
        <v>38.89</v>
      </c>
      <c r="Q1640" s="8" t="s">
        <v>8325</v>
      </c>
      <c r="R1640" s="8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42.75" x14ac:dyDescent="0.45">
      <c r="A1641" s="5">
        <v>1639</v>
      </c>
      <c r="B1641" s="7" t="s">
        <v>1640</v>
      </c>
      <c r="C1641" s="7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1">
        <f t="shared" si="100"/>
        <v>100</v>
      </c>
      <c r="P1641" s="8">
        <f t="shared" si="101"/>
        <v>94.74</v>
      </c>
      <c r="Q1641" s="8" t="s">
        <v>8325</v>
      </c>
      <c r="R1641" s="8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42.75" x14ac:dyDescent="0.45">
      <c r="A1642" s="5">
        <v>1640</v>
      </c>
      <c r="B1642" s="7" t="s">
        <v>1641</v>
      </c>
      <c r="C1642" s="7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1">
        <f t="shared" si="100"/>
        <v>170</v>
      </c>
      <c r="P1642" s="8">
        <f t="shared" si="101"/>
        <v>39.97</v>
      </c>
      <c r="Q1642" s="8" t="s">
        <v>8325</v>
      </c>
      <c r="R1642" s="8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28.5" x14ac:dyDescent="0.45">
      <c r="A1643" s="5">
        <v>1641</v>
      </c>
      <c r="B1643" s="7" t="s">
        <v>1642</v>
      </c>
      <c r="C1643" s="7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1">
        <f t="shared" si="100"/>
        <v>101</v>
      </c>
      <c r="P1643" s="8">
        <f t="shared" si="101"/>
        <v>97.5</v>
      </c>
      <c r="Q1643" s="8" t="s">
        <v>8325</v>
      </c>
      <c r="R1643" s="8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2.75" x14ac:dyDescent="0.45">
      <c r="A1644" s="5">
        <v>1642</v>
      </c>
      <c r="B1644" s="7" t="s">
        <v>1643</v>
      </c>
      <c r="C1644" s="7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1">
        <f t="shared" si="100"/>
        <v>100</v>
      </c>
      <c r="P1644" s="8">
        <f t="shared" si="101"/>
        <v>42.86</v>
      </c>
      <c r="Q1644" s="8" t="s">
        <v>8325</v>
      </c>
      <c r="R1644" s="8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28.5" x14ac:dyDescent="0.45">
      <c r="A1645" s="5">
        <v>1643</v>
      </c>
      <c r="B1645" s="7" t="s">
        <v>1644</v>
      </c>
      <c r="C1645" s="7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1">
        <f t="shared" si="100"/>
        <v>125</v>
      </c>
      <c r="P1645" s="8">
        <f t="shared" si="101"/>
        <v>168.51</v>
      </c>
      <c r="Q1645" s="8" t="s">
        <v>8325</v>
      </c>
      <c r="R1645" s="8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42.75" x14ac:dyDescent="0.45">
      <c r="A1646" s="5">
        <v>1644</v>
      </c>
      <c r="B1646" s="7" t="s">
        <v>1645</v>
      </c>
      <c r="C1646" s="7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1">
        <f t="shared" si="100"/>
        <v>110</v>
      </c>
      <c r="P1646" s="8">
        <f t="shared" si="101"/>
        <v>85.55</v>
      </c>
      <c r="Q1646" s="8" t="s">
        <v>8325</v>
      </c>
      <c r="R1646" s="8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2.75" x14ac:dyDescent="0.45">
      <c r="A1647" s="5">
        <v>1645</v>
      </c>
      <c r="B1647" s="7" t="s">
        <v>1646</v>
      </c>
      <c r="C1647" s="7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1">
        <f t="shared" si="100"/>
        <v>111</v>
      </c>
      <c r="P1647" s="8">
        <f t="shared" si="101"/>
        <v>554</v>
      </c>
      <c r="Q1647" s="8" t="s">
        <v>8325</v>
      </c>
      <c r="R1647" s="8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42.75" x14ac:dyDescent="0.45">
      <c r="A1648" s="5">
        <v>1646</v>
      </c>
      <c r="B1648" s="7" t="s">
        <v>1647</v>
      </c>
      <c r="C1648" s="7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1">
        <f t="shared" si="100"/>
        <v>110</v>
      </c>
      <c r="P1648" s="8">
        <f t="shared" si="101"/>
        <v>26.55</v>
      </c>
      <c r="Q1648" s="8" t="s">
        <v>8325</v>
      </c>
      <c r="R1648" s="8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2.75" x14ac:dyDescent="0.45">
      <c r="A1649" s="5">
        <v>1647</v>
      </c>
      <c r="B1649" s="7" t="s">
        <v>1648</v>
      </c>
      <c r="C1649" s="7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1">
        <f t="shared" si="100"/>
        <v>105</v>
      </c>
      <c r="P1649" s="8">
        <f t="shared" si="101"/>
        <v>113.83</v>
      </c>
      <c r="Q1649" s="8" t="s">
        <v>8325</v>
      </c>
      <c r="R1649" s="8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2.75" x14ac:dyDescent="0.45">
      <c r="A1650" s="5">
        <v>1648</v>
      </c>
      <c r="B1650" s="7" t="s">
        <v>1649</v>
      </c>
      <c r="C1650" s="7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1">
        <f t="shared" si="100"/>
        <v>125</v>
      </c>
      <c r="P1650" s="8">
        <f t="shared" si="101"/>
        <v>32.01</v>
      </c>
      <c r="Q1650" s="8" t="s">
        <v>8325</v>
      </c>
      <c r="R1650" s="8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42.75" x14ac:dyDescent="0.45">
      <c r="A1651" s="5">
        <v>1649</v>
      </c>
      <c r="B1651" s="7" t="s">
        <v>1650</v>
      </c>
      <c r="C1651" s="7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1">
        <f t="shared" si="100"/>
        <v>101</v>
      </c>
      <c r="P1651" s="8">
        <f t="shared" si="101"/>
        <v>47.19</v>
      </c>
      <c r="Q1651" s="8" t="s">
        <v>8325</v>
      </c>
      <c r="R1651" s="8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28.5" x14ac:dyDescent="0.45">
      <c r="A1652" s="5">
        <v>1650</v>
      </c>
      <c r="B1652" s="7" t="s">
        <v>1651</v>
      </c>
      <c r="C1652" s="7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1">
        <f t="shared" si="100"/>
        <v>142</v>
      </c>
      <c r="P1652" s="8">
        <f t="shared" si="101"/>
        <v>88.47</v>
      </c>
      <c r="Q1652" s="8" t="s">
        <v>8325</v>
      </c>
      <c r="R1652" s="8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42.75" x14ac:dyDescent="0.45">
      <c r="A1653" s="5">
        <v>1651</v>
      </c>
      <c r="B1653" s="7" t="s">
        <v>1652</v>
      </c>
      <c r="C1653" s="7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1">
        <f t="shared" si="100"/>
        <v>101</v>
      </c>
      <c r="P1653" s="8">
        <f t="shared" si="101"/>
        <v>100.75</v>
      </c>
      <c r="Q1653" s="8" t="s">
        <v>8325</v>
      </c>
      <c r="R1653" s="8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42.75" x14ac:dyDescent="0.45">
      <c r="A1654" s="5">
        <v>1652</v>
      </c>
      <c r="B1654" s="7" t="s">
        <v>1653</v>
      </c>
      <c r="C1654" s="7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1">
        <f t="shared" si="100"/>
        <v>101</v>
      </c>
      <c r="P1654" s="8">
        <f t="shared" si="101"/>
        <v>64.709999999999994</v>
      </c>
      <c r="Q1654" s="8" t="s">
        <v>8325</v>
      </c>
      <c r="R1654" s="8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2.75" x14ac:dyDescent="0.45">
      <c r="A1655" s="5">
        <v>1653</v>
      </c>
      <c r="B1655" s="7" t="s">
        <v>1654</v>
      </c>
      <c r="C1655" s="7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1">
        <f t="shared" si="100"/>
        <v>174</v>
      </c>
      <c r="P1655" s="8">
        <f t="shared" si="101"/>
        <v>51.85</v>
      </c>
      <c r="Q1655" s="8" t="s">
        <v>8325</v>
      </c>
      <c r="R1655" s="8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2.75" x14ac:dyDescent="0.45">
      <c r="A1656" s="5">
        <v>1654</v>
      </c>
      <c r="B1656" s="7" t="s">
        <v>1655</v>
      </c>
      <c r="C1656" s="7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1">
        <f t="shared" si="100"/>
        <v>120</v>
      </c>
      <c r="P1656" s="8">
        <f t="shared" si="101"/>
        <v>38.79</v>
      </c>
      <c r="Q1656" s="8" t="s">
        <v>8325</v>
      </c>
      <c r="R1656" s="8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28.5" x14ac:dyDescent="0.45">
      <c r="A1657" s="5">
        <v>1655</v>
      </c>
      <c r="B1657" s="7" t="s">
        <v>1656</v>
      </c>
      <c r="C1657" s="7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1">
        <f t="shared" si="100"/>
        <v>143</v>
      </c>
      <c r="P1657" s="8">
        <f t="shared" si="101"/>
        <v>44.65</v>
      </c>
      <c r="Q1657" s="8" t="s">
        <v>8325</v>
      </c>
      <c r="R1657" s="8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57" x14ac:dyDescent="0.45">
      <c r="A1658" s="5">
        <v>1656</v>
      </c>
      <c r="B1658" s="7" t="s">
        <v>1657</v>
      </c>
      <c r="C1658" s="7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1">
        <f t="shared" si="100"/>
        <v>100</v>
      </c>
      <c r="P1658" s="8">
        <f t="shared" si="101"/>
        <v>156.77000000000001</v>
      </c>
      <c r="Q1658" s="8" t="s">
        <v>8325</v>
      </c>
      <c r="R1658" s="8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42.75" x14ac:dyDescent="0.45">
      <c r="A1659" s="5">
        <v>1657</v>
      </c>
      <c r="B1659" s="7" t="s">
        <v>1658</v>
      </c>
      <c r="C1659" s="7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1">
        <f t="shared" si="100"/>
        <v>105</v>
      </c>
      <c r="P1659" s="8">
        <f t="shared" si="101"/>
        <v>118.7</v>
      </c>
      <c r="Q1659" s="8" t="s">
        <v>8325</v>
      </c>
      <c r="R1659" s="8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42.75" x14ac:dyDescent="0.45">
      <c r="A1660" s="5">
        <v>1658</v>
      </c>
      <c r="B1660" s="7" t="s">
        <v>1659</v>
      </c>
      <c r="C1660" s="7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1">
        <f t="shared" si="100"/>
        <v>132</v>
      </c>
      <c r="P1660" s="8">
        <f t="shared" si="101"/>
        <v>74.150000000000006</v>
      </c>
      <c r="Q1660" s="8" t="s">
        <v>8325</v>
      </c>
      <c r="R1660" s="8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42.75" x14ac:dyDescent="0.45">
      <c r="A1661" s="5">
        <v>1659</v>
      </c>
      <c r="B1661" s="7" t="s">
        <v>1660</v>
      </c>
      <c r="C1661" s="7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1">
        <f t="shared" si="100"/>
        <v>113</v>
      </c>
      <c r="P1661" s="8">
        <f t="shared" si="101"/>
        <v>12.53</v>
      </c>
      <c r="Q1661" s="8" t="s">
        <v>8325</v>
      </c>
      <c r="R1661" s="8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42.75" x14ac:dyDescent="0.45">
      <c r="A1662" s="5">
        <v>1660</v>
      </c>
      <c r="B1662" s="7" t="s">
        <v>1661</v>
      </c>
      <c r="C1662" s="7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1">
        <f t="shared" si="100"/>
        <v>1254</v>
      </c>
      <c r="P1662" s="8">
        <f t="shared" si="101"/>
        <v>27.86</v>
      </c>
      <c r="Q1662" s="8" t="s">
        <v>8325</v>
      </c>
      <c r="R1662" s="8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57" x14ac:dyDescent="0.45">
      <c r="A1663" s="5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1">
        <f t="shared" si="100"/>
        <v>103</v>
      </c>
      <c r="P1663" s="8">
        <f t="shared" si="101"/>
        <v>80.180000000000007</v>
      </c>
      <c r="Q1663" s="8" t="s">
        <v>8325</v>
      </c>
      <c r="R1663" s="8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42.75" x14ac:dyDescent="0.45">
      <c r="A1664" s="5">
        <v>1662</v>
      </c>
      <c r="B1664" s="7" t="s">
        <v>1663</v>
      </c>
      <c r="C1664" s="7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1">
        <f t="shared" si="100"/>
        <v>103</v>
      </c>
      <c r="P1664" s="8">
        <f t="shared" si="101"/>
        <v>132.44</v>
      </c>
      <c r="Q1664" s="8" t="s">
        <v>8325</v>
      </c>
      <c r="R1664" s="8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28.5" x14ac:dyDescent="0.45">
      <c r="A1665" s="5">
        <v>1663</v>
      </c>
      <c r="B1665" s="7" t="s">
        <v>1664</v>
      </c>
      <c r="C1665" s="7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1">
        <f t="shared" si="100"/>
        <v>108</v>
      </c>
      <c r="P1665" s="8">
        <f t="shared" si="101"/>
        <v>33.75</v>
      </c>
      <c r="Q1665" s="8" t="s">
        <v>8325</v>
      </c>
      <c r="R1665" s="8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2.75" x14ac:dyDescent="0.45">
      <c r="A1666" s="5">
        <v>1664</v>
      </c>
      <c r="B1666" s="7" t="s">
        <v>1665</v>
      </c>
      <c r="C1666" s="7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1">
        <f t="shared" si="100"/>
        <v>122</v>
      </c>
      <c r="P1666" s="8">
        <f t="shared" si="101"/>
        <v>34.380000000000003</v>
      </c>
      <c r="Q1666" s="8" t="s">
        <v>8325</v>
      </c>
      <c r="R1666" s="8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42.75" x14ac:dyDescent="0.45">
      <c r="A1667" s="5">
        <v>1665</v>
      </c>
      <c r="B1667" s="7" t="s">
        <v>1666</v>
      </c>
      <c r="C1667" s="7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1">
        <f t="shared" ref="O1667:O1730" si="104">ROUND((E1667/D1667)*100,0)</f>
        <v>119</v>
      </c>
      <c r="P1667" s="8">
        <f t="shared" ref="P1667:P1730" si="105">ROUND(E1667/L1667,2)</f>
        <v>44.96</v>
      </c>
      <c r="Q1667" s="8" t="s">
        <v>8325</v>
      </c>
      <c r="R1667" s="8" t="s">
        <v>8346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2.75" x14ac:dyDescent="0.45">
      <c r="A1668" s="5">
        <v>1666</v>
      </c>
      <c r="B1668" s="7" t="s">
        <v>1667</v>
      </c>
      <c r="C1668" s="7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1">
        <f t="shared" si="104"/>
        <v>161</v>
      </c>
      <c r="P1668" s="8">
        <f t="shared" si="105"/>
        <v>41.04</v>
      </c>
      <c r="Q1668" s="8" t="s">
        <v>8325</v>
      </c>
      <c r="R1668" s="8" t="s">
        <v>8346</v>
      </c>
      <c r="S1668" s="17">
        <f t="shared" si="106"/>
        <v>41331.253159722226</v>
      </c>
      <c r="T1668" s="17">
        <f t="shared" si="107"/>
        <v>41361.211493055554</v>
      </c>
    </row>
    <row r="1669" spans="1:20" ht="42.75" x14ac:dyDescent="0.45">
      <c r="A1669" s="5">
        <v>1667</v>
      </c>
      <c r="B1669" s="7" t="s">
        <v>1668</v>
      </c>
      <c r="C1669" s="7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1">
        <f t="shared" si="104"/>
        <v>127</v>
      </c>
      <c r="P1669" s="8">
        <f t="shared" si="105"/>
        <v>52.6</v>
      </c>
      <c r="Q1669" s="8" t="s">
        <v>8325</v>
      </c>
      <c r="R1669" s="8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42.75" x14ac:dyDescent="0.45">
      <c r="A1670" s="5">
        <v>1668</v>
      </c>
      <c r="B1670" s="7" t="s">
        <v>1669</v>
      </c>
      <c r="C1670" s="7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1">
        <f t="shared" si="104"/>
        <v>103</v>
      </c>
      <c r="P1670" s="8">
        <f t="shared" si="105"/>
        <v>70.78</v>
      </c>
      <c r="Q1670" s="8" t="s">
        <v>8325</v>
      </c>
      <c r="R1670" s="8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42.75" x14ac:dyDescent="0.45">
      <c r="A1671" s="5">
        <v>1669</v>
      </c>
      <c r="B1671" s="7" t="s">
        <v>1670</v>
      </c>
      <c r="C1671" s="7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1">
        <f t="shared" si="104"/>
        <v>140</v>
      </c>
      <c r="P1671" s="8">
        <f t="shared" si="105"/>
        <v>53.75</v>
      </c>
      <c r="Q1671" s="8" t="s">
        <v>8325</v>
      </c>
      <c r="R1671" s="8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57" x14ac:dyDescent="0.45">
      <c r="A1672" s="5">
        <v>1670</v>
      </c>
      <c r="B1672" s="7" t="s">
        <v>1671</v>
      </c>
      <c r="C1672" s="7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1">
        <f t="shared" si="104"/>
        <v>103</v>
      </c>
      <c r="P1672" s="8">
        <f t="shared" si="105"/>
        <v>44.61</v>
      </c>
      <c r="Q1672" s="8" t="s">
        <v>8325</v>
      </c>
      <c r="R1672" s="8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28.5" x14ac:dyDescent="0.45">
      <c r="A1673" s="5">
        <v>1671</v>
      </c>
      <c r="B1673" s="7" t="s">
        <v>1672</v>
      </c>
      <c r="C1673" s="7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1">
        <f t="shared" si="104"/>
        <v>101</v>
      </c>
      <c r="P1673" s="8">
        <f t="shared" si="105"/>
        <v>26.15</v>
      </c>
      <c r="Q1673" s="8" t="s">
        <v>8325</v>
      </c>
      <c r="R1673" s="8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28.5" x14ac:dyDescent="0.45">
      <c r="A1674" s="5">
        <v>1672</v>
      </c>
      <c r="B1674" s="7" t="s">
        <v>1673</v>
      </c>
      <c r="C1674" s="7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1">
        <f t="shared" si="104"/>
        <v>113</v>
      </c>
      <c r="P1674" s="8">
        <f t="shared" si="105"/>
        <v>39.18</v>
      </c>
      <c r="Q1674" s="8" t="s">
        <v>8325</v>
      </c>
      <c r="R1674" s="8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2.75" x14ac:dyDescent="0.45">
      <c r="A1675" s="5">
        <v>1673</v>
      </c>
      <c r="B1675" s="7" t="s">
        <v>1674</v>
      </c>
      <c r="C1675" s="7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1">
        <f t="shared" si="104"/>
        <v>128</v>
      </c>
      <c r="P1675" s="8">
        <f t="shared" si="105"/>
        <v>45.59</v>
      </c>
      <c r="Q1675" s="8" t="s">
        <v>8325</v>
      </c>
      <c r="R1675" s="8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42.75" x14ac:dyDescent="0.45">
      <c r="A1676" s="5">
        <v>1674</v>
      </c>
      <c r="B1676" s="7" t="s">
        <v>1675</v>
      </c>
      <c r="C1676" s="7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1">
        <f t="shared" si="104"/>
        <v>202</v>
      </c>
      <c r="P1676" s="8">
        <f t="shared" si="105"/>
        <v>89.25</v>
      </c>
      <c r="Q1676" s="8" t="s">
        <v>8325</v>
      </c>
      <c r="R1676" s="8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28.5" x14ac:dyDescent="0.45">
      <c r="A1677" s="5">
        <v>1675</v>
      </c>
      <c r="B1677" s="7" t="s">
        <v>1676</v>
      </c>
      <c r="C1677" s="7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1">
        <f t="shared" si="104"/>
        <v>137</v>
      </c>
      <c r="P1677" s="8">
        <f t="shared" si="105"/>
        <v>40.42</v>
      </c>
      <c r="Q1677" s="8" t="s">
        <v>8325</v>
      </c>
      <c r="R1677" s="8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28.5" x14ac:dyDescent="0.45">
      <c r="A1678" s="5">
        <v>1676</v>
      </c>
      <c r="B1678" s="7" t="s">
        <v>1677</v>
      </c>
      <c r="C1678" s="7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1">
        <f t="shared" si="104"/>
        <v>115</v>
      </c>
      <c r="P1678" s="8">
        <f t="shared" si="105"/>
        <v>82.38</v>
      </c>
      <c r="Q1678" s="8" t="s">
        <v>8325</v>
      </c>
      <c r="R1678" s="8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2.75" x14ac:dyDescent="0.45">
      <c r="A1679" s="5">
        <v>1677</v>
      </c>
      <c r="B1679" s="7" t="s">
        <v>1678</v>
      </c>
      <c r="C1679" s="7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1">
        <f t="shared" si="104"/>
        <v>112</v>
      </c>
      <c r="P1679" s="8">
        <f t="shared" si="105"/>
        <v>159.52000000000001</v>
      </c>
      <c r="Q1679" s="8" t="s">
        <v>8325</v>
      </c>
      <c r="R1679" s="8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42.75" x14ac:dyDescent="0.45">
      <c r="A1680" s="5">
        <v>1678</v>
      </c>
      <c r="B1680" s="7" t="s">
        <v>1679</v>
      </c>
      <c r="C1680" s="7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1">
        <f t="shared" si="104"/>
        <v>118</v>
      </c>
      <c r="P1680" s="8">
        <f t="shared" si="105"/>
        <v>36.24</v>
      </c>
      <c r="Q1680" s="8" t="s">
        <v>8325</v>
      </c>
      <c r="R1680" s="8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57" x14ac:dyDescent="0.45">
      <c r="A1681" s="5">
        <v>1679</v>
      </c>
      <c r="B1681" s="7" t="s">
        <v>1680</v>
      </c>
      <c r="C1681" s="7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1">
        <f t="shared" si="104"/>
        <v>175</v>
      </c>
      <c r="P1681" s="8">
        <f t="shared" si="105"/>
        <v>62.5</v>
      </c>
      <c r="Q1681" s="8" t="s">
        <v>8325</v>
      </c>
      <c r="R1681" s="8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28.5" x14ac:dyDescent="0.45">
      <c r="A1682" s="5">
        <v>1680</v>
      </c>
      <c r="B1682" s="7" t="s">
        <v>1681</v>
      </c>
      <c r="C1682" s="7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1">
        <f t="shared" si="104"/>
        <v>118</v>
      </c>
      <c r="P1682" s="8">
        <f t="shared" si="105"/>
        <v>47</v>
      </c>
      <c r="Q1682" s="8" t="s">
        <v>8325</v>
      </c>
      <c r="R1682" s="8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42.75" x14ac:dyDescent="0.45">
      <c r="A1683" s="5">
        <v>1681</v>
      </c>
      <c r="B1683" s="7" t="s">
        <v>1682</v>
      </c>
      <c r="C1683" s="7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1">
        <f t="shared" si="104"/>
        <v>101</v>
      </c>
      <c r="P1683" s="8">
        <f t="shared" si="105"/>
        <v>74.58</v>
      </c>
      <c r="Q1683" s="8" t="s">
        <v>8325</v>
      </c>
      <c r="R1683" s="8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28.5" x14ac:dyDescent="0.45">
      <c r="A1684" s="5">
        <v>1682</v>
      </c>
      <c r="B1684" s="7" t="s">
        <v>1683</v>
      </c>
      <c r="C1684" s="7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1">
        <f t="shared" si="104"/>
        <v>0</v>
      </c>
      <c r="P1684" s="8" t="e">
        <f t="shared" si="105"/>
        <v>#DIV/0!</v>
      </c>
      <c r="Q1684" s="8" t="s">
        <v>8325</v>
      </c>
      <c r="R1684" s="8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2.75" x14ac:dyDescent="0.45">
      <c r="A1685" s="5">
        <v>1683</v>
      </c>
      <c r="B1685" s="7" t="s">
        <v>1684</v>
      </c>
      <c r="C1685" s="7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1">
        <f t="shared" si="104"/>
        <v>22</v>
      </c>
      <c r="P1685" s="8">
        <f t="shared" si="105"/>
        <v>76</v>
      </c>
      <c r="Q1685" s="8" t="s">
        <v>8325</v>
      </c>
      <c r="R1685" s="8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28.5" x14ac:dyDescent="0.45">
      <c r="A1686" s="5">
        <v>1684</v>
      </c>
      <c r="B1686" s="7" t="s">
        <v>1685</v>
      </c>
      <c r="C1686" s="7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1">
        <f t="shared" si="104"/>
        <v>109</v>
      </c>
      <c r="P1686" s="8">
        <f t="shared" si="105"/>
        <v>86.44</v>
      </c>
      <c r="Q1686" s="8" t="s">
        <v>8325</v>
      </c>
      <c r="R1686" s="8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42.75" x14ac:dyDescent="0.45">
      <c r="A1687" s="5">
        <v>1685</v>
      </c>
      <c r="B1687" s="7" t="s">
        <v>1686</v>
      </c>
      <c r="C1687" s="7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1">
        <f t="shared" si="104"/>
        <v>103</v>
      </c>
      <c r="P1687" s="8">
        <f t="shared" si="105"/>
        <v>24</v>
      </c>
      <c r="Q1687" s="8" t="s">
        <v>8325</v>
      </c>
      <c r="R1687" s="8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42.75" x14ac:dyDescent="0.45">
      <c r="A1688" s="5">
        <v>1686</v>
      </c>
      <c r="B1688" s="7" t="s">
        <v>1687</v>
      </c>
      <c r="C1688" s="7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1">
        <f t="shared" si="104"/>
        <v>0</v>
      </c>
      <c r="P1688" s="8">
        <f t="shared" si="105"/>
        <v>18</v>
      </c>
      <c r="Q1688" s="8" t="s">
        <v>8325</v>
      </c>
      <c r="R1688" s="8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42.75" x14ac:dyDescent="0.45">
      <c r="A1689" s="5">
        <v>1687</v>
      </c>
      <c r="B1689" s="7" t="s">
        <v>1688</v>
      </c>
      <c r="C1689" s="7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1">
        <f t="shared" si="104"/>
        <v>31</v>
      </c>
      <c r="P1689" s="8">
        <f t="shared" si="105"/>
        <v>80.13</v>
      </c>
      <c r="Q1689" s="8" t="s">
        <v>8325</v>
      </c>
      <c r="R1689" s="8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57" x14ac:dyDescent="0.45">
      <c r="A1690" s="5">
        <v>1688</v>
      </c>
      <c r="B1690" s="7" t="s">
        <v>1689</v>
      </c>
      <c r="C1690" s="7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1">
        <f t="shared" si="104"/>
        <v>44</v>
      </c>
      <c r="P1690" s="8">
        <f t="shared" si="105"/>
        <v>253.14</v>
      </c>
      <c r="Q1690" s="8" t="s">
        <v>8325</v>
      </c>
      <c r="R1690" s="8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45">
      <c r="A1691" s="5">
        <v>1689</v>
      </c>
      <c r="B1691" s="7" t="s">
        <v>1690</v>
      </c>
      <c r="C1691" s="7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1">
        <f t="shared" si="104"/>
        <v>100</v>
      </c>
      <c r="P1691" s="8">
        <f t="shared" si="105"/>
        <v>171.43</v>
      </c>
      <c r="Q1691" s="8" t="s">
        <v>8325</v>
      </c>
      <c r="R1691" s="8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2.75" x14ac:dyDescent="0.45">
      <c r="A1692" s="5">
        <v>1690</v>
      </c>
      <c r="B1692" s="7" t="s">
        <v>1691</v>
      </c>
      <c r="C1692" s="7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1">
        <f t="shared" si="104"/>
        <v>25</v>
      </c>
      <c r="P1692" s="8">
        <f t="shared" si="105"/>
        <v>57.73</v>
      </c>
      <c r="Q1692" s="8" t="s">
        <v>8325</v>
      </c>
      <c r="R1692" s="8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42.75" x14ac:dyDescent="0.45">
      <c r="A1693" s="5">
        <v>1691</v>
      </c>
      <c r="B1693" s="7" t="s">
        <v>1692</v>
      </c>
      <c r="C1693" s="7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1">
        <f t="shared" si="104"/>
        <v>33</v>
      </c>
      <c r="P1693" s="8">
        <f t="shared" si="105"/>
        <v>264.26</v>
      </c>
      <c r="Q1693" s="8" t="s">
        <v>8325</v>
      </c>
      <c r="R1693" s="8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2.75" x14ac:dyDescent="0.45">
      <c r="A1694" s="5">
        <v>1692</v>
      </c>
      <c r="B1694" s="7" t="s">
        <v>1693</v>
      </c>
      <c r="C1694" s="7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1">
        <f t="shared" si="104"/>
        <v>48</v>
      </c>
      <c r="P1694" s="8">
        <f t="shared" si="105"/>
        <v>159.33000000000001</v>
      </c>
      <c r="Q1694" s="8" t="s">
        <v>8325</v>
      </c>
      <c r="R1694" s="8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42.75" x14ac:dyDescent="0.45">
      <c r="A1695" s="5">
        <v>1693</v>
      </c>
      <c r="B1695" s="7" t="s">
        <v>1694</v>
      </c>
      <c r="C1695" s="7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1">
        <f t="shared" si="104"/>
        <v>9</v>
      </c>
      <c r="P1695" s="8">
        <f t="shared" si="105"/>
        <v>35</v>
      </c>
      <c r="Q1695" s="8" t="s">
        <v>8325</v>
      </c>
      <c r="R1695" s="8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42.75" x14ac:dyDescent="0.45">
      <c r="A1696" s="5">
        <v>1694</v>
      </c>
      <c r="B1696" s="7" t="s">
        <v>1695</v>
      </c>
      <c r="C1696" s="7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1">
        <f t="shared" si="104"/>
        <v>0</v>
      </c>
      <c r="P1696" s="8">
        <f t="shared" si="105"/>
        <v>5</v>
      </c>
      <c r="Q1696" s="8" t="s">
        <v>8325</v>
      </c>
      <c r="R1696" s="8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57" x14ac:dyDescent="0.45">
      <c r="A1697" s="5">
        <v>1695</v>
      </c>
      <c r="B1697" s="7" t="s">
        <v>1696</v>
      </c>
      <c r="C1697" s="7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1">
        <f t="shared" si="104"/>
        <v>12</v>
      </c>
      <c r="P1697" s="8">
        <f t="shared" si="105"/>
        <v>61.09</v>
      </c>
      <c r="Q1697" s="8" t="s">
        <v>8325</v>
      </c>
      <c r="R1697" s="8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42.75" x14ac:dyDescent="0.45">
      <c r="A1698" s="5">
        <v>1696</v>
      </c>
      <c r="B1698" s="7" t="s">
        <v>1697</v>
      </c>
      <c r="C1698" s="7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1">
        <f t="shared" si="104"/>
        <v>0</v>
      </c>
      <c r="P1698" s="8" t="e">
        <f t="shared" si="105"/>
        <v>#DIV/0!</v>
      </c>
      <c r="Q1698" s="8" t="s">
        <v>8325</v>
      </c>
      <c r="R1698" s="8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2.75" x14ac:dyDescent="0.45">
      <c r="A1699" s="5">
        <v>1697</v>
      </c>
      <c r="B1699" s="7" t="s">
        <v>1698</v>
      </c>
      <c r="C1699" s="7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1">
        <f t="shared" si="104"/>
        <v>20</v>
      </c>
      <c r="P1699" s="8">
        <f t="shared" si="105"/>
        <v>114.82</v>
      </c>
      <c r="Q1699" s="8" t="s">
        <v>8325</v>
      </c>
      <c r="R1699" s="8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71.25" x14ac:dyDescent="0.45">
      <c r="A1700" s="5">
        <v>1698</v>
      </c>
      <c r="B1700" s="7" t="s">
        <v>1699</v>
      </c>
      <c r="C1700" s="7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1">
        <f t="shared" si="104"/>
        <v>0</v>
      </c>
      <c r="P1700" s="8" t="e">
        <f t="shared" si="105"/>
        <v>#DIV/0!</v>
      </c>
      <c r="Q1700" s="8" t="s">
        <v>8325</v>
      </c>
      <c r="R1700" s="8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42.75" x14ac:dyDescent="0.45">
      <c r="A1701" s="5">
        <v>1699</v>
      </c>
      <c r="B1701" s="7" t="s">
        <v>1700</v>
      </c>
      <c r="C1701" s="7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1">
        <f t="shared" si="104"/>
        <v>4</v>
      </c>
      <c r="P1701" s="8">
        <f t="shared" si="105"/>
        <v>54</v>
      </c>
      <c r="Q1701" s="8" t="s">
        <v>8325</v>
      </c>
      <c r="R1701" s="8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42.75" x14ac:dyDescent="0.45">
      <c r="A1702" s="5">
        <v>1700</v>
      </c>
      <c r="B1702" s="7" t="s">
        <v>1701</v>
      </c>
      <c r="C1702" s="7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1">
        <f t="shared" si="104"/>
        <v>26</v>
      </c>
      <c r="P1702" s="8">
        <f t="shared" si="105"/>
        <v>65.97</v>
      </c>
      <c r="Q1702" s="8" t="s">
        <v>8325</v>
      </c>
      <c r="R1702" s="8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42.75" x14ac:dyDescent="0.45">
      <c r="A1703" s="5">
        <v>1701</v>
      </c>
      <c r="B1703" s="7" t="s">
        <v>1702</v>
      </c>
      <c r="C1703" s="7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1">
        <f t="shared" si="104"/>
        <v>0</v>
      </c>
      <c r="P1703" s="8">
        <f t="shared" si="105"/>
        <v>5</v>
      </c>
      <c r="Q1703" s="8" t="s">
        <v>8325</v>
      </c>
      <c r="R1703" s="8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x14ac:dyDescent="0.45">
      <c r="A1704" s="5">
        <v>1702</v>
      </c>
      <c r="B1704" s="7" t="s">
        <v>1703</v>
      </c>
      <c r="C1704" s="7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1">
        <f t="shared" si="104"/>
        <v>0</v>
      </c>
      <c r="P1704" s="8">
        <f t="shared" si="105"/>
        <v>1</v>
      </c>
      <c r="Q1704" s="8" t="s">
        <v>8325</v>
      </c>
      <c r="R1704" s="8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42.75" x14ac:dyDescent="0.45">
      <c r="A1705" s="5">
        <v>1703</v>
      </c>
      <c r="B1705" s="7" t="s">
        <v>1704</v>
      </c>
      <c r="C1705" s="7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1">
        <f t="shared" si="104"/>
        <v>1</v>
      </c>
      <c r="P1705" s="8">
        <f t="shared" si="105"/>
        <v>25.5</v>
      </c>
      <c r="Q1705" s="8" t="s">
        <v>8325</v>
      </c>
      <c r="R1705" s="8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28.5" x14ac:dyDescent="0.45">
      <c r="A1706" s="5">
        <v>1704</v>
      </c>
      <c r="B1706" s="7" t="s">
        <v>1705</v>
      </c>
      <c r="C1706" s="7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1">
        <f t="shared" si="104"/>
        <v>65</v>
      </c>
      <c r="P1706" s="8">
        <f t="shared" si="105"/>
        <v>118.36</v>
      </c>
      <c r="Q1706" s="8" t="s">
        <v>8325</v>
      </c>
      <c r="R1706" s="8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2.75" x14ac:dyDescent="0.45">
      <c r="A1707" s="5">
        <v>1705</v>
      </c>
      <c r="B1707" s="7" t="s">
        <v>1706</v>
      </c>
      <c r="C1707" s="7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1">
        <f t="shared" si="104"/>
        <v>0</v>
      </c>
      <c r="P1707" s="8" t="e">
        <f t="shared" si="105"/>
        <v>#DIV/0!</v>
      </c>
      <c r="Q1707" s="8" t="s">
        <v>8325</v>
      </c>
      <c r="R1707" s="8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2.75" x14ac:dyDescent="0.45">
      <c r="A1708" s="5">
        <v>1706</v>
      </c>
      <c r="B1708" s="7" t="s">
        <v>1707</v>
      </c>
      <c r="C1708" s="7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1">
        <f t="shared" si="104"/>
        <v>0</v>
      </c>
      <c r="P1708" s="8" t="e">
        <f t="shared" si="105"/>
        <v>#DIV/0!</v>
      </c>
      <c r="Q1708" s="8" t="s">
        <v>8325</v>
      </c>
      <c r="R1708" s="8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42.75" x14ac:dyDescent="0.45">
      <c r="A1709" s="5">
        <v>1707</v>
      </c>
      <c r="B1709" s="7" t="s">
        <v>1708</v>
      </c>
      <c r="C1709" s="7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1">
        <f t="shared" si="104"/>
        <v>10</v>
      </c>
      <c r="P1709" s="8">
        <f t="shared" si="105"/>
        <v>54.11</v>
      </c>
      <c r="Q1709" s="8" t="s">
        <v>8325</v>
      </c>
      <c r="R1709" s="8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42.75" x14ac:dyDescent="0.45">
      <c r="A1710" s="5">
        <v>1708</v>
      </c>
      <c r="B1710" s="7" t="s">
        <v>1709</v>
      </c>
      <c r="C1710" s="7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1">
        <f t="shared" si="104"/>
        <v>0</v>
      </c>
      <c r="P1710" s="8" t="e">
        <f t="shared" si="105"/>
        <v>#DIV/0!</v>
      </c>
      <c r="Q1710" s="8" t="s">
        <v>8325</v>
      </c>
      <c r="R1710" s="8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2.75" x14ac:dyDescent="0.45">
      <c r="A1711" s="5">
        <v>1709</v>
      </c>
      <c r="B1711" s="7" t="s">
        <v>1710</v>
      </c>
      <c r="C1711" s="7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1">
        <f t="shared" si="104"/>
        <v>5</v>
      </c>
      <c r="P1711" s="8">
        <f t="shared" si="105"/>
        <v>21.25</v>
      </c>
      <c r="Q1711" s="8" t="s">
        <v>8325</v>
      </c>
      <c r="R1711" s="8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28.5" x14ac:dyDescent="0.45">
      <c r="A1712" s="5">
        <v>1710</v>
      </c>
      <c r="B1712" s="7" t="s">
        <v>1711</v>
      </c>
      <c r="C1712" s="7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1">
        <f t="shared" si="104"/>
        <v>1</v>
      </c>
      <c r="P1712" s="8">
        <f t="shared" si="105"/>
        <v>34</v>
      </c>
      <c r="Q1712" s="8" t="s">
        <v>8325</v>
      </c>
      <c r="R1712" s="8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42.75" x14ac:dyDescent="0.45">
      <c r="A1713" s="5">
        <v>1711</v>
      </c>
      <c r="B1713" s="7" t="s">
        <v>1712</v>
      </c>
      <c r="C1713" s="7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1">
        <f t="shared" si="104"/>
        <v>11</v>
      </c>
      <c r="P1713" s="8">
        <f t="shared" si="105"/>
        <v>525</v>
      </c>
      <c r="Q1713" s="8" t="s">
        <v>8325</v>
      </c>
      <c r="R1713" s="8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42.75" x14ac:dyDescent="0.45">
      <c r="A1714" s="5">
        <v>1712</v>
      </c>
      <c r="B1714" s="7" t="s">
        <v>1713</v>
      </c>
      <c r="C1714" s="7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1">
        <f t="shared" si="104"/>
        <v>0</v>
      </c>
      <c r="P1714" s="8" t="e">
        <f t="shared" si="105"/>
        <v>#DIV/0!</v>
      </c>
      <c r="Q1714" s="8" t="s">
        <v>8325</v>
      </c>
      <c r="R1714" s="8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57" x14ac:dyDescent="0.45">
      <c r="A1715" s="5">
        <v>1713</v>
      </c>
      <c r="B1715" s="7" t="s">
        <v>1714</v>
      </c>
      <c r="C1715" s="7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1">
        <f t="shared" si="104"/>
        <v>2</v>
      </c>
      <c r="P1715" s="8">
        <f t="shared" si="105"/>
        <v>50</v>
      </c>
      <c r="Q1715" s="8" t="s">
        <v>8325</v>
      </c>
      <c r="R1715" s="8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42.75" x14ac:dyDescent="0.45">
      <c r="A1716" s="5">
        <v>1714</v>
      </c>
      <c r="B1716" s="7" t="s">
        <v>1715</v>
      </c>
      <c r="C1716" s="7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1">
        <f t="shared" si="104"/>
        <v>8</v>
      </c>
      <c r="P1716" s="8">
        <f t="shared" si="105"/>
        <v>115.71</v>
      </c>
      <c r="Q1716" s="8" t="s">
        <v>8325</v>
      </c>
      <c r="R1716" s="8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2.75" x14ac:dyDescent="0.45">
      <c r="A1717" s="5">
        <v>1715</v>
      </c>
      <c r="B1717" s="7" t="s">
        <v>1716</v>
      </c>
      <c r="C1717" s="7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1">
        <f t="shared" si="104"/>
        <v>0</v>
      </c>
      <c r="P1717" s="8">
        <f t="shared" si="105"/>
        <v>5.5</v>
      </c>
      <c r="Q1717" s="8" t="s">
        <v>8325</v>
      </c>
      <c r="R1717" s="8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42.75" x14ac:dyDescent="0.45">
      <c r="A1718" s="5">
        <v>1716</v>
      </c>
      <c r="B1718" s="7" t="s">
        <v>1717</v>
      </c>
      <c r="C1718" s="7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1">
        <f t="shared" si="104"/>
        <v>8</v>
      </c>
      <c r="P1718" s="8">
        <f t="shared" si="105"/>
        <v>50</v>
      </c>
      <c r="Q1718" s="8" t="s">
        <v>8325</v>
      </c>
      <c r="R1718" s="8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2.75" x14ac:dyDescent="0.45">
      <c r="A1719" s="5">
        <v>1717</v>
      </c>
      <c r="B1719" s="7" t="s">
        <v>1718</v>
      </c>
      <c r="C1719" s="7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1">
        <f t="shared" si="104"/>
        <v>43</v>
      </c>
      <c r="P1719" s="8">
        <f t="shared" si="105"/>
        <v>34.020000000000003</v>
      </c>
      <c r="Q1719" s="8" t="s">
        <v>8325</v>
      </c>
      <c r="R1719" s="8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45">
      <c r="A1720" s="5">
        <v>1718</v>
      </c>
      <c r="B1720" s="7" t="s">
        <v>1719</v>
      </c>
      <c r="C1720" s="7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1">
        <f t="shared" si="104"/>
        <v>0</v>
      </c>
      <c r="P1720" s="8">
        <f t="shared" si="105"/>
        <v>37.5</v>
      </c>
      <c r="Q1720" s="8" t="s">
        <v>8325</v>
      </c>
      <c r="R1720" s="8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42.75" x14ac:dyDescent="0.45">
      <c r="A1721" s="5">
        <v>1719</v>
      </c>
      <c r="B1721" s="7" t="s">
        <v>1720</v>
      </c>
      <c r="C1721" s="7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1">
        <f t="shared" si="104"/>
        <v>1</v>
      </c>
      <c r="P1721" s="8">
        <f t="shared" si="105"/>
        <v>11.67</v>
      </c>
      <c r="Q1721" s="8" t="s">
        <v>8325</v>
      </c>
      <c r="R1721" s="8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42.75" x14ac:dyDescent="0.45">
      <c r="A1722" s="5">
        <v>1720</v>
      </c>
      <c r="B1722" s="7" t="s">
        <v>1721</v>
      </c>
      <c r="C1722" s="7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1">
        <f t="shared" si="104"/>
        <v>6</v>
      </c>
      <c r="P1722" s="8">
        <f t="shared" si="105"/>
        <v>28.13</v>
      </c>
      <c r="Q1722" s="8" t="s">
        <v>8325</v>
      </c>
      <c r="R1722" s="8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2.75" x14ac:dyDescent="0.45">
      <c r="A1723" s="5">
        <v>1721</v>
      </c>
      <c r="B1723" s="7" t="s">
        <v>1722</v>
      </c>
      <c r="C1723" s="7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1">
        <f t="shared" si="104"/>
        <v>0</v>
      </c>
      <c r="P1723" s="8" t="e">
        <f t="shared" si="105"/>
        <v>#DIV/0!</v>
      </c>
      <c r="Q1723" s="8" t="s">
        <v>8325</v>
      </c>
      <c r="R1723" s="8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2.75" x14ac:dyDescent="0.45">
      <c r="A1724" s="5">
        <v>1722</v>
      </c>
      <c r="B1724" s="7" t="s">
        <v>1723</v>
      </c>
      <c r="C1724" s="7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1">
        <f t="shared" si="104"/>
        <v>0</v>
      </c>
      <c r="P1724" s="8">
        <f t="shared" si="105"/>
        <v>1</v>
      </c>
      <c r="Q1724" s="8" t="s">
        <v>8325</v>
      </c>
      <c r="R1724" s="8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42.75" x14ac:dyDescent="0.45">
      <c r="A1725" s="5">
        <v>1723</v>
      </c>
      <c r="B1725" s="7" t="s">
        <v>1724</v>
      </c>
      <c r="C1725" s="7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1">
        <f t="shared" si="104"/>
        <v>7</v>
      </c>
      <c r="P1725" s="8">
        <f t="shared" si="105"/>
        <v>216.67</v>
      </c>
      <c r="Q1725" s="8" t="s">
        <v>8325</v>
      </c>
      <c r="R1725" s="8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42.75" x14ac:dyDescent="0.45">
      <c r="A1726" s="5">
        <v>1724</v>
      </c>
      <c r="B1726" s="7" t="s">
        <v>1725</v>
      </c>
      <c r="C1726" s="7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1">
        <f t="shared" si="104"/>
        <v>1</v>
      </c>
      <c r="P1726" s="8">
        <f t="shared" si="105"/>
        <v>8.75</v>
      </c>
      <c r="Q1726" s="8" t="s">
        <v>8325</v>
      </c>
      <c r="R1726" s="8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42.75" x14ac:dyDescent="0.45">
      <c r="A1727" s="5">
        <v>1725</v>
      </c>
      <c r="B1727" s="7" t="s">
        <v>1726</v>
      </c>
      <c r="C1727" s="7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1">
        <f t="shared" si="104"/>
        <v>10</v>
      </c>
      <c r="P1727" s="8">
        <f t="shared" si="105"/>
        <v>62.22</v>
      </c>
      <c r="Q1727" s="8" t="s">
        <v>8325</v>
      </c>
      <c r="R1727" s="8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28.5" x14ac:dyDescent="0.45">
      <c r="A1728" s="5">
        <v>1726</v>
      </c>
      <c r="B1728" s="7" t="s">
        <v>1727</v>
      </c>
      <c r="C1728" s="7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1">
        <f t="shared" si="104"/>
        <v>34</v>
      </c>
      <c r="P1728" s="8">
        <f t="shared" si="105"/>
        <v>137.25</v>
      </c>
      <c r="Q1728" s="8" t="s">
        <v>8325</v>
      </c>
      <c r="R1728" s="8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42.75" x14ac:dyDescent="0.45">
      <c r="A1729" s="5">
        <v>1727</v>
      </c>
      <c r="B1729" s="7" t="s">
        <v>1728</v>
      </c>
      <c r="C1729" s="7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1">
        <f t="shared" si="104"/>
        <v>0</v>
      </c>
      <c r="P1729" s="8">
        <f t="shared" si="105"/>
        <v>1</v>
      </c>
      <c r="Q1729" s="8" t="s">
        <v>8325</v>
      </c>
      <c r="R1729" s="8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2.75" x14ac:dyDescent="0.45">
      <c r="A1730" s="5">
        <v>1728</v>
      </c>
      <c r="B1730" s="7" t="s">
        <v>1729</v>
      </c>
      <c r="C1730" s="7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1">
        <f t="shared" si="104"/>
        <v>68</v>
      </c>
      <c r="P1730" s="8">
        <f t="shared" si="105"/>
        <v>122.14</v>
      </c>
      <c r="Q1730" s="8" t="s">
        <v>8325</v>
      </c>
      <c r="R1730" s="8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42.75" x14ac:dyDescent="0.45">
      <c r="A1731" s="5">
        <v>1729</v>
      </c>
      <c r="B1731" s="7" t="s">
        <v>1730</v>
      </c>
      <c r="C1731" s="7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1">
        <f t="shared" ref="O1731:O1794" si="108">ROUND((E1731/D1731)*100,0)</f>
        <v>0</v>
      </c>
      <c r="P1731" s="8" t="e">
        <f t="shared" ref="P1731:P1794" si="109">ROUND(E1731/L1731,2)</f>
        <v>#DIV/0!</v>
      </c>
      <c r="Q1731" s="8" t="s">
        <v>8325</v>
      </c>
      <c r="R1731" s="8" t="s">
        <v>8347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2.75" x14ac:dyDescent="0.45">
      <c r="A1732" s="5">
        <v>1730</v>
      </c>
      <c r="B1732" s="7" t="s">
        <v>1731</v>
      </c>
      <c r="C1732" s="7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1">
        <f t="shared" si="108"/>
        <v>0</v>
      </c>
      <c r="P1732" s="8" t="e">
        <f t="shared" si="109"/>
        <v>#DIV/0!</v>
      </c>
      <c r="Q1732" s="8" t="s">
        <v>8325</v>
      </c>
      <c r="R1732" s="8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28.5" x14ac:dyDescent="0.45">
      <c r="A1733" s="5">
        <v>1731</v>
      </c>
      <c r="B1733" s="7" t="s">
        <v>1732</v>
      </c>
      <c r="C1733" s="7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1">
        <f t="shared" si="108"/>
        <v>0</v>
      </c>
      <c r="P1733" s="8" t="e">
        <f t="shared" si="109"/>
        <v>#DIV/0!</v>
      </c>
      <c r="Q1733" s="8" t="s">
        <v>8325</v>
      </c>
      <c r="R1733" s="8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42.75" x14ac:dyDescent="0.45">
      <c r="A1734" s="5">
        <v>1732</v>
      </c>
      <c r="B1734" s="7" t="s">
        <v>1733</v>
      </c>
      <c r="C1734" s="7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1">
        <f t="shared" si="108"/>
        <v>0</v>
      </c>
      <c r="P1734" s="8" t="e">
        <f t="shared" si="109"/>
        <v>#DIV/0!</v>
      </c>
      <c r="Q1734" s="8" t="s">
        <v>8325</v>
      </c>
      <c r="R1734" s="8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42.75" x14ac:dyDescent="0.45">
      <c r="A1735" s="5">
        <v>1733</v>
      </c>
      <c r="B1735" s="7" t="s">
        <v>1734</v>
      </c>
      <c r="C1735" s="7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1">
        <f t="shared" si="108"/>
        <v>0</v>
      </c>
      <c r="P1735" s="8" t="e">
        <f t="shared" si="109"/>
        <v>#DIV/0!</v>
      </c>
      <c r="Q1735" s="8" t="s">
        <v>8325</v>
      </c>
      <c r="R1735" s="8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2.75" x14ac:dyDescent="0.45">
      <c r="A1736" s="5">
        <v>1734</v>
      </c>
      <c r="B1736" s="7" t="s">
        <v>1735</v>
      </c>
      <c r="C1736" s="7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1">
        <f t="shared" si="108"/>
        <v>0</v>
      </c>
      <c r="P1736" s="8">
        <f t="shared" si="109"/>
        <v>1</v>
      </c>
      <c r="Q1736" s="8" t="s">
        <v>8325</v>
      </c>
      <c r="R1736" s="8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2.75" x14ac:dyDescent="0.45">
      <c r="A1737" s="5">
        <v>1735</v>
      </c>
      <c r="B1737" s="7" t="s">
        <v>1736</v>
      </c>
      <c r="C1737" s="7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1">
        <f t="shared" si="108"/>
        <v>11</v>
      </c>
      <c r="P1737" s="8">
        <f t="shared" si="109"/>
        <v>55</v>
      </c>
      <c r="Q1737" s="8" t="s">
        <v>8325</v>
      </c>
      <c r="R1737" s="8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28.5" x14ac:dyDescent="0.45">
      <c r="A1738" s="5">
        <v>1736</v>
      </c>
      <c r="B1738" s="7" t="s">
        <v>1737</v>
      </c>
      <c r="C1738" s="7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1">
        <f t="shared" si="108"/>
        <v>1</v>
      </c>
      <c r="P1738" s="8">
        <f t="shared" si="109"/>
        <v>22</v>
      </c>
      <c r="Q1738" s="8" t="s">
        <v>8325</v>
      </c>
      <c r="R1738" s="8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42.75" x14ac:dyDescent="0.45">
      <c r="A1739" s="5">
        <v>1737</v>
      </c>
      <c r="B1739" s="7" t="s">
        <v>1738</v>
      </c>
      <c r="C1739" s="7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1">
        <f t="shared" si="108"/>
        <v>21</v>
      </c>
      <c r="P1739" s="8">
        <f t="shared" si="109"/>
        <v>56.67</v>
      </c>
      <c r="Q1739" s="8" t="s">
        <v>8325</v>
      </c>
      <c r="R1739" s="8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28.5" x14ac:dyDescent="0.45">
      <c r="A1740" s="5">
        <v>1738</v>
      </c>
      <c r="B1740" s="7" t="s">
        <v>1739</v>
      </c>
      <c r="C1740" s="7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1">
        <f t="shared" si="108"/>
        <v>0</v>
      </c>
      <c r="P1740" s="8">
        <f t="shared" si="109"/>
        <v>20</v>
      </c>
      <c r="Q1740" s="8" t="s">
        <v>8325</v>
      </c>
      <c r="R1740" s="8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2.75" x14ac:dyDescent="0.45">
      <c r="A1741" s="5">
        <v>1739</v>
      </c>
      <c r="B1741" s="7" t="s">
        <v>1740</v>
      </c>
      <c r="C1741" s="7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1">
        <f t="shared" si="108"/>
        <v>0</v>
      </c>
      <c r="P1741" s="8">
        <f t="shared" si="109"/>
        <v>1</v>
      </c>
      <c r="Q1741" s="8" t="s">
        <v>8325</v>
      </c>
      <c r="R1741" s="8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2.75" x14ac:dyDescent="0.45">
      <c r="A1742" s="5">
        <v>1740</v>
      </c>
      <c r="B1742" s="7" t="s">
        <v>1741</v>
      </c>
      <c r="C1742" s="7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1">
        <f t="shared" si="108"/>
        <v>0</v>
      </c>
      <c r="P1742" s="8" t="e">
        <f t="shared" si="109"/>
        <v>#DIV/0!</v>
      </c>
      <c r="Q1742" s="8" t="s">
        <v>8325</v>
      </c>
      <c r="R1742" s="8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28.5" x14ac:dyDescent="0.45">
      <c r="A1743" s="5">
        <v>1741</v>
      </c>
      <c r="B1743" s="7" t="s">
        <v>1742</v>
      </c>
      <c r="C1743" s="7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1">
        <f t="shared" si="108"/>
        <v>111</v>
      </c>
      <c r="P1743" s="8">
        <f t="shared" si="109"/>
        <v>25.58</v>
      </c>
      <c r="Q1743" s="8" t="s">
        <v>8338</v>
      </c>
      <c r="R1743" s="8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42.75" x14ac:dyDescent="0.45">
      <c r="A1744" s="5">
        <v>1742</v>
      </c>
      <c r="B1744" s="7" t="s">
        <v>1743</v>
      </c>
      <c r="C1744" s="7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1">
        <f t="shared" si="108"/>
        <v>109</v>
      </c>
      <c r="P1744" s="8">
        <f t="shared" si="109"/>
        <v>63.97</v>
      </c>
      <c r="Q1744" s="8" t="s">
        <v>8338</v>
      </c>
      <c r="R1744" s="8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2.75" x14ac:dyDescent="0.45">
      <c r="A1745" s="5">
        <v>1743</v>
      </c>
      <c r="B1745" s="7" t="s">
        <v>1744</v>
      </c>
      <c r="C1745" s="7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1">
        <f t="shared" si="108"/>
        <v>100</v>
      </c>
      <c r="P1745" s="8">
        <f t="shared" si="109"/>
        <v>89.93</v>
      </c>
      <c r="Q1745" s="8" t="s">
        <v>8338</v>
      </c>
      <c r="R1745" s="8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42.75" x14ac:dyDescent="0.45">
      <c r="A1746" s="5">
        <v>1744</v>
      </c>
      <c r="B1746" s="7" t="s">
        <v>1745</v>
      </c>
      <c r="C1746" s="7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1">
        <f t="shared" si="108"/>
        <v>118</v>
      </c>
      <c r="P1746" s="8">
        <f t="shared" si="109"/>
        <v>93.07</v>
      </c>
      <c r="Q1746" s="8" t="s">
        <v>8338</v>
      </c>
      <c r="R1746" s="8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42.75" x14ac:dyDescent="0.45">
      <c r="A1747" s="5">
        <v>1745</v>
      </c>
      <c r="B1747" s="7" t="s">
        <v>1746</v>
      </c>
      <c r="C1747" s="7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1">
        <f t="shared" si="108"/>
        <v>114</v>
      </c>
      <c r="P1747" s="8">
        <f t="shared" si="109"/>
        <v>89.67</v>
      </c>
      <c r="Q1747" s="8" t="s">
        <v>8338</v>
      </c>
      <c r="R1747" s="8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57" x14ac:dyDescent="0.45">
      <c r="A1748" s="5">
        <v>1746</v>
      </c>
      <c r="B1748" s="7" t="s">
        <v>1747</v>
      </c>
      <c r="C1748" s="7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1">
        <f t="shared" si="108"/>
        <v>148</v>
      </c>
      <c r="P1748" s="8">
        <f t="shared" si="109"/>
        <v>207.62</v>
      </c>
      <c r="Q1748" s="8" t="s">
        <v>8338</v>
      </c>
      <c r="R1748" s="8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42.75" x14ac:dyDescent="0.45">
      <c r="A1749" s="5">
        <v>1747</v>
      </c>
      <c r="B1749" s="7" t="s">
        <v>1748</v>
      </c>
      <c r="C1749" s="7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1">
        <f t="shared" si="108"/>
        <v>105</v>
      </c>
      <c r="P1749" s="8">
        <f t="shared" si="109"/>
        <v>59.41</v>
      </c>
      <c r="Q1749" s="8" t="s">
        <v>8338</v>
      </c>
      <c r="R1749" s="8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28.5" x14ac:dyDescent="0.45">
      <c r="A1750" s="5">
        <v>1748</v>
      </c>
      <c r="B1750" s="7" t="s">
        <v>1749</v>
      </c>
      <c r="C1750" s="7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1">
        <f t="shared" si="108"/>
        <v>130</v>
      </c>
      <c r="P1750" s="8">
        <f t="shared" si="109"/>
        <v>358.97</v>
      </c>
      <c r="Q1750" s="8" t="s">
        <v>8338</v>
      </c>
      <c r="R1750" s="8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28.5" x14ac:dyDescent="0.45">
      <c r="A1751" s="5">
        <v>1749</v>
      </c>
      <c r="B1751" s="7" t="s">
        <v>1750</v>
      </c>
      <c r="C1751" s="7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1">
        <f t="shared" si="108"/>
        <v>123</v>
      </c>
      <c r="P1751" s="8">
        <f t="shared" si="109"/>
        <v>94.74</v>
      </c>
      <c r="Q1751" s="8" t="s">
        <v>8338</v>
      </c>
      <c r="R1751" s="8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42.75" x14ac:dyDescent="0.45">
      <c r="A1752" s="5">
        <v>1750</v>
      </c>
      <c r="B1752" s="7" t="s">
        <v>1751</v>
      </c>
      <c r="C1752" s="7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1">
        <f t="shared" si="108"/>
        <v>202</v>
      </c>
      <c r="P1752" s="8">
        <f t="shared" si="109"/>
        <v>80.650000000000006</v>
      </c>
      <c r="Q1752" s="8" t="s">
        <v>8338</v>
      </c>
      <c r="R1752" s="8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28.5" x14ac:dyDescent="0.45">
      <c r="A1753" s="5">
        <v>1751</v>
      </c>
      <c r="B1753" s="7" t="s">
        <v>1752</v>
      </c>
      <c r="C1753" s="7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1">
        <f t="shared" si="108"/>
        <v>103</v>
      </c>
      <c r="P1753" s="8">
        <f t="shared" si="109"/>
        <v>168.69</v>
      </c>
      <c r="Q1753" s="8" t="s">
        <v>8338</v>
      </c>
      <c r="R1753" s="8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28.5" x14ac:dyDescent="0.45">
      <c r="A1754" s="5">
        <v>1752</v>
      </c>
      <c r="B1754" s="7" t="s">
        <v>1753</v>
      </c>
      <c r="C1754" s="7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1">
        <f t="shared" si="108"/>
        <v>260</v>
      </c>
      <c r="P1754" s="8">
        <f t="shared" si="109"/>
        <v>34.69</v>
      </c>
      <c r="Q1754" s="8" t="s">
        <v>8338</v>
      </c>
      <c r="R1754" s="8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2.75" x14ac:dyDescent="0.45">
      <c r="A1755" s="5">
        <v>1753</v>
      </c>
      <c r="B1755" s="7" t="s">
        <v>1754</v>
      </c>
      <c r="C1755" s="7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1">
        <f t="shared" si="108"/>
        <v>108</v>
      </c>
      <c r="P1755" s="8">
        <f t="shared" si="109"/>
        <v>462.86</v>
      </c>
      <c r="Q1755" s="8" t="s">
        <v>8338</v>
      </c>
      <c r="R1755" s="8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42.75" x14ac:dyDescent="0.45">
      <c r="A1756" s="5">
        <v>1754</v>
      </c>
      <c r="B1756" s="7" t="s">
        <v>1755</v>
      </c>
      <c r="C1756" s="7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1">
        <f t="shared" si="108"/>
        <v>111</v>
      </c>
      <c r="P1756" s="8">
        <f t="shared" si="109"/>
        <v>104.39</v>
      </c>
      <c r="Q1756" s="8" t="s">
        <v>8338</v>
      </c>
      <c r="R1756" s="8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42.75" x14ac:dyDescent="0.45">
      <c r="A1757" s="5">
        <v>1755</v>
      </c>
      <c r="B1757" s="7" t="s">
        <v>1756</v>
      </c>
      <c r="C1757" s="7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1">
        <f t="shared" si="108"/>
        <v>120</v>
      </c>
      <c r="P1757" s="8">
        <f t="shared" si="109"/>
        <v>7.5</v>
      </c>
      <c r="Q1757" s="8" t="s">
        <v>8338</v>
      </c>
      <c r="R1757" s="8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2.75" x14ac:dyDescent="0.45">
      <c r="A1758" s="5">
        <v>1756</v>
      </c>
      <c r="B1758" s="7" t="s">
        <v>1757</v>
      </c>
      <c r="C1758" s="7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1">
        <f t="shared" si="108"/>
        <v>103</v>
      </c>
      <c r="P1758" s="8">
        <f t="shared" si="109"/>
        <v>47.13</v>
      </c>
      <c r="Q1758" s="8" t="s">
        <v>8338</v>
      </c>
      <c r="R1758" s="8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28.5" x14ac:dyDescent="0.45">
      <c r="A1759" s="5">
        <v>1757</v>
      </c>
      <c r="B1759" s="7" t="s">
        <v>1758</v>
      </c>
      <c r="C1759" s="7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1">
        <f t="shared" si="108"/>
        <v>116</v>
      </c>
      <c r="P1759" s="8">
        <f t="shared" si="109"/>
        <v>414.29</v>
      </c>
      <c r="Q1759" s="8" t="s">
        <v>8338</v>
      </c>
      <c r="R1759" s="8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42.75" x14ac:dyDescent="0.45">
      <c r="A1760" s="5">
        <v>1758</v>
      </c>
      <c r="B1760" s="7" t="s">
        <v>1759</v>
      </c>
      <c r="C1760" s="7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1">
        <f t="shared" si="108"/>
        <v>115</v>
      </c>
      <c r="P1760" s="8">
        <f t="shared" si="109"/>
        <v>42.48</v>
      </c>
      <c r="Q1760" s="8" t="s">
        <v>8338</v>
      </c>
      <c r="R1760" s="8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28.5" x14ac:dyDescent="0.45">
      <c r="A1761" s="5">
        <v>1759</v>
      </c>
      <c r="B1761" s="7" t="s">
        <v>1760</v>
      </c>
      <c r="C1761" s="7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1">
        <f t="shared" si="108"/>
        <v>107</v>
      </c>
      <c r="P1761" s="8">
        <f t="shared" si="109"/>
        <v>108.78</v>
      </c>
      <c r="Q1761" s="8" t="s">
        <v>8338</v>
      </c>
      <c r="R1761" s="8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42.75" x14ac:dyDescent="0.45">
      <c r="A1762" s="5">
        <v>1760</v>
      </c>
      <c r="B1762" s="7" t="s">
        <v>1761</v>
      </c>
      <c r="C1762" s="7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1">
        <f t="shared" si="108"/>
        <v>165</v>
      </c>
      <c r="P1762" s="8">
        <f t="shared" si="109"/>
        <v>81.099999999999994</v>
      </c>
      <c r="Q1762" s="8" t="s">
        <v>8338</v>
      </c>
      <c r="R1762" s="8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28.5" x14ac:dyDescent="0.45">
      <c r="A1763" s="5">
        <v>1761</v>
      </c>
      <c r="B1763" s="7" t="s">
        <v>1762</v>
      </c>
      <c r="C1763" s="7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1">
        <f t="shared" si="108"/>
        <v>155</v>
      </c>
      <c r="P1763" s="8">
        <f t="shared" si="109"/>
        <v>51.67</v>
      </c>
      <c r="Q1763" s="8" t="s">
        <v>8338</v>
      </c>
      <c r="R1763" s="8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x14ac:dyDescent="0.45">
      <c r="A1764" s="5">
        <v>1762</v>
      </c>
      <c r="B1764" s="7" t="s">
        <v>1763</v>
      </c>
      <c r="C1764" s="7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1">
        <f t="shared" si="108"/>
        <v>885</v>
      </c>
      <c r="P1764" s="8">
        <f t="shared" si="109"/>
        <v>35.4</v>
      </c>
      <c r="Q1764" s="8" t="s">
        <v>8338</v>
      </c>
      <c r="R1764" s="8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42.75" x14ac:dyDescent="0.45">
      <c r="A1765" s="5">
        <v>1763</v>
      </c>
      <c r="B1765" s="7" t="s">
        <v>1764</v>
      </c>
      <c r="C1765" s="7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1">
        <f t="shared" si="108"/>
        <v>102</v>
      </c>
      <c r="P1765" s="8">
        <f t="shared" si="109"/>
        <v>103.64</v>
      </c>
      <c r="Q1765" s="8" t="s">
        <v>8338</v>
      </c>
      <c r="R1765" s="8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42.75" x14ac:dyDescent="0.45">
      <c r="A1766" s="5">
        <v>1764</v>
      </c>
      <c r="B1766" s="7" t="s">
        <v>1765</v>
      </c>
      <c r="C1766" s="7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1">
        <f t="shared" si="108"/>
        <v>20</v>
      </c>
      <c r="P1766" s="8">
        <f t="shared" si="109"/>
        <v>55.28</v>
      </c>
      <c r="Q1766" s="8" t="s">
        <v>8338</v>
      </c>
      <c r="R1766" s="8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42.75" x14ac:dyDescent="0.45">
      <c r="A1767" s="5">
        <v>1765</v>
      </c>
      <c r="B1767" s="7" t="s">
        <v>1766</v>
      </c>
      <c r="C1767" s="7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1">
        <f t="shared" si="108"/>
        <v>59</v>
      </c>
      <c r="P1767" s="8">
        <f t="shared" si="109"/>
        <v>72.17</v>
      </c>
      <c r="Q1767" s="8" t="s">
        <v>8338</v>
      </c>
      <c r="R1767" s="8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28.5" x14ac:dyDescent="0.45">
      <c r="A1768" s="5">
        <v>1766</v>
      </c>
      <c r="B1768" s="7" t="s">
        <v>1767</v>
      </c>
      <c r="C1768" s="7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1">
        <f t="shared" si="108"/>
        <v>0</v>
      </c>
      <c r="P1768" s="8" t="e">
        <f t="shared" si="109"/>
        <v>#DIV/0!</v>
      </c>
      <c r="Q1768" s="8" t="s">
        <v>8338</v>
      </c>
      <c r="R1768" s="8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28.5" x14ac:dyDescent="0.45">
      <c r="A1769" s="5">
        <v>1767</v>
      </c>
      <c r="B1769" s="7" t="s">
        <v>1768</v>
      </c>
      <c r="C1769" s="7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1">
        <f t="shared" si="108"/>
        <v>46</v>
      </c>
      <c r="P1769" s="8">
        <f t="shared" si="109"/>
        <v>58.62</v>
      </c>
      <c r="Q1769" s="8" t="s">
        <v>8338</v>
      </c>
      <c r="R1769" s="8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2.75" x14ac:dyDescent="0.45">
      <c r="A1770" s="5">
        <v>1768</v>
      </c>
      <c r="B1770" s="7" t="s">
        <v>1769</v>
      </c>
      <c r="C1770" s="7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1">
        <f t="shared" si="108"/>
        <v>4</v>
      </c>
      <c r="P1770" s="8">
        <f t="shared" si="109"/>
        <v>12.47</v>
      </c>
      <c r="Q1770" s="8" t="s">
        <v>8338</v>
      </c>
      <c r="R1770" s="8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2.75" x14ac:dyDescent="0.45">
      <c r="A1771" s="5">
        <v>1769</v>
      </c>
      <c r="B1771" s="7" t="s">
        <v>1770</v>
      </c>
      <c r="C1771" s="7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1">
        <f t="shared" si="108"/>
        <v>3</v>
      </c>
      <c r="P1771" s="8">
        <f t="shared" si="109"/>
        <v>49.14</v>
      </c>
      <c r="Q1771" s="8" t="s">
        <v>8338</v>
      </c>
      <c r="R1771" s="8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42.75" x14ac:dyDescent="0.45">
      <c r="A1772" s="5">
        <v>1770</v>
      </c>
      <c r="B1772" s="7" t="s">
        <v>1771</v>
      </c>
      <c r="C1772" s="7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1">
        <f t="shared" si="108"/>
        <v>57</v>
      </c>
      <c r="P1772" s="8">
        <f t="shared" si="109"/>
        <v>150.5</v>
      </c>
      <c r="Q1772" s="8" t="s">
        <v>8338</v>
      </c>
      <c r="R1772" s="8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42.75" x14ac:dyDescent="0.45">
      <c r="A1773" s="5">
        <v>1771</v>
      </c>
      <c r="B1773" s="7" t="s">
        <v>1772</v>
      </c>
      <c r="C1773" s="7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1">
        <f t="shared" si="108"/>
        <v>21</v>
      </c>
      <c r="P1773" s="8">
        <f t="shared" si="109"/>
        <v>35.799999999999997</v>
      </c>
      <c r="Q1773" s="8" t="s">
        <v>8338</v>
      </c>
      <c r="R1773" s="8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42.75" x14ac:dyDescent="0.45">
      <c r="A1774" s="5">
        <v>1772</v>
      </c>
      <c r="B1774" s="7" t="s">
        <v>1773</v>
      </c>
      <c r="C1774" s="7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1">
        <f t="shared" si="108"/>
        <v>16</v>
      </c>
      <c r="P1774" s="8">
        <f t="shared" si="109"/>
        <v>45.16</v>
      </c>
      <c r="Q1774" s="8" t="s">
        <v>8338</v>
      </c>
      <c r="R1774" s="8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42.75" x14ac:dyDescent="0.45">
      <c r="A1775" s="5">
        <v>1773</v>
      </c>
      <c r="B1775" s="7" t="s">
        <v>1774</v>
      </c>
      <c r="C1775" s="7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1">
        <f t="shared" si="108"/>
        <v>6</v>
      </c>
      <c r="P1775" s="8">
        <f t="shared" si="109"/>
        <v>98.79</v>
      </c>
      <c r="Q1775" s="8" t="s">
        <v>8338</v>
      </c>
      <c r="R1775" s="8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42.75" x14ac:dyDescent="0.45">
      <c r="A1776" s="5">
        <v>1774</v>
      </c>
      <c r="B1776" s="7" t="s">
        <v>1775</v>
      </c>
      <c r="C1776" s="7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1">
        <f t="shared" si="108"/>
        <v>46</v>
      </c>
      <c r="P1776" s="8">
        <f t="shared" si="109"/>
        <v>88.31</v>
      </c>
      <c r="Q1776" s="8" t="s">
        <v>8338</v>
      </c>
      <c r="R1776" s="8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2.75" x14ac:dyDescent="0.45">
      <c r="A1777" s="5">
        <v>1775</v>
      </c>
      <c r="B1777" s="7" t="s">
        <v>1776</v>
      </c>
      <c r="C1777" s="7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1">
        <f t="shared" si="108"/>
        <v>65</v>
      </c>
      <c r="P1777" s="8">
        <f t="shared" si="109"/>
        <v>170.63</v>
      </c>
      <c r="Q1777" s="8" t="s">
        <v>8338</v>
      </c>
      <c r="R1777" s="8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2.75" x14ac:dyDescent="0.45">
      <c r="A1778" s="5">
        <v>1776</v>
      </c>
      <c r="B1778" s="7" t="s">
        <v>1777</v>
      </c>
      <c r="C1778" s="7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1">
        <f t="shared" si="108"/>
        <v>7</v>
      </c>
      <c r="P1778" s="8">
        <f t="shared" si="109"/>
        <v>83.75</v>
      </c>
      <c r="Q1778" s="8" t="s">
        <v>8338</v>
      </c>
      <c r="R1778" s="8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42.75" x14ac:dyDescent="0.45">
      <c r="A1779" s="5">
        <v>1777</v>
      </c>
      <c r="B1779" s="7" t="s">
        <v>1778</v>
      </c>
      <c r="C1779" s="7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1">
        <f t="shared" si="108"/>
        <v>14</v>
      </c>
      <c r="P1779" s="8">
        <f t="shared" si="109"/>
        <v>65.099999999999994</v>
      </c>
      <c r="Q1779" s="8" t="s">
        <v>8338</v>
      </c>
      <c r="R1779" s="8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2.75" x14ac:dyDescent="0.45">
      <c r="A1780" s="5">
        <v>1778</v>
      </c>
      <c r="B1780" s="7" t="s">
        <v>1779</v>
      </c>
      <c r="C1780" s="7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1">
        <f t="shared" si="108"/>
        <v>2</v>
      </c>
      <c r="P1780" s="8">
        <f t="shared" si="109"/>
        <v>66.33</v>
      </c>
      <c r="Q1780" s="8" t="s">
        <v>8338</v>
      </c>
      <c r="R1780" s="8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42.75" x14ac:dyDescent="0.45">
      <c r="A1781" s="5">
        <v>1779</v>
      </c>
      <c r="B1781" s="7" t="s">
        <v>1780</v>
      </c>
      <c r="C1781" s="7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1">
        <f t="shared" si="108"/>
        <v>36</v>
      </c>
      <c r="P1781" s="8">
        <f t="shared" si="109"/>
        <v>104.89</v>
      </c>
      <c r="Q1781" s="8" t="s">
        <v>8338</v>
      </c>
      <c r="R1781" s="8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42.75" x14ac:dyDescent="0.45">
      <c r="A1782" s="5">
        <v>1780</v>
      </c>
      <c r="B1782" s="7" t="s">
        <v>1781</v>
      </c>
      <c r="C1782" s="7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1">
        <f t="shared" si="108"/>
        <v>40</v>
      </c>
      <c r="P1782" s="8">
        <f t="shared" si="109"/>
        <v>78.44</v>
      </c>
      <c r="Q1782" s="8" t="s">
        <v>8338</v>
      </c>
      <c r="R1782" s="8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42.75" x14ac:dyDescent="0.45">
      <c r="A1783" s="5">
        <v>1781</v>
      </c>
      <c r="B1783" s="7" t="s">
        <v>1782</v>
      </c>
      <c r="C1783" s="7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1">
        <f t="shared" si="108"/>
        <v>26</v>
      </c>
      <c r="P1783" s="8">
        <f t="shared" si="109"/>
        <v>59.04</v>
      </c>
      <c r="Q1783" s="8" t="s">
        <v>8338</v>
      </c>
      <c r="R1783" s="8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42.75" x14ac:dyDescent="0.45">
      <c r="A1784" s="5">
        <v>1782</v>
      </c>
      <c r="B1784" s="7" t="s">
        <v>1783</v>
      </c>
      <c r="C1784" s="7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1">
        <f t="shared" si="108"/>
        <v>15</v>
      </c>
      <c r="P1784" s="8">
        <f t="shared" si="109"/>
        <v>71.34</v>
      </c>
      <c r="Q1784" s="8" t="s">
        <v>8338</v>
      </c>
      <c r="R1784" s="8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42.75" x14ac:dyDescent="0.45">
      <c r="A1785" s="5">
        <v>1783</v>
      </c>
      <c r="B1785" s="7" t="s">
        <v>1784</v>
      </c>
      <c r="C1785" s="7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1">
        <f t="shared" si="108"/>
        <v>24</v>
      </c>
      <c r="P1785" s="8">
        <f t="shared" si="109"/>
        <v>51.23</v>
      </c>
      <c r="Q1785" s="8" t="s">
        <v>8338</v>
      </c>
      <c r="R1785" s="8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42.75" x14ac:dyDescent="0.45">
      <c r="A1786" s="5">
        <v>1784</v>
      </c>
      <c r="B1786" s="7" t="s">
        <v>1785</v>
      </c>
      <c r="C1786" s="7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1">
        <f t="shared" si="108"/>
        <v>40</v>
      </c>
      <c r="P1786" s="8">
        <f t="shared" si="109"/>
        <v>60.24</v>
      </c>
      <c r="Q1786" s="8" t="s">
        <v>8338</v>
      </c>
      <c r="R1786" s="8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2.75" x14ac:dyDescent="0.45">
      <c r="A1787" s="5">
        <v>1785</v>
      </c>
      <c r="B1787" s="7" t="s">
        <v>1786</v>
      </c>
      <c r="C1787" s="7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1">
        <f t="shared" si="108"/>
        <v>20</v>
      </c>
      <c r="P1787" s="8">
        <f t="shared" si="109"/>
        <v>44.94</v>
      </c>
      <c r="Q1787" s="8" t="s">
        <v>8338</v>
      </c>
      <c r="R1787" s="8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42.75" x14ac:dyDescent="0.45">
      <c r="A1788" s="5">
        <v>1786</v>
      </c>
      <c r="B1788" s="7" t="s">
        <v>1787</v>
      </c>
      <c r="C1788" s="7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1">
        <f t="shared" si="108"/>
        <v>48</v>
      </c>
      <c r="P1788" s="8">
        <f t="shared" si="109"/>
        <v>31.21</v>
      </c>
      <c r="Q1788" s="8" t="s">
        <v>8338</v>
      </c>
      <c r="R1788" s="8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2.75" x14ac:dyDescent="0.45">
      <c r="A1789" s="5">
        <v>1787</v>
      </c>
      <c r="B1789" s="7" t="s">
        <v>1788</v>
      </c>
      <c r="C1789" s="7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1">
        <f t="shared" si="108"/>
        <v>15</v>
      </c>
      <c r="P1789" s="8">
        <f t="shared" si="109"/>
        <v>63.88</v>
      </c>
      <c r="Q1789" s="8" t="s">
        <v>8338</v>
      </c>
      <c r="R1789" s="8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2.75" x14ac:dyDescent="0.45">
      <c r="A1790" s="5">
        <v>1788</v>
      </c>
      <c r="B1790" s="7" t="s">
        <v>1789</v>
      </c>
      <c r="C1790" s="7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1">
        <f t="shared" si="108"/>
        <v>1</v>
      </c>
      <c r="P1790" s="8">
        <f t="shared" si="109"/>
        <v>19</v>
      </c>
      <c r="Q1790" s="8" t="s">
        <v>8338</v>
      </c>
      <c r="R1790" s="8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2.75" x14ac:dyDescent="0.45">
      <c r="A1791" s="5">
        <v>1789</v>
      </c>
      <c r="B1791" s="7" t="s">
        <v>1790</v>
      </c>
      <c r="C1791" s="7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1">
        <f t="shared" si="108"/>
        <v>1</v>
      </c>
      <c r="P1791" s="8">
        <f t="shared" si="109"/>
        <v>10</v>
      </c>
      <c r="Q1791" s="8" t="s">
        <v>8338</v>
      </c>
      <c r="R1791" s="8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2.75" x14ac:dyDescent="0.45">
      <c r="A1792" s="5">
        <v>1790</v>
      </c>
      <c r="B1792" s="7" t="s">
        <v>1791</v>
      </c>
      <c r="C1792" s="7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1">
        <f t="shared" si="108"/>
        <v>5</v>
      </c>
      <c r="P1792" s="8">
        <f t="shared" si="109"/>
        <v>109.07</v>
      </c>
      <c r="Q1792" s="8" t="s">
        <v>8338</v>
      </c>
      <c r="R1792" s="8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28.5" x14ac:dyDescent="0.45">
      <c r="A1793" s="5">
        <v>1791</v>
      </c>
      <c r="B1793" s="7" t="s">
        <v>1792</v>
      </c>
      <c r="C1793" s="7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1">
        <f t="shared" si="108"/>
        <v>4</v>
      </c>
      <c r="P1793" s="8">
        <f t="shared" si="109"/>
        <v>26.75</v>
      </c>
      <c r="Q1793" s="8" t="s">
        <v>8338</v>
      </c>
      <c r="R1793" s="8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28.5" x14ac:dyDescent="0.45">
      <c r="A1794" s="5">
        <v>1792</v>
      </c>
      <c r="B1794" s="7" t="s">
        <v>1793</v>
      </c>
      <c r="C1794" s="7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1">
        <f t="shared" si="108"/>
        <v>61</v>
      </c>
      <c r="P1794" s="8">
        <f t="shared" si="109"/>
        <v>109.94</v>
      </c>
      <c r="Q1794" s="8" t="s">
        <v>8338</v>
      </c>
      <c r="R1794" s="8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2.75" x14ac:dyDescent="0.45">
      <c r="A1795" s="5">
        <v>1793</v>
      </c>
      <c r="B1795" s="7" t="s">
        <v>1794</v>
      </c>
      <c r="C1795" s="7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1">
        <f t="shared" ref="O1795:O1858" si="112">ROUND((E1795/D1795)*100,0)</f>
        <v>1</v>
      </c>
      <c r="P1795" s="8">
        <f t="shared" ref="P1795:P1858" si="113">ROUND(E1795/L1795,2)</f>
        <v>20</v>
      </c>
      <c r="Q1795" s="8" t="s">
        <v>8338</v>
      </c>
      <c r="R1795" s="8" t="s">
        <v>8339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2.75" x14ac:dyDescent="0.45">
      <c r="A1796" s="5">
        <v>1794</v>
      </c>
      <c r="B1796" s="7" t="s">
        <v>1795</v>
      </c>
      <c r="C1796" s="7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1">
        <f t="shared" si="112"/>
        <v>11</v>
      </c>
      <c r="P1796" s="8">
        <f t="shared" si="113"/>
        <v>55.39</v>
      </c>
      <c r="Q1796" s="8" t="s">
        <v>8338</v>
      </c>
      <c r="R1796" s="8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2.75" x14ac:dyDescent="0.45">
      <c r="A1797" s="5">
        <v>1795</v>
      </c>
      <c r="B1797" s="7" t="s">
        <v>1796</v>
      </c>
      <c r="C1797" s="7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1">
        <f t="shared" si="112"/>
        <v>39</v>
      </c>
      <c r="P1797" s="8">
        <f t="shared" si="113"/>
        <v>133.9</v>
      </c>
      <c r="Q1797" s="8" t="s">
        <v>8338</v>
      </c>
      <c r="R1797" s="8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42.75" x14ac:dyDescent="0.45">
      <c r="A1798" s="5">
        <v>1796</v>
      </c>
      <c r="B1798" s="7" t="s">
        <v>1797</v>
      </c>
      <c r="C1798" s="7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1">
        <f t="shared" si="112"/>
        <v>22</v>
      </c>
      <c r="P1798" s="8">
        <f t="shared" si="113"/>
        <v>48.72</v>
      </c>
      <c r="Q1798" s="8" t="s">
        <v>8338</v>
      </c>
      <c r="R1798" s="8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2.75" x14ac:dyDescent="0.45">
      <c r="A1799" s="5">
        <v>1797</v>
      </c>
      <c r="B1799" s="7" t="s">
        <v>1798</v>
      </c>
      <c r="C1799" s="7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1">
        <f t="shared" si="112"/>
        <v>68</v>
      </c>
      <c r="P1799" s="8">
        <f t="shared" si="113"/>
        <v>48.25</v>
      </c>
      <c r="Q1799" s="8" t="s">
        <v>8338</v>
      </c>
      <c r="R1799" s="8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2.75" x14ac:dyDescent="0.45">
      <c r="A1800" s="5">
        <v>1798</v>
      </c>
      <c r="B1800" s="7" t="s">
        <v>1799</v>
      </c>
      <c r="C1800" s="7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1">
        <f t="shared" si="112"/>
        <v>14</v>
      </c>
      <c r="P1800" s="8">
        <f t="shared" si="113"/>
        <v>58.97</v>
      </c>
      <c r="Q1800" s="8" t="s">
        <v>8338</v>
      </c>
      <c r="R1800" s="8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28.5" x14ac:dyDescent="0.45">
      <c r="A1801" s="5">
        <v>1799</v>
      </c>
      <c r="B1801" s="7" t="s">
        <v>1800</v>
      </c>
      <c r="C1801" s="7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1">
        <f t="shared" si="112"/>
        <v>2</v>
      </c>
      <c r="P1801" s="8">
        <f t="shared" si="113"/>
        <v>11.64</v>
      </c>
      <c r="Q1801" s="8" t="s">
        <v>8338</v>
      </c>
      <c r="R1801" s="8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42.75" x14ac:dyDescent="0.45">
      <c r="A1802" s="5">
        <v>1800</v>
      </c>
      <c r="B1802" s="7" t="s">
        <v>1801</v>
      </c>
      <c r="C1802" s="7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1">
        <f t="shared" si="112"/>
        <v>20</v>
      </c>
      <c r="P1802" s="8">
        <f t="shared" si="113"/>
        <v>83.72</v>
      </c>
      <c r="Q1802" s="8" t="s">
        <v>8338</v>
      </c>
      <c r="R1802" s="8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42.75" x14ac:dyDescent="0.45">
      <c r="A1803" s="5">
        <v>1801</v>
      </c>
      <c r="B1803" s="7" t="s">
        <v>1802</v>
      </c>
      <c r="C1803" s="7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1">
        <f t="shared" si="112"/>
        <v>14</v>
      </c>
      <c r="P1803" s="8">
        <f t="shared" si="113"/>
        <v>63.65</v>
      </c>
      <c r="Q1803" s="8" t="s">
        <v>8338</v>
      </c>
      <c r="R1803" s="8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28.5" x14ac:dyDescent="0.45">
      <c r="A1804" s="5">
        <v>1802</v>
      </c>
      <c r="B1804" s="7" t="s">
        <v>1803</v>
      </c>
      <c r="C1804" s="7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1">
        <f t="shared" si="112"/>
        <v>48</v>
      </c>
      <c r="P1804" s="8">
        <f t="shared" si="113"/>
        <v>94.28</v>
      </c>
      <c r="Q1804" s="8" t="s">
        <v>8338</v>
      </c>
      <c r="R1804" s="8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2.75" x14ac:dyDescent="0.45">
      <c r="A1805" s="5">
        <v>1803</v>
      </c>
      <c r="B1805" s="7" t="s">
        <v>1804</v>
      </c>
      <c r="C1805" s="7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1">
        <f t="shared" si="112"/>
        <v>31</v>
      </c>
      <c r="P1805" s="8">
        <f t="shared" si="113"/>
        <v>71.87</v>
      </c>
      <c r="Q1805" s="8" t="s">
        <v>8338</v>
      </c>
      <c r="R1805" s="8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2.75" x14ac:dyDescent="0.45">
      <c r="A1806" s="5">
        <v>1804</v>
      </c>
      <c r="B1806" s="7" t="s">
        <v>1805</v>
      </c>
      <c r="C1806" s="7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1">
        <f t="shared" si="112"/>
        <v>35</v>
      </c>
      <c r="P1806" s="8">
        <f t="shared" si="113"/>
        <v>104.85</v>
      </c>
      <c r="Q1806" s="8" t="s">
        <v>8338</v>
      </c>
      <c r="R1806" s="8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42.75" x14ac:dyDescent="0.45">
      <c r="A1807" s="5">
        <v>1805</v>
      </c>
      <c r="B1807" s="7" t="s">
        <v>1806</v>
      </c>
      <c r="C1807" s="7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1">
        <f t="shared" si="112"/>
        <v>36</v>
      </c>
      <c r="P1807" s="8">
        <f t="shared" si="113"/>
        <v>67.14</v>
      </c>
      <c r="Q1807" s="8" t="s">
        <v>8338</v>
      </c>
      <c r="R1807" s="8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42.75" x14ac:dyDescent="0.45">
      <c r="A1808" s="5">
        <v>1806</v>
      </c>
      <c r="B1808" s="7" t="s">
        <v>1807</v>
      </c>
      <c r="C1808" s="7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1">
        <f t="shared" si="112"/>
        <v>3</v>
      </c>
      <c r="P1808" s="8">
        <f t="shared" si="113"/>
        <v>73.88</v>
      </c>
      <c r="Q1808" s="8" t="s">
        <v>8338</v>
      </c>
      <c r="R1808" s="8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28.5" x14ac:dyDescent="0.45">
      <c r="A1809" s="5">
        <v>1807</v>
      </c>
      <c r="B1809" s="7" t="s">
        <v>1808</v>
      </c>
      <c r="C1809" s="7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1">
        <f t="shared" si="112"/>
        <v>11</v>
      </c>
      <c r="P1809" s="8">
        <f t="shared" si="113"/>
        <v>69.13</v>
      </c>
      <c r="Q1809" s="8" t="s">
        <v>8338</v>
      </c>
      <c r="R1809" s="8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42.75" x14ac:dyDescent="0.45">
      <c r="A1810" s="5">
        <v>1808</v>
      </c>
      <c r="B1810" s="7" t="s">
        <v>1809</v>
      </c>
      <c r="C1810" s="7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1">
        <f t="shared" si="112"/>
        <v>41</v>
      </c>
      <c r="P1810" s="8">
        <f t="shared" si="113"/>
        <v>120.77</v>
      </c>
      <c r="Q1810" s="8" t="s">
        <v>8338</v>
      </c>
      <c r="R1810" s="8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2.75" x14ac:dyDescent="0.45">
      <c r="A1811" s="5">
        <v>1809</v>
      </c>
      <c r="B1811" s="7" t="s">
        <v>1810</v>
      </c>
      <c r="C1811" s="7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1">
        <f t="shared" si="112"/>
        <v>11</v>
      </c>
      <c r="P1811" s="8">
        <f t="shared" si="113"/>
        <v>42.22</v>
      </c>
      <c r="Q1811" s="8" t="s">
        <v>8338</v>
      </c>
      <c r="R1811" s="8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2.75" x14ac:dyDescent="0.45">
      <c r="A1812" s="5">
        <v>1810</v>
      </c>
      <c r="B1812" s="7" t="s">
        <v>1811</v>
      </c>
      <c r="C1812" s="7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1">
        <f t="shared" si="112"/>
        <v>3</v>
      </c>
      <c r="P1812" s="8">
        <f t="shared" si="113"/>
        <v>7.5</v>
      </c>
      <c r="Q1812" s="8" t="s">
        <v>8338</v>
      </c>
      <c r="R1812" s="8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42.75" x14ac:dyDescent="0.45">
      <c r="A1813" s="5">
        <v>1811</v>
      </c>
      <c r="B1813" s="7" t="s">
        <v>1812</v>
      </c>
      <c r="C1813" s="7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1">
        <f t="shared" si="112"/>
        <v>0</v>
      </c>
      <c r="P1813" s="8">
        <f t="shared" si="113"/>
        <v>1.54</v>
      </c>
      <c r="Q1813" s="8" t="s">
        <v>8338</v>
      </c>
      <c r="R1813" s="8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42.75" x14ac:dyDescent="0.45">
      <c r="A1814" s="5">
        <v>1812</v>
      </c>
      <c r="B1814" s="7" t="s">
        <v>1813</v>
      </c>
      <c r="C1814" s="7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1">
        <f t="shared" si="112"/>
        <v>13</v>
      </c>
      <c r="P1814" s="8">
        <f t="shared" si="113"/>
        <v>37.61</v>
      </c>
      <c r="Q1814" s="8" t="s">
        <v>8338</v>
      </c>
      <c r="R1814" s="8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2.75" x14ac:dyDescent="0.45">
      <c r="A1815" s="5">
        <v>1813</v>
      </c>
      <c r="B1815" s="7" t="s">
        <v>1814</v>
      </c>
      <c r="C1815" s="7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1">
        <f t="shared" si="112"/>
        <v>0</v>
      </c>
      <c r="P1815" s="8" t="e">
        <f t="shared" si="113"/>
        <v>#DIV/0!</v>
      </c>
      <c r="Q1815" s="8" t="s">
        <v>8338</v>
      </c>
      <c r="R1815" s="8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2.75" x14ac:dyDescent="0.45">
      <c r="A1816" s="5">
        <v>1814</v>
      </c>
      <c r="B1816" s="7" t="s">
        <v>1815</v>
      </c>
      <c r="C1816" s="7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1">
        <f t="shared" si="112"/>
        <v>49</v>
      </c>
      <c r="P1816" s="8">
        <f t="shared" si="113"/>
        <v>42.16</v>
      </c>
      <c r="Q1816" s="8" t="s">
        <v>8338</v>
      </c>
      <c r="R1816" s="8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42.75" x14ac:dyDescent="0.45">
      <c r="A1817" s="5">
        <v>1815</v>
      </c>
      <c r="B1817" s="7" t="s">
        <v>1816</v>
      </c>
      <c r="C1817" s="7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1">
        <f t="shared" si="112"/>
        <v>0</v>
      </c>
      <c r="P1817" s="8" t="e">
        <f t="shared" si="113"/>
        <v>#DIV/0!</v>
      </c>
      <c r="Q1817" s="8" t="s">
        <v>8338</v>
      </c>
      <c r="R1817" s="8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2.75" x14ac:dyDescent="0.45">
      <c r="A1818" s="5">
        <v>1816</v>
      </c>
      <c r="B1818" s="7" t="s">
        <v>1817</v>
      </c>
      <c r="C1818" s="7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1">
        <f t="shared" si="112"/>
        <v>2</v>
      </c>
      <c r="P1818" s="8">
        <f t="shared" si="113"/>
        <v>84.83</v>
      </c>
      <c r="Q1818" s="8" t="s">
        <v>8338</v>
      </c>
      <c r="R1818" s="8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28.5" x14ac:dyDescent="0.45">
      <c r="A1819" s="5">
        <v>1817</v>
      </c>
      <c r="B1819" s="7" t="s">
        <v>1818</v>
      </c>
      <c r="C1819" s="7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1">
        <f t="shared" si="112"/>
        <v>52</v>
      </c>
      <c r="P1819" s="8">
        <f t="shared" si="113"/>
        <v>94.19</v>
      </c>
      <c r="Q1819" s="8" t="s">
        <v>8338</v>
      </c>
      <c r="R1819" s="8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28.5" x14ac:dyDescent="0.45">
      <c r="A1820" s="5">
        <v>1818</v>
      </c>
      <c r="B1820" s="7" t="s">
        <v>1819</v>
      </c>
      <c r="C1820" s="7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1">
        <f t="shared" si="112"/>
        <v>0</v>
      </c>
      <c r="P1820" s="8" t="e">
        <f t="shared" si="113"/>
        <v>#DIV/0!</v>
      </c>
      <c r="Q1820" s="8" t="s">
        <v>8338</v>
      </c>
      <c r="R1820" s="8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42.75" x14ac:dyDescent="0.45">
      <c r="A1821" s="5">
        <v>1819</v>
      </c>
      <c r="B1821" s="7" t="s">
        <v>1820</v>
      </c>
      <c r="C1821" s="7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1">
        <f t="shared" si="112"/>
        <v>2</v>
      </c>
      <c r="P1821" s="8">
        <f t="shared" si="113"/>
        <v>6.25</v>
      </c>
      <c r="Q1821" s="8" t="s">
        <v>8338</v>
      </c>
      <c r="R1821" s="8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42.75" x14ac:dyDescent="0.45">
      <c r="A1822" s="5">
        <v>1820</v>
      </c>
      <c r="B1822" s="7" t="s">
        <v>1821</v>
      </c>
      <c r="C1822" s="7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1">
        <f t="shared" si="112"/>
        <v>7</v>
      </c>
      <c r="P1822" s="8">
        <f t="shared" si="113"/>
        <v>213.38</v>
      </c>
      <c r="Q1822" s="8" t="s">
        <v>8338</v>
      </c>
      <c r="R1822" s="8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2.75" x14ac:dyDescent="0.45">
      <c r="A1823" s="5">
        <v>1821</v>
      </c>
      <c r="B1823" s="7" t="s">
        <v>1822</v>
      </c>
      <c r="C1823" s="7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1">
        <f t="shared" si="112"/>
        <v>135</v>
      </c>
      <c r="P1823" s="8">
        <f t="shared" si="113"/>
        <v>59.16</v>
      </c>
      <c r="Q1823" s="8" t="s">
        <v>8325</v>
      </c>
      <c r="R1823" s="8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28.5" x14ac:dyDescent="0.45">
      <c r="A1824" s="5">
        <v>1822</v>
      </c>
      <c r="B1824" s="7" t="s">
        <v>1823</v>
      </c>
      <c r="C1824" s="7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1">
        <f t="shared" si="112"/>
        <v>100</v>
      </c>
      <c r="P1824" s="8">
        <f t="shared" si="113"/>
        <v>27.27</v>
      </c>
      <c r="Q1824" s="8" t="s">
        <v>8325</v>
      </c>
      <c r="R1824" s="8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42.75" x14ac:dyDescent="0.45">
      <c r="A1825" s="5">
        <v>1823</v>
      </c>
      <c r="B1825" s="7" t="s">
        <v>1824</v>
      </c>
      <c r="C1825" s="7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1">
        <f t="shared" si="112"/>
        <v>116</v>
      </c>
      <c r="P1825" s="8">
        <f t="shared" si="113"/>
        <v>24.58</v>
      </c>
      <c r="Q1825" s="8" t="s">
        <v>8325</v>
      </c>
      <c r="R1825" s="8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45">
      <c r="A1826" s="5">
        <v>1824</v>
      </c>
      <c r="B1826" s="7" t="s">
        <v>1825</v>
      </c>
      <c r="C1826" s="7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1">
        <f t="shared" si="112"/>
        <v>100</v>
      </c>
      <c r="P1826" s="8">
        <f t="shared" si="113"/>
        <v>75.05</v>
      </c>
      <c r="Q1826" s="8" t="s">
        <v>8325</v>
      </c>
      <c r="R1826" s="8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42.75" x14ac:dyDescent="0.45">
      <c r="A1827" s="5">
        <v>1825</v>
      </c>
      <c r="B1827" s="7" t="s">
        <v>1826</v>
      </c>
      <c r="C1827" s="7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1">
        <f t="shared" si="112"/>
        <v>105</v>
      </c>
      <c r="P1827" s="8">
        <f t="shared" si="113"/>
        <v>42.02</v>
      </c>
      <c r="Q1827" s="8" t="s">
        <v>8325</v>
      </c>
      <c r="R1827" s="8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28.5" x14ac:dyDescent="0.45">
      <c r="A1828" s="5">
        <v>1826</v>
      </c>
      <c r="B1828" s="7" t="s">
        <v>1827</v>
      </c>
      <c r="C1828" s="7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1">
        <f t="shared" si="112"/>
        <v>101</v>
      </c>
      <c r="P1828" s="8">
        <f t="shared" si="113"/>
        <v>53.16</v>
      </c>
      <c r="Q1828" s="8" t="s">
        <v>8325</v>
      </c>
      <c r="R1828" s="8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42.75" x14ac:dyDescent="0.45">
      <c r="A1829" s="5">
        <v>1827</v>
      </c>
      <c r="B1829" s="7" t="s">
        <v>1828</v>
      </c>
      <c r="C1829" s="7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1">
        <f t="shared" si="112"/>
        <v>101</v>
      </c>
      <c r="P1829" s="8">
        <f t="shared" si="113"/>
        <v>83.89</v>
      </c>
      <c r="Q1829" s="8" t="s">
        <v>8325</v>
      </c>
      <c r="R1829" s="8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42.75" x14ac:dyDescent="0.45">
      <c r="A1830" s="5">
        <v>1828</v>
      </c>
      <c r="B1830" s="7" t="s">
        <v>1829</v>
      </c>
      <c r="C1830" s="7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1">
        <f t="shared" si="112"/>
        <v>100</v>
      </c>
      <c r="P1830" s="8">
        <f t="shared" si="113"/>
        <v>417.33</v>
      </c>
      <c r="Q1830" s="8" t="s">
        <v>8325</v>
      </c>
      <c r="R1830" s="8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2.75" x14ac:dyDescent="0.45">
      <c r="A1831" s="5">
        <v>1829</v>
      </c>
      <c r="B1831" s="7" t="s">
        <v>1830</v>
      </c>
      <c r="C1831" s="7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1">
        <f t="shared" si="112"/>
        <v>167</v>
      </c>
      <c r="P1831" s="8">
        <f t="shared" si="113"/>
        <v>75.77</v>
      </c>
      <c r="Q1831" s="8" t="s">
        <v>8325</v>
      </c>
      <c r="R1831" s="8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2.75" x14ac:dyDescent="0.45">
      <c r="A1832" s="5">
        <v>1830</v>
      </c>
      <c r="B1832" s="7" t="s">
        <v>1831</v>
      </c>
      <c r="C1832" s="7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1">
        <f t="shared" si="112"/>
        <v>102</v>
      </c>
      <c r="P1832" s="8">
        <f t="shared" si="113"/>
        <v>67.39</v>
      </c>
      <c r="Q1832" s="8" t="s">
        <v>8325</v>
      </c>
      <c r="R1832" s="8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2.75" x14ac:dyDescent="0.45">
      <c r="A1833" s="5">
        <v>1831</v>
      </c>
      <c r="B1833" s="7" t="s">
        <v>1832</v>
      </c>
      <c r="C1833" s="7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1">
        <f t="shared" si="112"/>
        <v>103</v>
      </c>
      <c r="P1833" s="8">
        <f t="shared" si="113"/>
        <v>73.569999999999993</v>
      </c>
      <c r="Q1833" s="8" t="s">
        <v>8325</v>
      </c>
      <c r="R1833" s="8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42.75" x14ac:dyDescent="0.45">
      <c r="A1834" s="5">
        <v>1832</v>
      </c>
      <c r="B1834" s="7" t="s">
        <v>1833</v>
      </c>
      <c r="C1834" s="7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1">
        <f t="shared" si="112"/>
        <v>143</v>
      </c>
      <c r="P1834" s="8">
        <f t="shared" si="113"/>
        <v>25</v>
      </c>
      <c r="Q1834" s="8" t="s">
        <v>8325</v>
      </c>
      <c r="R1834" s="8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42.75" x14ac:dyDescent="0.45">
      <c r="A1835" s="5">
        <v>1833</v>
      </c>
      <c r="B1835" s="7" t="s">
        <v>1834</v>
      </c>
      <c r="C1835" s="7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1">
        <f t="shared" si="112"/>
        <v>263</v>
      </c>
      <c r="P1835" s="8">
        <f t="shared" si="113"/>
        <v>42</v>
      </c>
      <c r="Q1835" s="8" t="s">
        <v>8325</v>
      </c>
      <c r="R1835" s="8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28.5" x14ac:dyDescent="0.45">
      <c r="A1836" s="5">
        <v>1834</v>
      </c>
      <c r="B1836" s="7" t="s">
        <v>1835</v>
      </c>
      <c r="C1836" s="7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1">
        <f t="shared" si="112"/>
        <v>118</v>
      </c>
      <c r="P1836" s="8">
        <f t="shared" si="113"/>
        <v>131.16999999999999</v>
      </c>
      <c r="Q1836" s="8" t="s">
        <v>8325</v>
      </c>
      <c r="R1836" s="8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57" x14ac:dyDescent="0.45">
      <c r="A1837" s="5">
        <v>1835</v>
      </c>
      <c r="B1837" s="7" t="s">
        <v>1836</v>
      </c>
      <c r="C1837" s="7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1">
        <f t="shared" si="112"/>
        <v>104</v>
      </c>
      <c r="P1837" s="8">
        <f t="shared" si="113"/>
        <v>47.27</v>
      </c>
      <c r="Q1837" s="8" t="s">
        <v>8325</v>
      </c>
      <c r="R1837" s="8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45">
      <c r="A1838" s="5">
        <v>1836</v>
      </c>
      <c r="B1838" s="7" t="s">
        <v>1837</v>
      </c>
      <c r="C1838" s="7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1">
        <f t="shared" si="112"/>
        <v>200</v>
      </c>
      <c r="P1838" s="8">
        <f t="shared" si="113"/>
        <v>182.13</v>
      </c>
      <c r="Q1838" s="8" t="s">
        <v>8325</v>
      </c>
      <c r="R1838" s="8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42.75" x14ac:dyDescent="0.45">
      <c r="A1839" s="5">
        <v>1837</v>
      </c>
      <c r="B1839" s="7" t="s">
        <v>1838</v>
      </c>
      <c r="C1839" s="7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1">
        <f t="shared" si="112"/>
        <v>307</v>
      </c>
      <c r="P1839" s="8">
        <f t="shared" si="113"/>
        <v>61.37</v>
      </c>
      <c r="Q1839" s="8" t="s">
        <v>8325</v>
      </c>
      <c r="R1839" s="8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42.75" x14ac:dyDescent="0.45">
      <c r="A1840" s="5">
        <v>1838</v>
      </c>
      <c r="B1840" s="7" t="s">
        <v>1839</v>
      </c>
      <c r="C1840" s="7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1">
        <f t="shared" si="112"/>
        <v>100</v>
      </c>
      <c r="P1840" s="8">
        <f t="shared" si="113"/>
        <v>35.770000000000003</v>
      </c>
      <c r="Q1840" s="8" t="s">
        <v>8325</v>
      </c>
      <c r="R1840" s="8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2.75" x14ac:dyDescent="0.45">
      <c r="A1841" s="5">
        <v>1839</v>
      </c>
      <c r="B1841" s="7" t="s">
        <v>1840</v>
      </c>
      <c r="C1841" s="7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1">
        <f t="shared" si="112"/>
        <v>205</v>
      </c>
      <c r="P1841" s="8">
        <f t="shared" si="113"/>
        <v>45.62</v>
      </c>
      <c r="Q1841" s="8" t="s">
        <v>8325</v>
      </c>
      <c r="R1841" s="8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42.75" x14ac:dyDescent="0.45">
      <c r="A1842" s="5">
        <v>1840</v>
      </c>
      <c r="B1842" s="7" t="s">
        <v>1841</v>
      </c>
      <c r="C1842" s="7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1">
        <f t="shared" si="112"/>
        <v>109</v>
      </c>
      <c r="P1842" s="8">
        <f t="shared" si="113"/>
        <v>75.38</v>
      </c>
      <c r="Q1842" s="8" t="s">
        <v>8325</v>
      </c>
      <c r="R1842" s="8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28.5" x14ac:dyDescent="0.45">
      <c r="A1843" s="5">
        <v>1841</v>
      </c>
      <c r="B1843" s="7" t="s">
        <v>1842</v>
      </c>
      <c r="C1843" s="7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1">
        <f t="shared" si="112"/>
        <v>102</v>
      </c>
      <c r="P1843" s="8">
        <f t="shared" si="113"/>
        <v>50.88</v>
      </c>
      <c r="Q1843" s="8" t="s">
        <v>8325</v>
      </c>
      <c r="R1843" s="8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2.75" x14ac:dyDescent="0.45">
      <c r="A1844" s="5">
        <v>1842</v>
      </c>
      <c r="B1844" s="7" t="s">
        <v>1843</v>
      </c>
      <c r="C1844" s="7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1">
        <f t="shared" si="112"/>
        <v>125</v>
      </c>
      <c r="P1844" s="8">
        <f t="shared" si="113"/>
        <v>119.29</v>
      </c>
      <c r="Q1844" s="8" t="s">
        <v>8325</v>
      </c>
      <c r="R1844" s="8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42.75" x14ac:dyDescent="0.45">
      <c r="A1845" s="5">
        <v>1843</v>
      </c>
      <c r="B1845" s="7" t="s">
        <v>1844</v>
      </c>
      <c r="C1845" s="7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1">
        <f t="shared" si="112"/>
        <v>124</v>
      </c>
      <c r="P1845" s="8">
        <f t="shared" si="113"/>
        <v>92.54</v>
      </c>
      <c r="Q1845" s="8" t="s">
        <v>8325</v>
      </c>
      <c r="R1845" s="8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42.75" x14ac:dyDescent="0.45">
      <c r="A1846" s="5">
        <v>1844</v>
      </c>
      <c r="B1846" s="7" t="s">
        <v>1845</v>
      </c>
      <c r="C1846" s="7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1">
        <f t="shared" si="112"/>
        <v>101</v>
      </c>
      <c r="P1846" s="8">
        <f t="shared" si="113"/>
        <v>76.05</v>
      </c>
      <c r="Q1846" s="8" t="s">
        <v>8325</v>
      </c>
      <c r="R1846" s="8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85.5" x14ac:dyDescent="0.45">
      <c r="A1847" s="5">
        <v>1845</v>
      </c>
      <c r="B1847" s="7" t="s">
        <v>1846</v>
      </c>
      <c r="C1847" s="7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1">
        <f t="shared" si="112"/>
        <v>100</v>
      </c>
      <c r="P1847" s="8">
        <f t="shared" si="113"/>
        <v>52.63</v>
      </c>
      <c r="Q1847" s="8" t="s">
        <v>8325</v>
      </c>
      <c r="R1847" s="8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42.75" x14ac:dyDescent="0.45">
      <c r="A1848" s="5">
        <v>1846</v>
      </c>
      <c r="B1848" s="7" t="s">
        <v>1847</v>
      </c>
      <c r="C1848" s="7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1">
        <f t="shared" si="112"/>
        <v>138</v>
      </c>
      <c r="P1848" s="8">
        <f t="shared" si="113"/>
        <v>98.99</v>
      </c>
      <c r="Q1848" s="8" t="s">
        <v>8325</v>
      </c>
      <c r="R1848" s="8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42.75" x14ac:dyDescent="0.45">
      <c r="A1849" s="5">
        <v>1847</v>
      </c>
      <c r="B1849" s="7" t="s">
        <v>1848</v>
      </c>
      <c r="C1849" s="7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1">
        <f t="shared" si="112"/>
        <v>121</v>
      </c>
      <c r="P1849" s="8">
        <f t="shared" si="113"/>
        <v>79.53</v>
      </c>
      <c r="Q1849" s="8" t="s">
        <v>8325</v>
      </c>
      <c r="R1849" s="8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2.75" x14ac:dyDescent="0.45">
      <c r="A1850" s="5">
        <v>1848</v>
      </c>
      <c r="B1850" s="7" t="s">
        <v>1849</v>
      </c>
      <c r="C1850" s="7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1">
        <f t="shared" si="112"/>
        <v>107</v>
      </c>
      <c r="P1850" s="8">
        <f t="shared" si="113"/>
        <v>134.21</v>
      </c>
      <c r="Q1850" s="8" t="s">
        <v>8325</v>
      </c>
      <c r="R1850" s="8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28.5" x14ac:dyDescent="0.45">
      <c r="A1851" s="5">
        <v>1849</v>
      </c>
      <c r="B1851" s="7" t="s">
        <v>1850</v>
      </c>
      <c r="C1851" s="7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1">
        <f t="shared" si="112"/>
        <v>100</v>
      </c>
      <c r="P1851" s="8">
        <f t="shared" si="113"/>
        <v>37.630000000000003</v>
      </c>
      <c r="Q1851" s="8" t="s">
        <v>8325</v>
      </c>
      <c r="R1851" s="8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42.75" x14ac:dyDescent="0.45">
      <c r="A1852" s="5">
        <v>1850</v>
      </c>
      <c r="B1852" s="7" t="s">
        <v>1851</v>
      </c>
      <c r="C1852" s="7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1">
        <f t="shared" si="112"/>
        <v>102</v>
      </c>
      <c r="P1852" s="8">
        <f t="shared" si="113"/>
        <v>51.04</v>
      </c>
      <c r="Q1852" s="8" t="s">
        <v>8325</v>
      </c>
      <c r="R1852" s="8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42.75" x14ac:dyDescent="0.45">
      <c r="A1853" s="5">
        <v>1851</v>
      </c>
      <c r="B1853" s="7" t="s">
        <v>1852</v>
      </c>
      <c r="C1853" s="7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1">
        <f t="shared" si="112"/>
        <v>100</v>
      </c>
      <c r="P1853" s="8">
        <f t="shared" si="113"/>
        <v>50.04</v>
      </c>
      <c r="Q1853" s="8" t="s">
        <v>8325</v>
      </c>
      <c r="R1853" s="8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42.75" x14ac:dyDescent="0.45">
      <c r="A1854" s="5">
        <v>1852</v>
      </c>
      <c r="B1854" s="7" t="s">
        <v>1853</v>
      </c>
      <c r="C1854" s="7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1">
        <f t="shared" si="112"/>
        <v>117</v>
      </c>
      <c r="P1854" s="8">
        <f t="shared" si="113"/>
        <v>133.93</v>
      </c>
      <c r="Q1854" s="8" t="s">
        <v>8325</v>
      </c>
      <c r="R1854" s="8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42.75" x14ac:dyDescent="0.45">
      <c r="A1855" s="5">
        <v>1853</v>
      </c>
      <c r="B1855" s="7" t="s">
        <v>1854</v>
      </c>
      <c r="C1855" s="7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1">
        <f t="shared" si="112"/>
        <v>102</v>
      </c>
      <c r="P1855" s="8">
        <f t="shared" si="113"/>
        <v>58.21</v>
      </c>
      <c r="Q1855" s="8" t="s">
        <v>8325</v>
      </c>
      <c r="R1855" s="8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2.75" x14ac:dyDescent="0.45">
      <c r="A1856" s="5">
        <v>1854</v>
      </c>
      <c r="B1856" s="7" t="s">
        <v>1855</v>
      </c>
      <c r="C1856" s="7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1">
        <f t="shared" si="112"/>
        <v>102</v>
      </c>
      <c r="P1856" s="8">
        <f t="shared" si="113"/>
        <v>88.04</v>
      </c>
      <c r="Q1856" s="8" t="s">
        <v>8325</v>
      </c>
      <c r="R1856" s="8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2.75" x14ac:dyDescent="0.45">
      <c r="A1857" s="5">
        <v>1855</v>
      </c>
      <c r="B1857" s="7" t="s">
        <v>1856</v>
      </c>
      <c r="C1857" s="7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1">
        <f t="shared" si="112"/>
        <v>154</v>
      </c>
      <c r="P1857" s="8">
        <f t="shared" si="113"/>
        <v>70.58</v>
      </c>
      <c r="Q1857" s="8" t="s">
        <v>8325</v>
      </c>
      <c r="R1857" s="8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42.75" x14ac:dyDescent="0.45">
      <c r="A1858" s="5">
        <v>1856</v>
      </c>
      <c r="B1858" s="7" t="s">
        <v>1857</v>
      </c>
      <c r="C1858" s="7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1">
        <f t="shared" si="112"/>
        <v>101</v>
      </c>
      <c r="P1858" s="8">
        <f t="shared" si="113"/>
        <v>53.29</v>
      </c>
      <c r="Q1858" s="8" t="s">
        <v>8325</v>
      </c>
      <c r="R1858" s="8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2.75" x14ac:dyDescent="0.45">
      <c r="A1859" s="5">
        <v>1857</v>
      </c>
      <c r="B1859" s="7" t="s">
        <v>1858</v>
      </c>
      <c r="C1859" s="7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1">
        <f t="shared" ref="O1859:O1922" si="116">ROUND((E1859/D1859)*100,0)</f>
        <v>100</v>
      </c>
      <c r="P1859" s="8">
        <f t="shared" ref="P1859:P1922" si="117">ROUND(E1859/L1859,2)</f>
        <v>136.36000000000001</v>
      </c>
      <c r="Q1859" s="8" t="s">
        <v>8325</v>
      </c>
      <c r="R1859" s="8" t="s">
        <v>8326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2.75" x14ac:dyDescent="0.45">
      <c r="A1860" s="5">
        <v>1858</v>
      </c>
      <c r="B1860" s="7" t="s">
        <v>1859</v>
      </c>
      <c r="C1860" s="7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1">
        <f t="shared" si="116"/>
        <v>109</v>
      </c>
      <c r="P1860" s="8">
        <f t="shared" si="117"/>
        <v>40.549999999999997</v>
      </c>
      <c r="Q1860" s="8" t="s">
        <v>8325</v>
      </c>
      <c r="R1860" s="8" t="s">
        <v>8326</v>
      </c>
      <c r="S1860" s="17">
        <f t="shared" si="118"/>
        <v>40833.200474537036</v>
      </c>
      <c r="T1860" s="17">
        <f t="shared" si="119"/>
        <v>40893.242141203707</v>
      </c>
    </row>
    <row r="1861" spans="1:20" ht="28.5" x14ac:dyDescent="0.45">
      <c r="A1861" s="5">
        <v>1859</v>
      </c>
      <c r="B1861" s="7" t="s">
        <v>1860</v>
      </c>
      <c r="C1861" s="7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1">
        <f t="shared" si="116"/>
        <v>132</v>
      </c>
      <c r="P1861" s="8">
        <f t="shared" si="117"/>
        <v>70.63</v>
      </c>
      <c r="Q1861" s="8" t="s">
        <v>8325</v>
      </c>
      <c r="R1861" s="8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2.75" x14ac:dyDescent="0.45">
      <c r="A1862" s="5">
        <v>1860</v>
      </c>
      <c r="B1862" s="7" t="s">
        <v>1861</v>
      </c>
      <c r="C1862" s="7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1">
        <f t="shared" si="116"/>
        <v>133</v>
      </c>
      <c r="P1862" s="8">
        <f t="shared" si="117"/>
        <v>52.68</v>
      </c>
      <c r="Q1862" s="8" t="s">
        <v>8325</v>
      </c>
      <c r="R1862" s="8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42.75" x14ac:dyDescent="0.45">
      <c r="A1863" s="5">
        <v>1861</v>
      </c>
      <c r="B1863" s="7" t="s">
        <v>1862</v>
      </c>
      <c r="C1863" s="7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1">
        <f t="shared" si="116"/>
        <v>0</v>
      </c>
      <c r="P1863" s="8" t="e">
        <f t="shared" si="117"/>
        <v>#DIV/0!</v>
      </c>
      <c r="Q1863" s="8" t="s">
        <v>8333</v>
      </c>
      <c r="R1863" s="8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2.75" x14ac:dyDescent="0.45">
      <c r="A1864" s="5">
        <v>1862</v>
      </c>
      <c r="B1864" s="7" t="s">
        <v>1863</v>
      </c>
      <c r="C1864" s="7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1">
        <f t="shared" si="116"/>
        <v>8</v>
      </c>
      <c r="P1864" s="8">
        <f t="shared" si="117"/>
        <v>90.94</v>
      </c>
      <c r="Q1864" s="8" t="s">
        <v>8333</v>
      </c>
      <c r="R1864" s="8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2.75" x14ac:dyDescent="0.45">
      <c r="A1865" s="5">
        <v>1863</v>
      </c>
      <c r="B1865" s="7" t="s">
        <v>1864</v>
      </c>
      <c r="C1865" s="7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1">
        <f t="shared" si="116"/>
        <v>0</v>
      </c>
      <c r="P1865" s="8">
        <f t="shared" si="117"/>
        <v>5</v>
      </c>
      <c r="Q1865" s="8" t="s">
        <v>8333</v>
      </c>
      <c r="R1865" s="8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42.75" x14ac:dyDescent="0.45">
      <c r="A1866" s="5">
        <v>1864</v>
      </c>
      <c r="B1866" s="7" t="s">
        <v>1865</v>
      </c>
      <c r="C1866" s="7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1">
        <f t="shared" si="116"/>
        <v>43</v>
      </c>
      <c r="P1866" s="8">
        <f t="shared" si="117"/>
        <v>58.08</v>
      </c>
      <c r="Q1866" s="8" t="s">
        <v>8333</v>
      </c>
      <c r="R1866" s="8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42.75" x14ac:dyDescent="0.45">
      <c r="A1867" s="5">
        <v>1865</v>
      </c>
      <c r="B1867" s="7" t="s">
        <v>1866</v>
      </c>
      <c r="C1867" s="7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1">
        <f t="shared" si="116"/>
        <v>0</v>
      </c>
      <c r="P1867" s="8">
        <f t="shared" si="117"/>
        <v>2</v>
      </c>
      <c r="Q1867" s="8" t="s">
        <v>8333</v>
      </c>
      <c r="R1867" s="8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42.75" x14ac:dyDescent="0.45">
      <c r="A1868" s="5">
        <v>1866</v>
      </c>
      <c r="B1868" s="7" t="s">
        <v>1867</v>
      </c>
      <c r="C1868" s="7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1">
        <f t="shared" si="116"/>
        <v>1</v>
      </c>
      <c r="P1868" s="8">
        <f t="shared" si="117"/>
        <v>62.5</v>
      </c>
      <c r="Q1868" s="8" t="s">
        <v>8333</v>
      </c>
      <c r="R1868" s="8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42.75" x14ac:dyDescent="0.45">
      <c r="A1869" s="5">
        <v>1867</v>
      </c>
      <c r="B1869" s="7" t="s">
        <v>1868</v>
      </c>
      <c r="C1869" s="7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1">
        <f t="shared" si="116"/>
        <v>0</v>
      </c>
      <c r="P1869" s="8">
        <f t="shared" si="117"/>
        <v>10</v>
      </c>
      <c r="Q1869" s="8" t="s">
        <v>8333</v>
      </c>
      <c r="R1869" s="8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42.75" x14ac:dyDescent="0.45">
      <c r="A1870" s="5">
        <v>1868</v>
      </c>
      <c r="B1870" s="7" t="s">
        <v>1869</v>
      </c>
      <c r="C1870" s="7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1">
        <f t="shared" si="116"/>
        <v>5</v>
      </c>
      <c r="P1870" s="8">
        <f t="shared" si="117"/>
        <v>71.59</v>
      </c>
      <c r="Q1870" s="8" t="s">
        <v>8333</v>
      </c>
      <c r="R1870" s="8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42.75" x14ac:dyDescent="0.45">
      <c r="A1871" s="5">
        <v>1869</v>
      </c>
      <c r="B1871" s="7" t="s">
        <v>1870</v>
      </c>
      <c r="C1871" s="7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1">
        <f t="shared" si="116"/>
        <v>0</v>
      </c>
      <c r="P1871" s="8" t="e">
        <f t="shared" si="117"/>
        <v>#DIV/0!</v>
      </c>
      <c r="Q1871" s="8" t="s">
        <v>8333</v>
      </c>
      <c r="R1871" s="8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2.75" x14ac:dyDescent="0.45">
      <c r="A1872" s="5">
        <v>1870</v>
      </c>
      <c r="B1872" s="7" t="s">
        <v>1871</v>
      </c>
      <c r="C1872" s="7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1">
        <f t="shared" si="116"/>
        <v>10</v>
      </c>
      <c r="P1872" s="8">
        <f t="shared" si="117"/>
        <v>32.82</v>
      </c>
      <c r="Q1872" s="8" t="s">
        <v>8333</v>
      </c>
      <c r="R1872" s="8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42.75" x14ac:dyDescent="0.45">
      <c r="A1873" s="5">
        <v>1871</v>
      </c>
      <c r="B1873" s="7" t="s">
        <v>1872</v>
      </c>
      <c r="C1873" s="7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1">
        <f t="shared" si="116"/>
        <v>72</v>
      </c>
      <c r="P1873" s="8">
        <f t="shared" si="117"/>
        <v>49.12</v>
      </c>
      <c r="Q1873" s="8" t="s">
        <v>8333</v>
      </c>
      <c r="R1873" s="8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42.75" x14ac:dyDescent="0.45">
      <c r="A1874" s="5">
        <v>1872</v>
      </c>
      <c r="B1874" s="7" t="s">
        <v>1873</v>
      </c>
      <c r="C1874" s="7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1">
        <f t="shared" si="116"/>
        <v>1</v>
      </c>
      <c r="P1874" s="8">
        <f t="shared" si="117"/>
        <v>16.309999999999999</v>
      </c>
      <c r="Q1874" s="8" t="s">
        <v>8333</v>
      </c>
      <c r="R1874" s="8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42.75" x14ac:dyDescent="0.45">
      <c r="A1875" s="5">
        <v>1873</v>
      </c>
      <c r="B1875" s="7" t="s">
        <v>1874</v>
      </c>
      <c r="C1875" s="7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1">
        <f t="shared" si="116"/>
        <v>0</v>
      </c>
      <c r="P1875" s="8">
        <f t="shared" si="117"/>
        <v>18</v>
      </c>
      <c r="Q1875" s="8" t="s">
        <v>8333</v>
      </c>
      <c r="R1875" s="8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57" x14ac:dyDescent="0.45">
      <c r="A1876" s="5">
        <v>1874</v>
      </c>
      <c r="B1876" s="7" t="s">
        <v>1875</v>
      </c>
      <c r="C1876" s="7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1">
        <f t="shared" si="116"/>
        <v>0</v>
      </c>
      <c r="P1876" s="8">
        <f t="shared" si="117"/>
        <v>13</v>
      </c>
      <c r="Q1876" s="8" t="s">
        <v>8333</v>
      </c>
      <c r="R1876" s="8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28.5" x14ac:dyDescent="0.45">
      <c r="A1877" s="5">
        <v>1875</v>
      </c>
      <c r="B1877" s="7" t="s">
        <v>1876</v>
      </c>
      <c r="C1877" s="7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1">
        <f t="shared" si="116"/>
        <v>1</v>
      </c>
      <c r="P1877" s="8">
        <f t="shared" si="117"/>
        <v>17</v>
      </c>
      <c r="Q1877" s="8" t="s">
        <v>8333</v>
      </c>
      <c r="R1877" s="8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2.75" x14ac:dyDescent="0.45">
      <c r="A1878" s="5">
        <v>1876</v>
      </c>
      <c r="B1878" s="7" t="s">
        <v>1877</v>
      </c>
      <c r="C1878" s="7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1">
        <f t="shared" si="116"/>
        <v>0</v>
      </c>
      <c r="P1878" s="8" t="e">
        <f t="shared" si="117"/>
        <v>#DIV/0!</v>
      </c>
      <c r="Q1878" s="8" t="s">
        <v>8333</v>
      </c>
      <c r="R1878" s="8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28.5" x14ac:dyDescent="0.45">
      <c r="A1879" s="5">
        <v>1877</v>
      </c>
      <c r="B1879" s="7" t="s">
        <v>1878</v>
      </c>
      <c r="C1879" s="7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1">
        <f t="shared" si="116"/>
        <v>0</v>
      </c>
      <c r="P1879" s="8" t="e">
        <f t="shared" si="117"/>
        <v>#DIV/0!</v>
      </c>
      <c r="Q1879" s="8" t="s">
        <v>8333</v>
      </c>
      <c r="R1879" s="8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42.75" x14ac:dyDescent="0.45">
      <c r="A1880" s="5">
        <v>1878</v>
      </c>
      <c r="B1880" s="7" t="s">
        <v>1879</v>
      </c>
      <c r="C1880" s="7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1">
        <f t="shared" si="116"/>
        <v>0</v>
      </c>
      <c r="P1880" s="8" t="e">
        <f t="shared" si="117"/>
        <v>#DIV/0!</v>
      </c>
      <c r="Q1880" s="8" t="s">
        <v>8333</v>
      </c>
      <c r="R1880" s="8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42.75" x14ac:dyDescent="0.45">
      <c r="A1881" s="5">
        <v>1879</v>
      </c>
      <c r="B1881" s="7" t="s">
        <v>1880</v>
      </c>
      <c r="C1881" s="7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1">
        <f t="shared" si="116"/>
        <v>0</v>
      </c>
      <c r="P1881" s="8">
        <f t="shared" si="117"/>
        <v>3</v>
      </c>
      <c r="Q1881" s="8" t="s">
        <v>8333</v>
      </c>
      <c r="R1881" s="8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28.5" x14ac:dyDescent="0.45">
      <c r="A1882" s="5">
        <v>1880</v>
      </c>
      <c r="B1882" s="7" t="s">
        <v>1881</v>
      </c>
      <c r="C1882" s="7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1">
        <f t="shared" si="116"/>
        <v>20</v>
      </c>
      <c r="P1882" s="8">
        <f t="shared" si="117"/>
        <v>41.83</v>
      </c>
      <c r="Q1882" s="8" t="s">
        <v>8333</v>
      </c>
      <c r="R1882" s="8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2.75" x14ac:dyDescent="0.45">
      <c r="A1883" s="5">
        <v>1881</v>
      </c>
      <c r="B1883" s="7" t="s">
        <v>1882</v>
      </c>
      <c r="C1883" s="7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1">
        <f t="shared" si="116"/>
        <v>173</v>
      </c>
      <c r="P1883" s="8">
        <f t="shared" si="117"/>
        <v>49.34</v>
      </c>
      <c r="Q1883" s="8" t="s">
        <v>8325</v>
      </c>
      <c r="R1883" s="8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42.75" x14ac:dyDescent="0.45">
      <c r="A1884" s="5">
        <v>1882</v>
      </c>
      <c r="B1884" s="7" t="s">
        <v>1883</v>
      </c>
      <c r="C1884" s="7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1">
        <f t="shared" si="116"/>
        <v>101</v>
      </c>
      <c r="P1884" s="8">
        <f t="shared" si="117"/>
        <v>41.73</v>
      </c>
      <c r="Q1884" s="8" t="s">
        <v>8325</v>
      </c>
      <c r="R1884" s="8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2.75" x14ac:dyDescent="0.45">
      <c r="A1885" s="5">
        <v>1883</v>
      </c>
      <c r="B1885" s="7" t="s">
        <v>1884</v>
      </c>
      <c r="C1885" s="7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1">
        <f t="shared" si="116"/>
        <v>105</v>
      </c>
      <c r="P1885" s="8">
        <f t="shared" si="117"/>
        <v>32.72</v>
      </c>
      <c r="Q1885" s="8" t="s">
        <v>8325</v>
      </c>
      <c r="R1885" s="8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2.75" x14ac:dyDescent="0.45">
      <c r="A1886" s="5">
        <v>1884</v>
      </c>
      <c r="B1886" s="7" t="s">
        <v>1885</v>
      </c>
      <c r="C1886" s="7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1">
        <f t="shared" si="116"/>
        <v>135</v>
      </c>
      <c r="P1886" s="8">
        <f t="shared" si="117"/>
        <v>51.96</v>
      </c>
      <c r="Q1886" s="8" t="s">
        <v>8325</v>
      </c>
      <c r="R1886" s="8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2.75" x14ac:dyDescent="0.45">
      <c r="A1887" s="5">
        <v>1885</v>
      </c>
      <c r="B1887" s="7" t="s">
        <v>1886</v>
      </c>
      <c r="C1887" s="7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1">
        <f t="shared" si="116"/>
        <v>116</v>
      </c>
      <c r="P1887" s="8">
        <f t="shared" si="117"/>
        <v>50.69</v>
      </c>
      <c r="Q1887" s="8" t="s">
        <v>8325</v>
      </c>
      <c r="R1887" s="8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2.75" x14ac:dyDescent="0.45">
      <c r="A1888" s="5">
        <v>1886</v>
      </c>
      <c r="B1888" s="7" t="s">
        <v>1887</v>
      </c>
      <c r="C1888" s="7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1">
        <f t="shared" si="116"/>
        <v>102</v>
      </c>
      <c r="P1888" s="8">
        <f t="shared" si="117"/>
        <v>42.24</v>
      </c>
      <c r="Q1888" s="8" t="s">
        <v>8325</v>
      </c>
      <c r="R1888" s="8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42.75" x14ac:dyDescent="0.45">
      <c r="A1889" s="5">
        <v>1887</v>
      </c>
      <c r="B1889" s="7" t="s">
        <v>1888</v>
      </c>
      <c r="C1889" s="7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1">
        <f t="shared" si="116"/>
        <v>111</v>
      </c>
      <c r="P1889" s="8">
        <f t="shared" si="117"/>
        <v>416.88</v>
      </c>
      <c r="Q1889" s="8" t="s">
        <v>8325</v>
      </c>
      <c r="R1889" s="8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42.75" x14ac:dyDescent="0.45">
      <c r="A1890" s="5">
        <v>1888</v>
      </c>
      <c r="B1890" s="7" t="s">
        <v>1889</v>
      </c>
      <c r="C1890" s="7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1">
        <f t="shared" si="116"/>
        <v>166</v>
      </c>
      <c r="P1890" s="8">
        <f t="shared" si="117"/>
        <v>46.65</v>
      </c>
      <c r="Q1890" s="8" t="s">
        <v>8325</v>
      </c>
      <c r="R1890" s="8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2.75" x14ac:dyDescent="0.45">
      <c r="A1891" s="5">
        <v>1889</v>
      </c>
      <c r="B1891" s="7" t="s">
        <v>1890</v>
      </c>
      <c r="C1891" s="7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1">
        <f t="shared" si="116"/>
        <v>107</v>
      </c>
      <c r="P1891" s="8">
        <f t="shared" si="117"/>
        <v>48.45</v>
      </c>
      <c r="Q1891" s="8" t="s">
        <v>8325</v>
      </c>
      <c r="R1891" s="8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2.75" x14ac:dyDescent="0.45">
      <c r="A1892" s="5">
        <v>1890</v>
      </c>
      <c r="B1892" s="7" t="s">
        <v>1891</v>
      </c>
      <c r="C1892" s="7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1">
        <f t="shared" si="116"/>
        <v>145</v>
      </c>
      <c r="P1892" s="8">
        <f t="shared" si="117"/>
        <v>70.53</v>
      </c>
      <c r="Q1892" s="8" t="s">
        <v>8325</v>
      </c>
      <c r="R1892" s="8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57" x14ac:dyDescent="0.45">
      <c r="A1893" s="5">
        <v>1891</v>
      </c>
      <c r="B1893" s="7" t="s">
        <v>1892</v>
      </c>
      <c r="C1893" s="7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1">
        <f t="shared" si="116"/>
        <v>106</v>
      </c>
      <c r="P1893" s="8">
        <f t="shared" si="117"/>
        <v>87.96</v>
      </c>
      <c r="Q1893" s="8" t="s">
        <v>8325</v>
      </c>
      <c r="R1893" s="8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2.75" x14ac:dyDescent="0.45">
      <c r="A1894" s="5">
        <v>1892</v>
      </c>
      <c r="B1894" s="7" t="s">
        <v>1893</v>
      </c>
      <c r="C1894" s="7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1">
        <f t="shared" si="116"/>
        <v>137</v>
      </c>
      <c r="P1894" s="8">
        <f t="shared" si="117"/>
        <v>26.27</v>
      </c>
      <c r="Q1894" s="8" t="s">
        <v>8325</v>
      </c>
      <c r="R1894" s="8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2.75" x14ac:dyDescent="0.45">
      <c r="A1895" s="5">
        <v>1893</v>
      </c>
      <c r="B1895" s="7" t="s">
        <v>1894</v>
      </c>
      <c r="C1895" s="7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1">
        <f t="shared" si="116"/>
        <v>104</v>
      </c>
      <c r="P1895" s="8">
        <f t="shared" si="117"/>
        <v>57.78</v>
      </c>
      <c r="Q1895" s="8" t="s">
        <v>8325</v>
      </c>
      <c r="R1895" s="8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28.5" x14ac:dyDescent="0.45">
      <c r="A1896" s="5">
        <v>1894</v>
      </c>
      <c r="B1896" s="7" t="s">
        <v>1895</v>
      </c>
      <c r="C1896" s="7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1">
        <f t="shared" si="116"/>
        <v>115</v>
      </c>
      <c r="P1896" s="8">
        <f t="shared" si="117"/>
        <v>57.25</v>
      </c>
      <c r="Q1896" s="8" t="s">
        <v>8325</v>
      </c>
      <c r="R1896" s="8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57" x14ac:dyDescent="0.45">
      <c r="A1897" s="5">
        <v>1895</v>
      </c>
      <c r="B1897" s="7" t="s">
        <v>1896</v>
      </c>
      <c r="C1897" s="7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1">
        <f t="shared" si="116"/>
        <v>102</v>
      </c>
      <c r="P1897" s="8">
        <f t="shared" si="117"/>
        <v>196.34</v>
      </c>
      <c r="Q1897" s="8" t="s">
        <v>8325</v>
      </c>
      <c r="R1897" s="8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2.75" x14ac:dyDescent="0.45">
      <c r="A1898" s="5">
        <v>1896</v>
      </c>
      <c r="B1898" s="7" t="s">
        <v>1897</v>
      </c>
      <c r="C1898" s="7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1">
        <f t="shared" si="116"/>
        <v>124</v>
      </c>
      <c r="P1898" s="8">
        <f t="shared" si="117"/>
        <v>43</v>
      </c>
      <c r="Q1898" s="8" t="s">
        <v>8325</v>
      </c>
      <c r="R1898" s="8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2.75" x14ac:dyDescent="0.45">
      <c r="A1899" s="5">
        <v>1897</v>
      </c>
      <c r="B1899" s="7" t="s">
        <v>1898</v>
      </c>
      <c r="C1899" s="7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1">
        <f t="shared" si="116"/>
        <v>102</v>
      </c>
      <c r="P1899" s="8">
        <f t="shared" si="117"/>
        <v>35.549999999999997</v>
      </c>
      <c r="Q1899" s="8" t="s">
        <v>8325</v>
      </c>
      <c r="R1899" s="8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2.75" x14ac:dyDescent="0.45">
      <c r="A1900" s="5">
        <v>1898</v>
      </c>
      <c r="B1900" s="7" t="s">
        <v>1899</v>
      </c>
      <c r="C1900" s="7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1">
        <f t="shared" si="116"/>
        <v>145</v>
      </c>
      <c r="P1900" s="8">
        <f t="shared" si="117"/>
        <v>68.81</v>
      </c>
      <c r="Q1900" s="8" t="s">
        <v>8325</v>
      </c>
      <c r="R1900" s="8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2.75" x14ac:dyDescent="0.45">
      <c r="A1901" s="5">
        <v>1899</v>
      </c>
      <c r="B1901" s="7" t="s">
        <v>1900</v>
      </c>
      <c r="C1901" s="7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1">
        <f t="shared" si="116"/>
        <v>133</v>
      </c>
      <c r="P1901" s="8">
        <f t="shared" si="117"/>
        <v>28.57</v>
      </c>
      <c r="Q1901" s="8" t="s">
        <v>8325</v>
      </c>
      <c r="R1901" s="8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42.75" x14ac:dyDescent="0.45">
      <c r="A1902" s="5">
        <v>1900</v>
      </c>
      <c r="B1902" s="7" t="s">
        <v>1901</v>
      </c>
      <c r="C1902" s="7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1">
        <f t="shared" si="116"/>
        <v>109</v>
      </c>
      <c r="P1902" s="8">
        <f t="shared" si="117"/>
        <v>50.63</v>
      </c>
      <c r="Q1902" s="8" t="s">
        <v>8325</v>
      </c>
      <c r="R1902" s="8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2.75" x14ac:dyDescent="0.45">
      <c r="A1903" s="5">
        <v>1901</v>
      </c>
      <c r="B1903" s="7" t="s">
        <v>1902</v>
      </c>
      <c r="C1903" s="7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1">
        <f t="shared" si="116"/>
        <v>3</v>
      </c>
      <c r="P1903" s="8">
        <f t="shared" si="117"/>
        <v>106.8</v>
      </c>
      <c r="Q1903" s="8" t="s">
        <v>8319</v>
      </c>
      <c r="R1903" s="8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2.75" x14ac:dyDescent="0.45">
      <c r="A1904" s="5">
        <v>1902</v>
      </c>
      <c r="B1904" s="7" t="s">
        <v>1903</v>
      </c>
      <c r="C1904" s="7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1">
        <f t="shared" si="116"/>
        <v>1</v>
      </c>
      <c r="P1904" s="8">
        <f t="shared" si="117"/>
        <v>4</v>
      </c>
      <c r="Q1904" s="8" t="s">
        <v>8319</v>
      </c>
      <c r="R1904" s="8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42.75" x14ac:dyDescent="0.45">
      <c r="A1905" s="5">
        <v>1903</v>
      </c>
      <c r="B1905" s="7" t="s">
        <v>1904</v>
      </c>
      <c r="C1905" s="7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1">
        <f t="shared" si="116"/>
        <v>47</v>
      </c>
      <c r="P1905" s="8">
        <f t="shared" si="117"/>
        <v>34.1</v>
      </c>
      <c r="Q1905" s="8" t="s">
        <v>8319</v>
      </c>
      <c r="R1905" s="8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2.75" x14ac:dyDescent="0.45">
      <c r="A1906" s="5">
        <v>1904</v>
      </c>
      <c r="B1906" s="7" t="s">
        <v>1905</v>
      </c>
      <c r="C1906" s="7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1">
        <f t="shared" si="116"/>
        <v>0</v>
      </c>
      <c r="P1906" s="8">
        <f t="shared" si="117"/>
        <v>25</v>
      </c>
      <c r="Q1906" s="8" t="s">
        <v>8319</v>
      </c>
      <c r="R1906" s="8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57" x14ac:dyDescent="0.45">
      <c r="A1907" s="5">
        <v>1905</v>
      </c>
      <c r="B1907" s="7" t="s">
        <v>1906</v>
      </c>
      <c r="C1907" s="7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1">
        <f t="shared" si="116"/>
        <v>0</v>
      </c>
      <c r="P1907" s="8">
        <f t="shared" si="117"/>
        <v>10.5</v>
      </c>
      <c r="Q1907" s="8" t="s">
        <v>8319</v>
      </c>
      <c r="R1907" s="8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2.75" x14ac:dyDescent="0.45">
      <c r="A1908" s="5">
        <v>1906</v>
      </c>
      <c r="B1908" s="7" t="s">
        <v>1907</v>
      </c>
      <c r="C1908" s="7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1">
        <f t="shared" si="116"/>
        <v>43</v>
      </c>
      <c r="P1908" s="8">
        <f t="shared" si="117"/>
        <v>215.96</v>
      </c>
      <c r="Q1908" s="8" t="s">
        <v>8319</v>
      </c>
      <c r="R1908" s="8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2.75" x14ac:dyDescent="0.45">
      <c r="A1909" s="5">
        <v>1907</v>
      </c>
      <c r="B1909" s="7" t="s">
        <v>1908</v>
      </c>
      <c r="C1909" s="7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1">
        <f t="shared" si="116"/>
        <v>0</v>
      </c>
      <c r="P1909" s="8">
        <f t="shared" si="117"/>
        <v>21.25</v>
      </c>
      <c r="Q1909" s="8" t="s">
        <v>8319</v>
      </c>
      <c r="R1909" s="8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2.75" x14ac:dyDescent="0.45">
      <c r="A1910" s="5">
        <v>1908</v>
      </c>
      <c r="B1910" s="7" t="s">
        <v>1909</v>
      </c>
      <c r="C1910" s="7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1">
        <f t="shared" si="116"/>
        <v>2</v>
      </c>
      <c r="P1910" s="8">
        <f t="shared" si="117"/>
        <v>108.25</v>
      </c>
      <c r="Q1910" s="8" t="s">
        <v>8319</v>
      </c>
      <c r="R1910" s="8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2.75" x14ac:dyDescent="0.45">
      <c r="A1911" s="5">
        <v>1909</v>
      </c>
      <c r="B1911" s="7" t="s">
        <v>1910</v>
      </c>
      <c r="C1911" s="7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1">
        <f t="shared" si="116"/>
        <v>14</v>
      </c>
      <c r="P1911" s="8">
        <f t="shared" si="117"/>
        <v>129.97</v>
      </c>
      <c r="Q1911" s="8" t="s">
        <v>8319</v>
      </c>
      <c r="R1911" s="8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2.75" x14ac:dyDescent="0.45">
      <c r="A1912" s="5">
        <v>1910</v>
      </c>
      <c r="B1912" s="7" t="s">
        <v>1911</v>
      </c>
      <c r="C1912" s="7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1">
        <f t="shared" si="116"/>
        <v>39</v>
      </c>
      <c r="P1912" s="8">
        <f t="shared" si="117"/>
        <v>117.49</v>
      </c>
      <c r="Q1912" s="8" t="s">
        <v>8319</v>
      </c>
      <c r="R1912" s="8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42.75" x14ac:dyDescent="0.45">
      <c r="A1913" s="5">
        <v>1911</v>
      </c>
      <c r="B1913" s="7" t="s">
        <v>1912</v>
      </c>
      <c r="C1913" s="7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1">
        <f t="shared" si="116"/>
        <v>0</v>
      </c>
      <c r="P1913" s="8">
        <f t="shared" si="117"/>
        <v>10</v>
      </c>
      <c r="Q1913" s="8" t="s">
        <v>8319</v>
      </c>
      <c r="R1913" s="8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2.75" x14ac:dyDescent="0.45">
      <c r="A1914" s="5">
        <v>1912</v>
      </c>
      <c r="B1914" s="7" t="s">
        <v>1913</v>
      </c>
      <c r="C1914" s="7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1">
        <f t="shared" si="116"/>
        <v>59</v>
      </c>
      <c r="P1914" s="8">
        <f t="shared" si="117"/>
        <v>70.599999999999994</v>
      </c>
      <c r="Q1914" s="8" t="s">
        <v>8319</v>
      </c>
      <c r="R1914" s="8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28.5" x14ac:dyDescent="0.45">
      <c r="A1915" s="5">
        <v>1913</v>
      </c>
      <c r="B1915" s="7" t="s">
        <v>1914</v>
      </c>
      <c r="C1915" s="7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1">
        <f t="shared" si="116"/>
        <v>1</v>
      </c>
      <c r="P1915" s="8">
        <f t="shared" si="117"/>
        <v>24.5</v>
      </c>
      <c r="Q1915" s="8" t="s">
        <v>8319</v>
      </c>
      <c r="R1915" s="8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2.75" x14ac:dyDescent="0.45">
      <c r="A1916" s="5">
        <v>1914</v>
      </c>
      <c r="B1916" s="7" t="s">
        <v>1915</v>
      </c>
      <c r="C1916" s="7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1">
        <f t="shared" si="116"/>
        <v>9</v>
      </c>
      <c r="P1916" s="8">
        <f t="shared" si="117"/>
        <v>30</v>
      </c>
      <c r="Q1916" s="8" t="s">
        <v>8319</v>
      </c>
      <c r="R1916" s="8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2.75" x14ac:dyDescent="0.45">
      <c r="A1917" s="5">
        <v>1915</v>
      </c>
      <c r="B1917" s="7" t="s">
        <v>1916</v>
      </c>
      <c r="C1917" s="7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1">
        <f t="shared" si="116"/>
        <v>2</v>
      </c>
      <c r="P1917" s="8">
        <f t="shared" si="117"/>
        <v>2</v>
      </c>
      <c r="Q1917" s="8" t="s">
        <v>8319</v>
      </c>
      <c r="R1917" s="8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28.5" x14ac:dyDescent="0.45">
      <c r="A1918" s="5">
        <v>1916</v>
      </c>
      <c r="B1918" s="7" t="s">
        <v>1917</v>
      </c>
      <c r="C1918" s="7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1">
        <f t="shared" si="116"/>
        <v>1</v>
      </c>
      <c r="P1918" s="8">
        <f t="shared" si="117"/>
        <v>17</v>
      </c>
      <c r="Q1918" s="8" t="s">
        <v>8319</v>
      </c>
      <c r="R1918" s="8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28.5" x14ac:dyDescent="0.45">
      <c r="A1919" s="5">
        <v>1917</v>
      </c>
      <c r="B1919" s="7" t="s">
        <v>1918</v>
      </c>
      <c r="C1919" s="7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1">
        <f t="shared" si="116"/>
        <v>53</v>
      </c>
      <c r="P1919" s="8">
        <f t="shared" si="117"/>
        <v>2928.93</v>
      </c>
      <c r="Q1919" s="8" t="s">
        <v>8319</v>
      </c>
      <c r="R1919" s="8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2.75" x14ac:dyDescent="0.45">
      <c r="A1920" s="5">
        <v>1918</v>
      </c>
      <c r="B1920" s="7" t="s">
        <v>1919</v>
      </c>
      <c r="C1920" s="7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1">
        <f t="shared" si="116"/>
        <v>1</v>
      </c>
      <c r="P1920" s="8">
        <f t="shared" si="117"/>
        <v>28.89</v>
      </c>
      <c r="Q1920" s="8" t="s">
        <v>8319</v>
      </c>
      <c r="R1920" s="8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42.75" x14ac:dyDescent="0.45">
      <c r="A1921" s="5">
        <v>1919</v>
      </c>
      <c r="B1921" s="7" t="s">
        <v>1920</v>
      </c>
      <c r="C1921" s="7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1">
        <f t="shared" si="116"/>
        <v>47</v>
      </c>
      <c r="P1921" s="8">
        <f t="shared" si="117"/>
        <v>29.63</v>
      </c>
      <c r="Q1921" s="8" t="s">
        <v>8319</v>
      </c>
      <c r="R1921" s="8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2.75" x14ac:dyDescent="0.45">
      <c r="A1922" s="5">
        <v>1920</v>
      </c>
      <c r="B1922" s="7" t="s">
        <v>1921</v>
      </c>
      <c r="C1922" s="7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1">
        <f t="shared" si="116"/>
        <v>43</v>
      </c>
      <c r="P1922" s="8">
        <f t="shared" si="117"/>
        <v>40.98</v>
      </c>
      <c r="Q1922" s="8" t="s">
        <v>8319</v>
      </c>
      <c r="R1922" s="8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28.5" x14ac:dyDescent="0.45">
      <c r="A1923" s="5">
        <v>1921</v>
      </c>
      <c r="B1923" s="7" t="s">
        <v>1922</v>
      </c>
      <c r="C1923" s="7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1">
        <f t="shared" ref="O1923:O1986" si="120">ROUND((E1923/D1923)*100,0)</f>
        <v>137</v>
      </c>
      <c r="P1923" s="8">
        <f t="shared" ref="P1923:P1986" si="121">ROUND(E1923/L1923,2)</f>
        <v>54</v>
      </c>
      <c r="Q1923" s="8" t="s">
        <v>8325</v>
      </c>
      <c r="R1923" s="8" t="s">
        <v>8329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2.75" x14ac:dyDescent="0.45">
      <c r="A1924" s="5">
        <v>1922</v>
      </c>
      <c r="B1924" s="7" t="s">
        <v>1923</v>
      </c>
      <c r="C1924" s="7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1">
        <f t="shared" si="120"/>
        <v>116</v>
      </c>
      <c r="P1924" s="8">
        <f t="shared" si="121"/>
        <v>36.11</v>
      </c>
      <c r="Q1924" s="8" t="s">
        <v>8325</v>
      </c>
      <c r="R1924" s="8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2.75" x14ac:dyDescent="0.45">
      <c r="A1925" s="5">
        <v>1923</v>
      </c>
      <c r="B1925" s="7" t="s">
        <v>1924</v>
      </c>
      <c r="C1925" s="7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1">
        <f t="shared" si="120"/>
        <v>241</v>
      </c>
      <c r="P1925" s="8">
        <f t="shared" si="121"/>
        <v>23.15</v>
      </c>
      <c r="Q1925" s="8" t="s">
        <v>8325</v>
      </c>
      <c r="R1925" s="8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57" x14ac:dyDescent="0.45">
      <c r="A1926" s="5">
        <v>1924</v>
      </c>
      <c r="B1926" s="7" t="s">
        <v>1925</v>
      </c>
      <c r="C1926" s="7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1">
        <f t="shared" si="120"/>
        <v>114</v>
      </c>
      <c r="P1926" s="8">
        <f t="shared" si="121"/>
        <v>104</v>
      </c>
      <c r="Q1926" s="8" t="s">
        <v>8325</v>
      </c>
      <c r="R1926" s="8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28.5" x14ac:dyDescent="0.45">
      <c r="A1927" s="5">
        <v>1925</v>
      </c>
      <c r="B1927" s="7" t="s">
        <v>1926</v>
      </c>
      <c r="C1927" s="7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1">
        <f t="shared" si="120"/>
        <v>110</v>
      </c>
      <c r="P1927" s="8">
        <f t="shared" si="121"/>
        <v>31.83</v>
      </c>
      <c r="Q1927" s="8" t="s">
        <v>8325</v>
      </c>
      <c r="R1927" s="8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57" x14ac:dyDescent="0.45">
      <c r="A1928" s="5">
        <v>1926</v>
      </c>
      <c r="B1928" s="7" t="s">
        <v>1927</v>
      </c>
      <c r="C1928" s="7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1">
        <f t="shared" si="120"/>
        <v>195</v>
      </c>
      <c r="P1928" s="8">
        <f t="shared" si="121"/>
        <v>27.39</v>
      </c>
      <c r="Q1928" s="8" t="s">
        <v>8325</v>
      </c>
      <c r="R1928" s="8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45">
      <c r="A1929" s="5">
        <v>1927</v>
      </c>
      <c r="B1929" s="7" t="s">
        <v>1928</v>
      </c>
      <c r="C1929" s="7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1">
        <f t="shared" si="120"/>
        <v>103</v>
      </c>
      <c r="P1929" s="8">
        <f t="shared" si="121"/>
        <v>56.36</v>
      </c>
      <c r="Q1929" s="8" t="s">
        <v>8325</v>
      </c>
      <c r="R1929" s="8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28.5" x14ac:dyDescent="0.45">
      <c r="A1930" s="5">
        <v>1928</v>
      </c>
      <c r="B1930" s="7" t="s">
        <v>1929</v>
      </c>
      <c r="C1930" s="7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1">
        <f t="shared" si="120"/>
        <v>103</v>
      </c>
      <c r="P1930" s="8">
        <f t="shared" si="121"/>
        <v>77.349999999999994</v>
      </c>
      <c r="Q1930" s="8" t="s">
        <v>8325</v>
      </c>
      <c r="R1930" s="8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2.75" x14ac:dyDescent="0.45">
      <c r="A1931" s="5">
        <v>1929</v>
      </c>
      <c r="B1931" s="7" t="s">
        <v>1930</v>
      </c>
      <c r="C1931" s="7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1">
        <f t="shared" si="120"/>
        <v>100</v>
      </c>
      <c r="P1931" s="8">
        <f t="shared" si="121"/>
        <v>42.8</v>
      </c>
      <c r="Q1931" s="8" t="s">
        <v>8325</v>
      </c>
      <c r="R1931" s="8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28.5" x14ac:dyDescent="0.45">
      <c r="A1932" s="5">
        <v>1930</v>
      </c>
      <c r="B1932" s="7" t="s">
        <v>1931</v>
      </c>
      <c r="C1932" s="7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1">
        <f t="shared" si="120"/>
        <v>127</v>
      </c>
      <c r="P1932" s="8">
        <f t="shared" si="121"/>
        <v>48.85</v>
      </c>
      <c r="Q1932" s="8" t="s">
        <v>8325</v>
      </c>
      <c r="R1932" s="8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2.75" x14ac:dyDescent="0.45">
      <c r="A1933" s="5">
        <v>1931</v>
      </c>
      <c r="B1933" s="7" t="s">
        <v>1932</v>
      </c>
      <c r="C1933" s="7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1">
        <f t="shared" si="120"/>
        <v>121</v>
      </c>
      <c r="P1933" s="8">
        <f t="shared" si="121"/>
        <v>48.24</v>
      </c>
      <c r="Q1933" s="8" t="s">
        <v>8325</v>
      </c>
      <c r="R1933" s="8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42.75" x14ac:dyDescent="0.45">
      <c r="A1934" s="5">
        <v>1932</v>
      </c>
      <c r="B1934" s="7" t="s">
        <v>1933</v>
      </c>
      <c r="C1934" s="7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1">
        <f t="shared" si="120"/>
        <v>107</v>
      </c>
      <c r="P1934" s="8">
        <f t="shared" si="121"/>
        <v>70.209999999999994</v>
      </c>
      <c r="Q1934" s="8" t="s">
        <v>8325</v>
      </c>
      <c r="R1934" s="8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2.75" x14ac:dyDescent="0.45">
      <c r="A1935" s="5">
        <v>1933</v>
      </c>
      <c r="B1935" s="7" t="s">
        <v>1934</v>
      </c>
      <c r="C1935" s="7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1">
        <f t="shared" si="120"/>
        <v>172</v>
      </c>
      <c r="P1935" s="8">
        <f t="shared" si="121"/>
        <v>94.05</v>
      </c>
      <c r="Q1935" s="8" t="s">
        <v>8325</v>
      </c>
      <c r="R1935" s="8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2.75" x14ac:dyDescent="0.45">
      <c r="A1936" s="5">
        <v>1934</v>
      </c>
      <c r="B1936" s="7" t="s">
        <v>1935</v>
      </c>
      <c r="C1936" s="7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1">
        <f t="shared" si="120"/>
        <v>124</v>
      </c>
      <c r="P1936" s="8">
        <f t="shared" si="121"/>
        <v>80.27</v>
      </c>
      <c r="Q1936" s="8" t="s">
        <v>8325</v>
      </c>
      <c r="R1936" s="8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42.75" x14ac:dyDescent="0.45">
      <c r="A1937" s="5">
        <v>1935</v>
      </c>
      <c r="B1937" s="7" t="s">
        <v>1936</v>
      </c>
      <c r="C1937" s="7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1">
        <f t="shared" si="120"/>
        <v>108</v>
      </c>
      <c r="P1937" s="8">
        <f t="shared" si="121"/>
        <v>54.2</v>
      </c>
      <c r="Q1937" s="8" t="s">
        <v>8325</v>
      </c>
      <c r="R1937" s="8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2.75" x14ac:dyDescent="0.45">
      <c r="A1938" s="5">
        <v>1936</v>
      </c>
      <c r="B1938" s="7" t="s">
        <v>1937</v>
      </c>
      <c r="C1938" s="7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1">
        <f t="shared" si="120"/>
        <v>117</v>
      </c>
      <c r="P1938" s="8">
        <f t="shared" si="121"/>
        <v>60.27</v>
      </c>
      <c r="Q1938" s="8" t="s">
        <v>8325</v>
      </c>
      <c r="R1938" s="8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2.75" x14ac:dyDescent="0.45">
      <c r="A1939" s="5">
        <v>1937</v>
      </c>
      <c r="B1939" s="7" t="s">
        <v>1938</v>
      </c>
      <c r="C1939" s="7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1">
        <f t="shared" si="120"/>
        <v>187</v>
      </c>
      <c r="P1939" s="8">
        <f t="shared" si="121"/>
        <v>38.74</v>
      </c>
      <c r="Q1939" s="8" t="s">
        <v>8325</v>
      </c>
      <c r="R1939" s="8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2.75" x14ac:dyDescent="0.45">
      <c r="A1940" s="5">
        <v>1938</v>
      </c>
      <c r="B1940" s="7" t="s">
        <v>1939</v>
      </c>
      <c r="C1940" s="7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1">
        <f t="shared" si="120"/>
        <v>116</v>
      </c>
      <c r="P1940" s="8">
        <f t="shared" si="121"/>
        <v>152.54</v>
      </c>
      <c r="Q1940" s="8" t="s">
        <v>8325</v>
      </c>
      <c r="R1940" s="8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42.75" x14ac:dyDescent="0.45">
      <c r="A1941" s="5">
        <v>1939</v>
      </c>
      <c r="B1941" s="7" t="s">
        <v>1940</v>
      </c>
      <c r="C1941" s="7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1">
        <f t="shared" si="120"/>
        <v>111</v>
      </c>
      <c r="P1941" s="8">
        <f t="shared" si="121"/>
        <v>115.31</v>
      </c>
      <c r="Q1941" s="8" t="s">
        <v>8325</v>
      </c>
      <c r="R1941" s="8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2.75" x14ac:dyDescent="0.45">
      <c r="A1942" s="5">
        <v>1940</v>
      </c>
      <c r="B1942" s="7" t="s">
        <v>1941</v>
      </c>
      <c r="C1942" s="7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1">
        <f t="shared" si="120"/>
        <v>171</v>
      </c>
      <c r="P1942" s="8">
        <f t="shared" si="121"/>
        <v>35.840000000000003</v>
      </c>
      <c r="Q1942" s="8" t="s">
        <v>8325</v>
      </c>
      <c r="R1942" s="8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2.75" x14ac:dyDescent="0.45">
      <c r="A1943" s="5">
        <v>1941</v>
      </c>
      <c r="B1943" s="7" t="s">
        <v>1942</v>
      </c>
      <c r="C1943" s="7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1">
        <f t="shared" si="120"/>
        <v>126</v>
      </c>
      <c r="P1943" s="8">
        <f t="shared" si="121"/>
        <v>64.569999999999993</v>
      </c>
      <c r="Q1943" s="8" t="s">
        <v>8319</v>
      </c>
      <c r="R1943" s="8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42.75" x14ac:dyDescent="0.45">
      <c r="A1944" s="5">
        <v>1942</v>
      </c>
      <c r="B1944" s="7" t="s">
        <v>1943</v>
      </c>
      <c r="C1944" s="7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1">
        <f t="shared" si="120"/>
        <v>138</v>
      </c>
      <c r="P1944" s="8">
        <f t="shared" si="121"/>
        <v>87.44</v>
      </c>
      <c r="Q1944" s="8" t="s">
        <v>8319</v>
      </c>
      <c r="R1944" s="8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2.75" x14ac:dyDescent="0.45">
      <c r="A1945" s="5">
        <v>1943</v>
      </c>
      <c r="B1945" s="7" t="s">
        <v>1944</v>
      </c>
      <c r="C1945" s="7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1">
        <f t="shared" si="120"/>
        <v>1705</v>
      </c>
      <c r="P1945" s="8">
        <f t="shared" si="121"/>
        <v>68.819999999999993</v>
      </c>
      <c r="Q1945" s="8" t="s">
        <v>8319</v>
      </c>
      <c r="R1945" s="8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42.75" x14ac:dyDescent="0.45">
      <c r="A1946" s="5">
        <v>1944</v>
      </c>
      <c r="B1946" s="7" t="s">
        <v>1945</v>
      </c>
      <c r="C1946" s="7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1">
        <f t="shared" si="120"/>
        <v>788</v>
      </c>
      <c r="P1946" s="8">
        <f t="shared" si="121"/>
        <v>176.2</v>
      </c>
      <c r="Q1946" s="8" t="s">
        <v>8319</v>
      </c>
      <c r="R1946" s="8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2.75" x14ac:dyDescent="0.45">
      <c r="A1947" s="5">
        <v>1945</v>
      </c>
      <c r="B1947" s="7" t="s">
        <v>1946</v>
      </c>
      <c r="C1947" s="7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1">
        <f t="shared" si="120"/>
        <v>348</v>
      </c>
      <c r="P1947" s="8">
        <f t="shared" si="121"/>
        <v>511.79</v>
      </c>
      <c r="Q1947" s="8" t="s">
        <v>8319</v>
      </c>
      <c r="R1947" s="8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42.75" x14ac:dyDescent="0.45">
      <c r="A1948" s="5">
        <v>1946</v>
      </c>
      <c r="B1948" s="7" t="s">
        <v>1947</v>
      </c>
      <c r="C1948" s="7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1">
        <f t="shared" si="120"/>
        <v>150</v>
      </c>
      <c r="P1948" s="8">
        <f t="shared" si="121"/>
        <v>160.44</v>
      </c>
      <c r="Q1948" s="8" t="s">
        <v>8319</v>
      </c>
      <c r="R1948" s="8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57" x14ac:dyDescent="0.45">
      <c r="A1949" s="5">
        <v>1947</v>
      </c>
      <c r="B1949" s="7" t="s">
        <v>1948</v>
      </c>
      <c r="C1949" s="7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1">
        <f t="shared" si="120"/>
        <v>101</v>
      </c>
      <c r="P1949" s="8">
        <f t="shared" si="121"/>
        <v>35</v>
      </c>
      <c r="Q1949" s="8" t="s">
        <v>8319</v>
      </c>
      <c r="R1949" s="8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28.5" x14ac:dyDescent="0.45">
      <c r="A1950" s="5">
        <v>1948</v>
      </c>
      <c r="B1950" s="7" t="s">
        <v>1949</v>
      </c>
      <c r="C1950" s="7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1">
        <f t="shared" si="120"/>
        <v>800</v>
      </c>
      <c r="P1950" s="8">
        <f t="shared" si="121"/>
        <v>188.51</v>
      </c>
      <c r="Q1950" s="8" t="s">
        <v>8319</v>
      </c>
      <c r="R1950" s="8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2.75" x14ac:dyDescent="0.45">
      <c r="A1951" s="5">
        <v>1949</v>
      </c>
      <c r="B1951" s="7" t="s">
        <v>1950</v>
      </c>
      <c r="C1951" s="7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1">
        <f t="shared" si="120"/>
        <v>106</v>
      </c>
      <c r="P1951" s="8">
        <f t="shared" si="121"/>
        <v>56.2</v>
      </c>
      <c r="Q1951" s="8" t="s">
        <v>8319</v>
      </c>
      <c r="R1951" s="8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2.75" x14ac:dyDescent="0.45">
      <c r="A1952" s="5">
        <v>1950</v>
      </c>
      <c r="B1952" s="7" t="s">
        <v>1951</v>
      </c>
      <c r="C1952" s="7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1">
        <f t="shared" si="120"/>
        <v>201</v>
      </c>
      <c r="P1952" s="8">
        <f t="shared" si="121"/>
        <v>51.31</v>
      </c>
      <c r="Q1952" s="8" t="s">
        <v>8319</v>
      </c>
      <c r="R1952" s="8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42.75" x14ac:dyDescent="0.45">
      <c r="A1953" s="5">
        <v>1951</v>
      </c>
      <c r="B1953" s="7" t="s">
        <v>1952</v>
      </c>
      <c r="C1953" s="7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1">
        <f t="shared" si="120"/>
        <v>212</v>
      </c>
      <c r="P1953" s="8">
        <f t="shared" si="121"/>
        <v>127.36</v>
      </c>
      <c r="Q1953" s="8" t="s">
        <v>8319</v>
      </c>
      <c r="R1953" s="8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42.75" x14ac:dyDescent="0.45">
      <c r="A1954" s="5">
        <v>1952</v>
      </c>
      <c r="B1954" s="7" t="s">
        <v>1953</v>
      </c>
      <c r="C1954" s="7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1">
        <f t="shared" si="120"/>
        <v>198</v>
      </c>
      <c r="P1954" s="8">
        <f t="shared" si="121"/>
        <v>101.86</v>
      </c>
      <c r="Q1954" s="8" t="s">
        <v>8319</v>
      </c>
      <c r="R1954" s="8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2.75" x14ac:dyDescent="0.45">
      <c r="A1955" s="5">
        <v>1953</v>
      </c>
      <c r="B1955" s="7" t="s">
        <v>1954</v>
      </c>
      <c r="C1955" s="7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1">
        <f t="shared" si="120"/>
        <v>226</v>
      </c>
      <c r="P1955" s="8">
        <f t="shared" si="121"/>
        <v>230.56</v>
      </c>
      <c r="Q1955" s="8" t="s">
        <v>8319</v>
      </c>
      <c r="R1955" s="8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28.5" x14ac:dyDescent="0.45">
      <c r="A1956" s="5">
        <v>1954</v>
      </c>
      <c r="B1956" s="7" t="s">
        <v>1955</v>
      </c>
      <c r="C1956" s="7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1">
        <f t="shared" si="120"/>
        <v>699</v>
      </c>
      <c r="P1956" s="8">
        <f t="shared" si="121"/>
        <v>842.11</v>
      </c>
      <c r="Q1956" s="8" t="s">
        <v>8319</v>
      </c>
      <c r="R1956" s="8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42.75" x14ac:dyDescent="0.45">
      <c r="A1957" s="5">
        <v>1955</v>
      </c>
      <c r="B1957" s="7" t="s">
        <v>1956</v>
      </c>
      <c r="C1957" s="7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1">
        <f t="shared" si="120"/>
        <v>399</v>
      </c>
      <c r="P1957" s="8">
        <f t="shared" si="121"/>
        <v>577.28</v>
      </c>
      <c r="Q1957" s="8" t="s">
        <v>8319</v>
      </c>
      <c r="R1957" s="8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42.75" x14ac:dyDescent="0.45">
      <c r="A1958" s="5">
        <v>1956</v>
      </c>
      <c r="B1958" s="7" t="s">
        <v>1957</v>
      </c>
      <c r="C1958" s="7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1">
        <f t="shared" si="120"/>
        <v>294</v>
      </c>
      <c r="P1958" s="8">
        <f t="shared" si="121"/>
        <v>483.34</v>
      </c>
      <c r="Q1958" s="8" t="s">
        <v>8319</v>
      </c>
      <c r="R1958" s="8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28.5" x14ac:dyDescent="0.45">
      <c r="A1959" s="5">
        <v>1957</v>
      </c>
      <c r="B1959" s="7" t="s">
        <v>1958</v>
      </c>
      <c r="C1959" s="7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1">
        <f t="shared" si="120"/>
        <v>168</v>
      </c>
      <c r="P1959" s="8">
        <f t="shared" si="121"/>
        <v>76.14</v>
      </c>
      <c r="Q1959" s="8" t="s">
        <v>8319</v>
      </c>
      <c r="R1959" s="8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42.75" x14ac:dyDescent="0.45">
      <c r="A1960" s="5">
        <v>1958</v>
      </c>
      <c r="B1960" s="7" t="s">
        <v>1959</v>
      </c>
      <c r="C1960" s="7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1">
        <f t="shared" si="120"/>
        <v>1436</v>
      </c>
      <c r="P1960" s="8">
        <f t="shared" si="121"/>
        <v>74.11</v>
      </c>
      <c r="Q1960" s="8" t="s">
        <v>8319</v>
      </c>
      <c r="R1960" s="8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42.75" x14ac:dyDescent="0.45">
      <c r="A1961" s="5">
        <v>1959</v>
      </c>
      <c r="B1961" s="7" t="s">
        <v>1960</v>
      </c>
      <c r="C1961" s="7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1">
        <f t="shared" si="120"/>
        <v>157</v>
      </c>
      <c r="P1961" s="8">
        <f t="shared" si="121"/>
        <v>36.97</v>
      </c>
      <c r="Q1961" s="8" t="s">
        <v>8319</v>
      </c>
      <c r="R1961" s="8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42.75" x14ac:dyDescent="0.45">
      <c r="A1962" s="5">
        <v>1960</v>
      </c>
      <c r="B1962" s="7" t="s">
        <v>1961</v>
      </c>
      <c r="C1962" s="7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1">
        <f t="shared" si="120"/>
        <v>118</v>
      </c>
      <c r="P1962" s="8">
        <f t="shared" si="121"/>
        <v>2500.9699999999998</v>
      </c>
      <c r="Q1962" s="8" t="s">
        <v>8319</v>
      </c>
      <c r="R1962" s="8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2.75" x14ac:dyDescent="0.45">
      <c r="A1963" s="5">
        <v>1961</v>
      </c>
      <c r="B1963" s="7" t="s">
        <v>1962</v>
      </c>
      <c r="C1963" s="7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1">
        <f t="shared" si="120"/>
        <v>1105</v>
      </c>
      <c r="P1963" s="8">
        <f t="shared" si="121"/>
        <v>67.69</v>
      </c>
      <c r="Q1963" s="8" t="s">
        <v>8319</v>
      </c>
      <c r="R1963" s="8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42.75" x14ac:dyDescent="0.45">
      <c r="A1964" s="5">
        <v>1962</v>
      </c>
      <c r="B1964" s="7" t="s">
        <v>1963</v>
      </c>
      <c r="C1964" s="7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1">
        <f t="shared" si="120"/>
        <v>193</v>
      </c>
      <c r="P1964" s="8">
        <f t="shared" si="121"/>
        <v>63.05</v>
      </c>
      <c r="Q1964" s="8" t="s">
        <v>8319</v>
      </c>
      <c r="R1964" s="8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42.75" x14ac:dyDescent="0.45">
      <c r="A1965" s="5">
        <v>1963</v>
      </c>
      <c r="B1965" s="7" t="s">
        <v>1964</v>
      </c>
      <c r="C1965" s="7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1">
        <f t="shared" si="120"/>
        <v>127</v>
      </c>
      <c r="P1965" s="8">
        <f t="shared" si="121"/>
        <v>117.6</v>
      </c>
      <c r="Q1965" s="8" t="s">
        <v>8319</v>
      </c>
      <c r="R1965" s="8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2.75" x14ac:dyDescent="0.45">
      <c r="A1966" s="5">
        <v>1964</v>
      </c>
      <c r="B1966" s="7" t="s">
        <v>1965</v>
      </c>
      <c r="C1966" s="7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1">
        <f t="shared" si="120"/>
        <v>260</v>
      </c>
      <c r="P1966" s="8">
        <f t="shared" si="121"/>
        <v>180.75</v>
      </c>
      <c r="Q1966" s="8" t="s">
        <v>8319</v>
      </c>
      <c r="R1966" s="8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2.75" x14ac:dyDescent="0.45">
      <c r="A1967" s="5">
        <v>1965</v>
      </c>
      <c r="B1967" s="7" t="s">
        <v>1966</v>
      </c>
      <c r="C1967" s="7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1">
        <f t="shared" si="120"/>
        <v>262</v>
      </c>
      <c r="P1967" s="8">
        <f t="shared" si="121"/>
        <v>127.32</v>
      </c>
      <c r="Q1967" s="8" t="s">
        <v>8319</v>
      </c>
      <c r="R1967" s="8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42.75" x14ac:dyDescent="0.45">
      <c r="A1968" s="5">
        <v>1966</v>
      </c>
      <c r="B1968" s="7" t="s">
        <v>1967</v>
      </c>
      <c r="C1968" s="7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1">
        <f t="shared" si="120"/>
        <v>207</v>
      </c>
      <c r="P1968" s="8">
        <f t="shared" si="121"/>
        <v>136.63999999999999</v>
      </c>
      <c r="Q1968" s="8" t="s">
        <v>8319</v>
      </c>
      <c r="R1968" s="8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42.75" x14ac:dyDescent="0.45">
      <c r="A1969" s="5">
        <v>1967</v>
      </c>
      <c r="B1969" s="7" t="s">
        <v>1968</v>
      </c>
      <c r="C1969" s="7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1">
        <f t="shared" si="120"/>
        <v>370</v>
      </c>
      <c r="P1969" s="8">
        <f t="shared" si="121"/>
        <v>182.78</v>
      </c>
      <c r="Q1969" s="8" t="s">
        <v>8319</v>
      </c>
      <c r="R1969" s="8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28.5" x14ac:dyDescent="0.45">
      <c r="A1970" s="5">
        <v>1968</v>
      </c>
      <c r="B1970" s="7" t="s">
        <v>1969</v>
      </c>
      <c r="C1970" s="7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1">
        <f t="shared" si="120"/>
        <v>285</v>
      </c>
      <c r="P1970" s="8">
        <f t="shared" si="121"/>
        <v>279.38</v>
      </c>
      <c r="Q1970" s="8" t="s">
        <v>8319</v>
      </c>
      <c r="R1970" s="8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42.75" x14ac:dyDescent="0.45">
      <c r="A1971" s="5">
        <v>1969</v>
      </c>
      <c r="B1971" s="7" t="s">
        <v>1970</v>
      </c>
      <c r="C1971" s="7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1">
        <f t="shared" si="120"/>
        <v>579</v>
      </c>
      <c r="P1971" s="8">
        <f t="shared" si="121"/>
        <v>61.38</v>
      </c>
      <c r="Q1971" s="8" t="s">
        <v>8319</v>
      </c>
      <c r="R1971" s="8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2.75" x14ac:dyDescent="0.45">
      <c r="A1972" s="5">
        <v>1970</v>
      </c>
      <c r="B1972" s="7" t="s">
        <v>1971</v>
      </c>
      <c r="C1972" s="7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1">
        <f t="shared" si="120"/>
        <v>1132</v>
      </c>
      <c r="P1972" s="8">
        <f t="shared" si="121"/>
        <v>80.73</v>
      </c>
      <c r="Q1972" s="8" t="s">
        <v>8319</v>
      </c>
      <c r="R1972" s="8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42.75" x14ac:dyDescent="0.45">
      <c r="A1973" s="5">
        <v>1971</v>
      </c>
      <c r="B1973" s="7" t="s">
        <v>1972</v>
      </c>
      <c r="C1973" s="7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1">
        <f t="shared" si="120"/>
        <v>263</v>
      </c>
      <c r="P1973" s="8">
        <f t="shared" si="121"/>
        <v>272.36</v>
      </c>
      <c r="Q1973" s="8" t="s">
        <v>8319</v>
      </c>
      <c r="R1973" s="8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42.75" x14ac:dyDescent="0.45">
      <c r="A1974" s="5">
        <v>1972</v>
      </c>
      <c r="B1974" s="7" t="s">
        <v>1973</v>
      </c>
      <c r="C1974" s="7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1">
        <f t="shared" si="120"/>
        <v>674</v>
      </c>
      <c r="P1974" s="8">
        <f t="shared" si="121"/>
        <v>70.849999999999994</v>
      </c>
      <c r="Q1974" s="8" t="s">
        <v>8319</v>
      </c>
      <c r="R1974" s="8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42.75" x14ac:dyDescent="0.45">
      <c r="A1975" s="5">
        <v>1973</v>
      </c>
      <c r="B1975" s="7" t="s">
        <v>1974</v>
      </c>
      <c r="C1975" s="7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1">
        <f t="shared" si="120"/>
        <v>257</v>
      </c>
      <c r="P1975" s="8">
        <f t="shared" si="121"/>
        <v>247.94</v>
      </c>
      <c r="Q1975" s="8" t="s">
        <v>8319</v>
      </c>
      <c r="R1975" s="8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42.75" x14ac:dyDescent="0.45">
      <c r="A1976" s="5">
        <v>1974</v>
      </c>
      <c r="B1976" s="7" t="s">
        <v>1975</v>
      </c>
      <c r="C1976" s="7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1">
        <f t="shared" si="120"/>
        <v>375</v>
      </c>
      <c r="P1976" s="8">
        <f t="shared" si="121"/>
        <v>186.81</v>
      </c>
      <c r="Q1976" s="8" t="s">
        <v>8319</v>
      </c>
      <c r="R1976" s="8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28.5" x14ac:dyDescent="0.45">
      <c r="A1977" s="5">
        <v>1975</v>
      </c>
      <c r="B1977" s="7" t="s">
        <v>1976</v>
      </c>
      <c r="C1977" s="7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1">
        <f t="shared" si="120"/>
        <v>209</v>
      </c>
      <c r="P1977" s="8">
        <f t="shared" si="121"/>
        <v>131.99</v>
      </c>
      <c r="Q1977" s="8" t="s">
        <v>8319</v>
      </c>
      <c r="R1977" s="8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28.5" x14ac:dyDescent="0.45">
      <c r="A1978" s="5">
        <v>1976</v>
      </c>
      <c r="B1978" s="7" t="s">
        <v>1977</v>
      </c>
      <c r="C1978" s="7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1">
        <f t="shared" si="120"/>
        <v>347</v>
      </c>
      <c r="P1978" s="8">
        <f t="shared" si="121"/>
        <v>29.31</v>
      </c>
      <c r="Q1978" s="8" t="s">
        <v>8319</v>
      </c>
      <c r="R1978" s="8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2.75" x14ac:dyDescent="0.45">
      <c r="A1979" s="5">
        <v>1977</v>
      </c>
      <c r="B1979" s="7" t="s">
        <v>1978</v>
      </c>
      <c r="C1979" s="7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1">
        <f t="shared" si="120"/>
        <v>402</v>
      </c>
      <c r="P1979" s="8">
        <f t="shared" si="121"/>
        <v>245.02</v>
      </c>
      <c r="Q1979" s="8" t="s">
        <v>8319</v>
      </c>
      <c r="R1979" s="8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42.75" x14ac:dyDescent="0.45">
      <c r="A1980" s="5">
        <v>1978</v>
      </c>
      <c r="B1980" s="7" t="s">
        <v>1979</v>
      </c>
      <c r="C1980" s="7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1">
        <f t="shared" si="120"/>
        <v>1027</v>
      </c>
      <c r="P1980" s="8">
        <f t="shared" si="121"/>
        <v>1323.25</v>
      </c>
      <c r="Q1980" s="8" t="s">
        <v>8319</v>
      </c>
      <c r="R1980" s="8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42.75" x14ac:dyDescent="0.45">
      <c r="A1981" s="5">
        <v>1979</v>
      </c>
      <c r="B1981" s="7" t="s">
        <v>1980</v>
      </c>
      <c r="C1981" s="7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1">
        <f t="shared" si="120"/>
        <v>115</v>
      </c>
      <c r="P1981" s="8">
        <f t="shared" si="121"/>
        <v>282.66000000000003</v>
      </c>
      <c r="Q1981" s="8" t="s">
        <v>8319</v>
      </c>
      <c r="R1981" s="8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28.5" x14ac:dyDescent="0.45">
      <c r="A1982" s="5">
        <v>1980</v>
      </c>
      <c r="B1982" s="7" t="s">
        <v>1981</v>
      </c>
      <c r="C1982" s="7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1">
        <f t="shared" si="120"/>
        <v>355</v>
      </c>
      <c r="P1982" s="8">
        <f t="shared" si="121"/>
        <v>91.21</v>
      </c>
      <c r="Q1982" s="8" t="s">
        <v>8319</v>
      </c>
      <c r="R1982" s="8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42.75" x14ac:dyDescent="0.45">
      <c r="A1983" s="5">
        <v>1981</v>
      </c>
      <c r="B1983" s="7" t="s">
        <v>1982</v>
      </c>
      <c r="C1983" s="7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1">
        <f t="shared" si="120"/>
        <v>5</v>
      </c>
      <c r="P1983" s="8">
        <f t="shared" si="121"/>
        <v>31.75</v>
      </c>
      <c r="Q1983" s="8" t="s">
        <v>8338</v>
      </c>
      <c r="R1983" s="8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2.75" x14ac:dyDescent="0.45">
      <c r="A1984" s="5">
        <v>1982</v>
      </c>
      <c r="B1984" s="7" t="s">
        <v>1983</v>
      </c>
      <c r="C1984" s="7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1">
        <f t="shared" si="120"/>
        <v>0</v>
      </c>
      <c r="P1984" s="8" t="e">
        <f t="shared" si="121"/>
        <v>#DIV/0!</v>
      </c>
      <c r="Q1984" s="8" t="s">
        <v>8338</v>
      </c>
      <c r="R1984" s="8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42.75" x14ac:dyDescent="0.45">
      <c r="A1985" s="5">
        <v>1983</v>
      </c>
      <c r="B1985" s="7" t="s">
        <v>1984</v>
      </c>
      <c r="C1985" s="7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1">
        <f t="shared" si="120"/>
        <v>4</v>
      </c>
      <c r="P1985" s="8">
        <f t="shared" si="121"/>
        <v>88.69</v>
      </c>
      <c r="Q1985" s="8" t="s">
        <v>8338</v>
      </c>
      <c r="R1985" s="8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57" x14ac:dyDescent="0.45">
      <c r="A1986" s="5">
        <v>1984</v>
      </c>
      <c r="B1986" s="7" t="s">
        <v>1985</v>
      </c>
      <c r="C1986" s="7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1">
        <f t="shared" si="120"/>
        <v>21</v>
      </c>
      <c r="P1986" s="8">
        <f t="shared" si="121"/>
        <v>453.14</v>
      </c>
      <c r="Q1986" s="8" t="s">
        <v>8338</v>
      </c>
      <c r="R1986" s="8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42.75" x14ac:dyDescent="0.45">
      <c r="A1987" s="5">
        <v>1985</v>
      </c>
      <c r="B1987" s="7" t="s">
        <v>1986</v>
      </c>
      <c r="C1987" s="7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1">
        <f t="shared" ref="O1987:O2050" si="124">ROUND((E1987/D1987)*100,0)</f>
        <v>3</v>
      </c>
      <c r="P1987" s="8">
        <f t="shared" ref="P1987:P2050" si="125">ROUND(E1987/L1987,2)</f>
        <v>12.75</v>
      </c>
      <c r="Q1987" s="8" t="s">
        <v>8338</v>
      </c>
      <c r="R1987" s="8" t="s">
        <v>8350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2.75" x14ac:dyDescent="0.45">
      <c r="A1988" s="5">
        <v>1986</v>
      </c>
      <c r="B1988" s="7" t="s">
        <v>1987</v>
      </c>
      <c r="C1988" s="7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1">
        <f t="shared" si="124"/>
        <v>0</v>
      </c>
      <c r="P1988" s="8">
        <f t="shared" si="125"/>
        <v>1</v>
      </c>
      <c r="Q1988" s="8" t="s">
        <v>8338</v>
      </c>
      <c r="R1988" s="8" t="s">
        <v>8350</v>
      </c>
      <c r="S1988" s="17">
        <f t="shared" si="126"/>
        <v>42413.433831018512</v>
      </c>
      <c r="T1988" s="17">
        <f t="shared" si="127"/>
        <v>42443.392164351855</v>
      </c>
    </row>
    <row r="1989" spans="1:20" ht="28.5" x14ac:dyDescent="0.45">
      <c r="A1989" s="5">
        <v>1987</v>
      </c>
      <c r="B1989" s="7" t="s">
        <v>1988</v>
      </c>
      <c r="C1989" s="7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1">
        <f t="shared" si="124"/>
        <v>42</v>
      </c>
      <c r="P1989" s="8">
        <f t="shared" si="125"/>
        <v>83.43</v>
      </c>
      <c r="Q1989" s="8" t="s">
        <v>8338</v>
      </c>
      <c r="R1989" s="8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45">
      <c r="A1990" s="5">
        <v>1988</v>
      </c>
      <c r="B1990" s="7" t="s">
        <v>1989</v>
      </c>
      <c r="C1990" s="7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1">
        <f t="shared" si="124"/>
        <v>0</v>
      </c>
      <c r="P1990" s="8">
        <f t="shared" si="125"/>
        <v>25</v>
      </c>
      <c r="Q1990" s="8" t="s">
        <v>8338</v>
      </c>
      <c r="R1990" s="8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2.75" x14ac:dyDescent="0.45">
      <c r="A1991" s="5">
        <v>1989</v>
      </c>
      <c r="B1991" s="7" t="s">
        <v>1990</v>
      </c>
      <c r="C1991" s="7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1">
        <f t="shared" si="124"/>
        <v>1</v>
      </c>
      <c r="P1991" s="8">
        <f t="shared" si="125"/>
        <v>50</v>
      </c>
      <c r="Q1991" s="8" t="s">
        <v>8338</v>
      </c>
      <c r="R1991" s="8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2.75" x14ac:dyDescent="0.45">
      <c r="A1992" s="5">
        <v>1990</v>
      </c>
      <c r="B1992" s="7" t="s">
        <v>1991</v>
      </c>
      <c r="C1992" s="7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1">
        <f t="shared" si="124"/>
        <v>17</v>
      </c>
      <c r="P1992" s="8">
        <f t="shared" si="125"/>
        <v>101.8</v>
      </c>
      <c r="Q1992" s="8" t="s">
        <v>8338</v>
      </c>
      <c r="R1992" s="8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28.5" x14ac:dyDescent="0.45">
      <c r="A1993" s="5">
        <v>1991</v>
      </c>
      <c r="B1993" s="7" t="s">
        <v>1992</v>
      </c>
      <c r="C1993" s="7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1">
        <f t="shared" si="124"/>
        <v>7</v>
      </c>
      <c r="P1993" s="8">
        <f t="shared" si="125"/>
        <v>46.67</v>
      </c>
      <c r="Q1993" s="8" t="s">
        <v>8338</v>
      </c>
      <c r="R1993" s="8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28.5" x14ac:dyDescent="0.45">
      <c r="A1994" s="5">
        <v>1992</v>
      </c>
      <c r="B1994" s="7" t="s">
        <v>1993</v>
      </c>
      <c r="C1994" s="7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1">
        <f t="shared" si="124"/>
        <v>0</v>
      </c>
      <c r="P1994" s="8">
        <f t="shared" si="125"/>
        <v>1</v>
      </c>
      <c r="Q1994" s="8" t="s">
        <v>8338</v>
      </c>
      <c r="R1994" s="8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42.75" x14ac:dyDescent="0.45">
      <c r="A1995" s="5">
        <v>1993</v>
      </c>
      <c r="B1995" s="7" t="s">
        <v>1994</v>
      </c>
      <c r="C1995" s="7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1">
        <f t="shared" si="124"/>
        <v>0</v>
      </c>
      <c r="P1995" s="8" t="e">
        <f t="shared" si="125"/>
        <v>#DIV/0!</v>
      </c>
      <c r="Q1995" s="8" t="s">
        <v>8338</v>
      </c>
      <c r="R1995" s="8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57" x14ac:dyDescent="0.45">
      <c r="A1996" s="5">
        <v>1994</v>
      </c>
      <c r="B1996" s="7" t="s">
        <v>1995</v>
      </c>
      <c r="C1996" s="7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1">
        <f t="shared" si="124"/>
        <v>0</v>
      </c>
      <c r="P1996" s="8" t="e">
        <f t="shared" si="125"/>
        <v>#DIV/0!</v>
      </c>
      <c r="Q1996" s="8" t="s">
        <v>8338</v>
      </c>
      <c r="R1996" s="8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42.75" x14ac:dyDescent="0.45">
      <c r="A1997" s="5">
        <v>1995</v>
      </c>
      <c r="B1997" s="7" t="s">
        <v>1996</v>
      </c>
      <c r="C1997" s="7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1">
        <f t="shared" si="124"/>
        <v>8</v>
      </c>
      <c r="P1997" s="8">
        <f t="shared" si="125"/>
        <v>26</v>
      </c>
      <c r="Q1997" s="8" t="s">
        <v>8338</v>
      </c>
      <c r="R1997" s="8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42.75" x14ac:dyDescent="0.45">
      <c r="A1998" s="5">
        <v>1996</v>
      </c>
      <c r="B1998" s="7" t="s">
        <v>1997</v>
      </c>
      <c r="C1998" s="7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1">
        <f t="shared" si="124"/>
        <v>0</v>
      </c>
      <c r="P1998" s="8" t="e">
        <f t="shared" si="125"/>
        <v>#DIV/0!</v>
      </c>
      <c r="Q1998" s="8" t="s">
        <v>8338</v>
      </c>
      <c r="R1998" s="8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42.75" x14ac:dyDescent="0.45">
      <c r="A1999" s="5">
        <v>1997</v>
      </c>
      <c r="B1999" s="7" t="s">
        <v>1998</v>
      </c>
      <c r="C1999" s="7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1">
        <f t="shared" si="124"/>
        <v>0</v>
      </c>
      <c r="P1999" s="8" t="e">
        <f t="shared" si="125"/>
        <v>#DIV/0!</v>
      </c>
      <c r="Q1999" s="8" t="s">
        <v>8338</v>
      </c>
      <c r="R1999" s="8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42.75" x14ac:dyDescent="0.45">
      <c r="A2000" s="5">
        <v>1998</v>
      </c>
      <c r="B2000" s="7" t="s">
        <v>1999</v>
      </c>
      <c r="C2000" s="7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1">
        <f t="shared" si="124"/>
        <v>26</v>
      </c>
      <c r="P2000" s="8">
        <f t="shared" si="125"/>
        <v>218.33</v>
      </c>
      <c r="Q2000" s="8" t="s">
        <v>8338</v>
      </c>
      <c r="R2000" s="8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2.75" x14ac:dyDescent="0.45">
      <c r="A2001" s="5">
        <v>1999</v>
      </c>
      <c r="B2001" s="7" t="s">
        <v>2000</v>
      </c>
      <c r="C2001" s="7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1">
        <f t="shared" si="124"/>
        <v>1</v>
      </c>
      <c r="P2001" s="8">
        <f t="shared" si="125"/>
        <v>33.71</v>
      </c>
      <c r="Q2001" s="8" t="s">
        <v>8338</v>
      </c>
      <c r="R2001" s="8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42.75" x14ac:dyDescent="0.45">
      <c r="A2002" s="5">
        <v>2000</v>
      </c>
      <c r="B2002" s="7" t="s">
        <v>2001</v>
      </c>
      <c r="C2002" s="7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1">
        <f t="shared" si="124"/>
        <v>13</v>
      </c>
      <c r="P2002" s="8">
        <f t="shared" si="125"/>
        <v>25</v>
      </c>
      <c r="Q2002" s="8" t="s">
        <v>8338</v>
      </c>
      <c r="R2002" s="8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28.5" x14ac:dyDescent="0.45">
      <c r="A2003" s="5">
        <v>2001</v>
      </c>
      <c r="B2003" s="7" t="s">
        <v>2002</v>
      </c>
      <c r="C2003" s="7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1">
        <f t="shared" si="124"/>
        <v>382</v>
      </c>
      <c r="P2003" s="8">
        <f t="shared" si="125"/>
        <v>128.38999999999999</v>
      </c>
      <c r="Q2003" s="8" t="s">
        <v>8319</v>
      </c>
      <c r="R2003" s="8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2.75" x14ac:dyDescent="0.45">
      <c r="A2004" s="5">
        <v>2002</v>
      </c>
      <c r="B2004" s="7" t="s">
        <v>2003</v>
      </c>
      <c r="C2004" s="7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1">
        <f t="shared" si="124"/>
        <v>217</v>
      </c>
      <c r="P2004" s="8">
        <f t="shared" si="125"/>
        <v>78.83</v>
      </c>
      <c r="Q2004" s="8" t="s">
        <v>8319</v>
      </c>
      <c r="R2004" s="8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57" x14ac:dyDescent="0.45">
      <c r="A2005" s="5">
        <v>2003</v>
      </c>
      <c r="B2005" s="7" t="s">
        <v>2004</v>
      </c>
      <c r="C2005" s="7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1">
        <f t="shared" si="124"/>
        <v>312</v>
      </c>
      <c r="P2005" s="8">
        <f t="shared" si="125"/>
        <v>91.76</v>
      </c>
      <c r="Q2005" s="8" t="s">
        <v>8319</v>
      </c>
      <c r="R2005" s="8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42.75" x14ac:dyDescent="0.45">
      <c r="A2006" s="5">
        <v>2004</v>
      </c>
      <c r="B2006" s="7" t="s">
        <v>2005</v>
      </c>
      <c r="C2006" s="7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1">
        <f t="shared" si="124"/>
        <v>234</v>
      </c>
      <c r="P2006" s="8">
        <f t="shared" si="125"/>
        <v>331.1</v>
      </c>
      <c r="Q2006" s="8" t="s">
        <v>8319</v>
      </c>
      <c r="R2006" s="8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42.75" x14ac:dyDescent="0.45">
      <c r="A2007" s="5">
        <v>2005</v>
      </c>
      <c r="B2007" s="7" t="s">
        <v>2006</v>
      </c>
      <c r="C2007" s="7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1">
        <f t="shared" si="124"/>
        <v>124</v>
      </c>
      <c r="P2007" s="8">
        <f t="shared" si="125"/>
        <v>194.26</v>
      </c>
      <c r="Q2007" s="8" t="s">
        <v>8319</v>
      </c>
      <c r="R2007" s="8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57" x14ac:dyDescent="0.45">
      <c r="A2008" s="5">
        <v>2006</v>
      </c>
      <c r="B2008" s="7" t="s">
        <v>2007</v>
      </c>
      <c r="C2008" s="7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1">
        <f t="shared" si="124"/>
        <v>248</v>
      </c>
      <c r="P2008" s="8">
        <f t="shared" si="125"/>
        <v>408.98</v>
      </c>
      <c r="Q2008" s="8" t="s">
        <v>8319</v>
      </c>
      <c r="R2008" s="8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57" x14ac:dyDescent="0.45">
      <c r="A2009" s="5">
        <v>2007</v>
      </c>
      <c r="B2009" s="7" t="s">
        <v>2008</v>
      </c>
      <c r="C2009" s="7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1">
        <f t="shared" si="124"/>
        <v>116</v>
      </c>
      <c r="P2009" s="8">
        <f t="shared" si="125"/>
        <v>84.46</v>
      </c>
      <c r="Q2009" s="8" t="s">
        <v>8319</v>
      </c>
      <c r="R2009" s="8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42.75" x14ac:dyDescent="0.45">
      <c r="A2010" s="5">
        <v>2008</v>
      </c>
      <c r="B2010" s="7" t="s">
        <v>2009</v>
      </c>
      <c r="C2010" s="7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1">
        <f t="shared" si="124"/>
        <v>117</v>
      </c>
      <c r="P2010" s="8">
        <f t="shared" si="125"/>
        <v>44.85</v>
      </c>
      <c r="Q2010" s="8" t="s">
        <v>8319</v>
      </c>
      <c r="R2010" s="8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42.75" x14ac:dyDescent="0.45">
      <c r="A2011" s="5">
        <v>2009</v>
      </c>
      <c r="B2011" s="7" t="s">
        <v>2010</v>
      </c>
      <c r="C2011" s="7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1">
        <f t="shared" si="124"/>
        <v>305</v>
      </c>
      <c r="P2011" s="8">
        <f t="shared" si="125"/>
        <v>383.36</v>
      </c>
      <c r="Q2011" s="8" t="s">
        <v>8319</v>
      </c>
      <c r="R2011" s="8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28.5" x14ac:dyDescent="0.45">
      <c r="A2012" s="5">
        <v>2010</v>
      </c>
      <c r="B2012" s="7" t="s">
        <v>2011</v>
      </c>
      <c r="C2012" s="7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1">
        <f t="shared" si="124"/>
        <v>320</v>
      </c>
      <c r="P2012" s="8">
        <f t="shared" si="125"/>
        <v>55.28</v>
      </c>
      <c r="Q2012" s="8" t="s">
        <v>8319</v>
      </c>
      <c r="R2012" s="8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2.75" x14ac:dyDescent="0.45">
      <c r="A2013" s="5">
        <v>2011</v>
      </c>
      <c r="B2013" s="7" t="s">
        <v>2012</v>
      </c>
      <c r="C2013" s="7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1">
        <f t="shared" si="124"/>
        <v>820</v>
      </c>
      <c r="P2013" s="8">
        <f t="shared" si="125"/>
        <v>422.02</v>
      </c>
      <c r="Q2013" s="8" t="s">
        <v>8319</v>
      </c>
      <c r="R2013" s="8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2.75" x14ac:dyDescent="0.45">
      <c r="A2014" s="5">
        <v>2012</v>
      </c>
      <c r="B2014" s="7" t="s">
        <v>2013</v>
      </c>
      <c r="C2014" s="7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1">
        <f t="shared" si="124"/>
        <v>235</v>
      </c>
      <c r="P2014" s="8">
        <f t="shared" si="125"/>
        <v>64.180000000000007</v>
      </c>
      <c r="Q2014" s="8" t="s">
        <v>8319</v>
      </c>
      <c r="R2014" s="8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42.75" x14ac:dyDescent="0.45">
      <c r="A2015" s="5">
        <v>2013</v>
      </c>
      <c r="B2015" s="7" t="s">
        <v>2014</v>
      </c>
      <c r="C2015" s="7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1">
        <f t="shared" si="124"/>
        <v>495</v>
      </c>
      <c r="P2015" s="8">
        <f t="shared" si="125"/>
        <v>173.58</v>
      </c>
      <c r="Q2015" s="8" t="s">
        <v>8319</v>
      </c>
      <c r="R2015" s="8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2.75" x14ac:dyDescent="0.45">
      <c r="A2016" s="5">
        <v>2014</v>
      </c>
      <c r="B2016" s="7" t="s">
        <v>2015</v>
      </c>
      <c r="C2016" s="7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1">
        <f t="shared" si="124"/>
        <v>7814</v>
      </c>
      <c r="P2016" s="8">
        <f t="shared" si="125"/>
        <v>88.6</v>
      </c>
      <c r="Q2016" s="8" t="s">
        <v>8319</v>
      </c>
      <c r="R2016" s="8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2.75" x14ac:dyDescent="0.45">
      <c r="A2017" s="5">
        <v>2015</v>
      </c>
      <c r="B2017" s="7" t="s">
        <v>2016</v>
      </c>
      <c r="C2017" s="7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1">
        <f t="shared" si="124"/>
        <v>113</v>
      </c>
      <c r="P2017" s="8">
        <f t="shared" si="125"/>
        <v>50.22</v>
      </c>
      <c r="Q2017" s="8" t="s">
        <v>8319</v>
      </c>
      <c r="R2017" s="8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28.5" x14ac:dyDescent="0.45">
      <c r="A2018" s="5">
        <v>2016</v>
      </c>
      <c r="B2018" s="7" t="s">
        <v>2017</v>
      </c>
      <c r="C2018" s="7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1">
        <f t="shared" si="124"/>
        <v>922</v>
      </c>
      <c r="P2018" s="8">
        <f t="shared" si="125"/>
        <v>192.39</v>
      </c>
      <c r="Q2018" s="8" t="s">
        <v>8319</v>
      </c>
      <c r="R2018" s="8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42.75" x14ac:dyDescent="0.45">
      <c r="A2019" s="5">
        <v>2017</v>
      </c>
      <c r="B2019" s="7" t="s">
        <v>2018</v>
      </c>
      <c r="C2019" s="7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1">
        <f t="shared" si="124"/>
        <v>125</v>
      </c>
      <c r="P2019" s="8">
        <f t="shared" si="125"/>
        <v>73.42</v>
      </c>
      <c r="Q2019" s="8" t="s">
        <v>8319</v>
      </c>
      <c r="R2019" s="8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42.75" x14ac:dyDescent="0.45">
      <c r="A2020" s="5">
        <v>2018</v>
      </c>
      <c r="B2020" s="7" t="s">
        <v>2019</v>
      </c>
      <c r="C2020" s="7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1">
        <f t="shared" si="124"/>
        <v>102</v>
      </c>
      <c r="P2020" s="8">
        <f t="shared" si="125"/>
        <v>147.68</v>
      </c>
      <c r="Q2020" s="8" t="s">
        <v>8319</v>
      </c>
      <c r="R2020" s="8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42.75" x14ac:dyDescent="0.45">
      <c r="A2021" s="5">
        <v>2019</v>
      </c>
      <c r="B2021" s="7" t="s">
        <v>2020</v>
      </c>
      <c r="C2021" s="7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1">
        <f t="shared" si="124"/>
        <v>485</v>
      </c>
      <c r="P2021" s="8">
        <f t="shared" si="125"/>
        <v>108.97</v>
      </c>
      <c r="Q2021" s="8" t="s">
        <v>8319</v>
      </c>
      <c r="R2021" s="8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42.75" x14ac:dyDescent="0.45">
      <c r="A2022" s="5">
        <v>2020</v>
      </c>
      <c r="B2022" s="7" t="s">
        <v>2021</v>
      </c>
      <c r="C2022" s="7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1">
        <f t="shared" si="124"/>
        <v>192</v>
      </c>
      <c r="P2022" s="8">
        <f t="shared" si="125"/>
        <v>23.65</v>
      </c>
      <c r="Q2022" s="8" t="s">
        <v>8319</v>
      </c>
      <c r="R2022" s="8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42.75" x14ac:dyDescent="0.45">
      <c r="A2023" s="5">
        <v>2021</v>
      </c>
      <c r="B2023" s="7" t="s">
        <v>2022</v>
      </c>
      <c r="C2023" s="7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1">
        <f t="shared" si="124"/>
        <v>281</v>
      </c>
      <c r="P2023" s="8">
        <f t="shared" si="125"/>
        <v>147.94999999999999</v>
      </c>
      <c r="Q2023" s="8" t="s">
        <v>8319</v>
      </c>
      <c r="R2023" s="8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42.75" x14ac:dyDescent="0.45">
      <c r="A2024" s="5">
        <v>2022</v>
      </c>
      <c r="B2024" s="7" t="s">
        <v>2023</v>
      </c>
      <c r="C2024" s="7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1">
        <f t="shared" si="124"/>
        <v>125</v>
      </c>
      <c r="P2024" s="8">
        <f t="shared" si="125"/>
        <v>385.04</v>
      </c>
      <c r="Q2024" s="8" t="s">
        <v>8319</v>
      </c>
      <c r="R2024" s="8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42.75" x14ac:dyDescent="0.45">
      <c r="A2025" s="5">
        <v>2023</v>
      </c>
      <c r="B2025" s="7" t="s">
        <v>2024</v>
      </c>
      <c r="C2025" s="7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1">
        <f t="shared" si="124"/>
        <v>161</v>
      </c>
      <c r="P2025" s="8">
        <f t="shared" si="125"/>
        <v>457.39</v>
      </c>
      <c r="Q2025" s="8" t="s">
        <v>8319</v>
      </c>
      <c r="R2025" s="8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42.75" x14ac:dyDescent="0.45">
      <c r="A2026" s="5">
        <v>2024</v>
      </c>
      <c r="B2026" s="7" t="s">
        <v>2025</v>
      </c>
      <c r="C2026" s="7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1">
        <f t="shared" si="124"/>
        <v>585</v>
      </c>
      <c r="P2026" s="8">
        <f t="shared" si="125"/>
        <v>222.99</v>
      </c>
      <c r="Q2026" s="8" t="s">
        <v>8319</v>
      </c>
      <c r="R2026" s="8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42.75" x14ac:dyDescent="0.45">
      <c r="A2027" s="5">
        <v>2025</v>
      </c>
      <c r="B2027" s="7" t="s">
        <v>2026</v>
      </c>
      <c r="C2027" s="7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1">
        <f t="shared" si="124"/>
        <v>201</v>
      </c>
      <c r="P2027" s="8">
        <f t="shared" si="125"/>
        <v>220.74</v>
      </c>
      <c r="Q2027" s="8" t="s">
        <v>8319</v>
      </c>
      <c r="R2027" s="8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28.5" x14ac:dyDescent="0.45">
      <c r="A2028" s="5">
        <v>2026</v>
      </c>
      <c r="B2028" s="7" t="s">
        <v>2027</v>
      </c>
      <c r="C2028" s="7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1">
        <f t="shared" si="124"/>
        <v>133</v>
      </c>
      <c r="P2028" s="8">
        <f t="shared" si="125"/>
        <v>73.5</v>
      </c>
      <c r="Q2028" s="8" t="s">
        <v>8319</v>
      </c>
      <c r="R2028" s="8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2.75" x14ac:dyDescent="0.45">
      <c r="A2029" s="5">
        <v>2027</v>
      </c>
      <c r="B2029" s="7" t="s">
        <v>2028</v>
      </c>
      <c r="C2029" s="7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1">
        <f t="shared" si="124"/>
        <v>120</v>
      </c>
      <c r="P2029" s="8">
        <f t="shared" si="125"/>
        <v>223.1</v>
      </c>
      <c r="Q2029" s="8" t="s">
        <v>8319</v>
      </c>
      <c r="R2029" s="8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28.5" x14ac:dyDescent="0.45">
      <c r="A2030" s="5">
        <v>2028</v>
      </c>
      <c r="B2030" s="7" t="s">
        <v>2029</v>
      </c>
      <c r="C2030" s="7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1">
        <f t="shared" si="124"/>
        <v>126</v>
      </c>
      <c r="P2030" s="8">
        <f t="shared" si="125"/>
        <v>47.91</v>
      </c>
      <c r="Q2030" s="8" t="s">
        <v>8319</v>
      </c>
      <c r="R2030" s="8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42.75" x14ac:dyDescent="0.45">
      <c r="A2031" s="5">
        <v>2029</v>
      </c>
      <c r="B2031" s="7" t="s">
        <v>2030</v>
      </c>
      <c r="C2031" s="7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1">
        <f t="shared" si="124"/>
        <v>361</v>
      </c>
      <c r="P2031" s="8">
        <f t="shared" si="125"/>
        <v>96.06</v>
      </c>
      <c r="Q2031" s="8" t="s">
        <v>8319</v>
      </c>
      <c r="R2031" s="8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2.75" x14ac:dyDescent="0.45">
      <c r="A2032" s="5">
        <v>2030</v>
      </c>
      <c r="B2032" s="7" t="s">
        <v>2031</v>
      </c>
      <c r="C2032" s="7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1">
        <f t="shared" si="124"/>
        <v>226</v>
      </c>
      <c r="P2032" s="8">
        <f t="shared" si="125"/>
        <v>118.61</v>
      </c>
      <c r="Q2032" s="8" t="s">
        <v>8319</v>
      </c>
      <c r="R2032" s="8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28.5" x14ac:dyDescent="0.45">
      <c r="A2033" s="5">
        <v>2031</v>
      </c>
      <c r="B2033" s="7" t="s">
        <v>2032</v>
      </c>
      <c r="C2033" s="7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1">
        <f t="shared" si="124"/>
        <v>120</v>
      </c>
      <c r="P2033" s="8">
        <f t="shared" si="125"/>
        <v>118.45</v>
      </c>
      <c r="Q2033" s="8" t="s">
        <v>8319</v>
      </c>
      <c r="R2033" s="8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42.75" x14ac:dyDescent="0.45">
      <c r="A2034" s="5">
        <v>2032</v>
      </c>
      <c r="B2034" s="7" t="s">
        <v>2033</v>
      </c>
      <c r="C2034" s="7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1">
        <f t="shared" si="124"/>
        <v>304</v>
      </c>
      <c r="P2034" s="8">
        <f t="shared" si="125"/>
        <v>143.21</v>
      </c>
      <c r="Q2034" s="8" t="s">
        <v>8319</v>
      </c>
      <c r="R2034" s="8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42.75" x14ac:dyDescent="0.45">
      <c r="A2035" s="5">
        <v>2033</v>
      </c>
      <c r="B2035" s="7" t="s">
        <v>2034</v>
      </c>
      <c r="C2035" s="7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1">
        <f t="shared" si="124"/>
        <v>179</v>
      </c>
      <c r="P2035" s="8">
        <f t="shared" si="125"/>
        <v>282.72000000000003</v>
      </c>
      <c r="Q2035" s="8" t="s">
        <v>8319</v>
      </c>
      <c r="R2035" s="8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42.75" x14ac:dyDescent="0.45">
      <c r="A2036" s="5">
        <v>2034</v>
      </c>
      <c r="B2036" s="7" t="s">
        <v>2035</v>
      </c>
      <c r="C2036" s="7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1">
        <f t="shared" si="124"/>
        <v>387</v>
      </c>
      <c r="P2036" s="8">
        <f t="shared" si="125"/>
        <v>593.94000000000005</v>
      </c>
      <c r="Q2036" s="8" t="s">
        <v>8319</v>
      </c>
      <c r="R2036" s="8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42.75" x14ac:dyDescent="0.45">
      <c r="A2037" s="5">
        <v>2035</v>
      </c>
      <c r="B2037" s="7" t="s">
        <v>2036</v>
      </c>
      <c r="C2037" s="7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1">
        <f t="shared" si="124"/>
        <v>211</v>
      </c>
      <c r="P2037" s="8">
        <f t="shared" si="125"/>
        <v>262.16000000000003</v>
      </c>
      <c r="Q2037" s="8" t="s">
        <v>8319</v>
      </c>
      <c r="R2037" s="8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42.75" x14ac:dyDescent="0.45">
      <c r="A2038" s="5">
        <v>2036</v>
      </c>
      <c r="B2038" s="7" t="s">
        <v>2037</v>
      </c>
      <c r="C2038" s="7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1">
        <f t="shared" si="124"/>
        <v>132</v>
      </c>
      <c r="P2038" s="8">
        <f t="shared" si="125"/>
        <v>46.58</v>
      </c>
      <c r="Q2038" s="8" t="s">
        <v>8319</v>
      </c>
      <c r="R2038" s="8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2.75" x14ac:dyDescent="0.45">
      <c r="A2039" s="5">
        <v>2037</v>
      </c>
      <c r="B2039" s="7" t="s">
        <v>2038</v>
      </c>
      <c r="C2039" s="7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1">
        <f t="shared" si="124"/>
        <v>300</v>
      </c>
      <c r="P2039" s="8">
        <f t="shared" si="125"/>
        <v>70.040000000000006</v>
      </c>
      <c r="Q2039" s="8" t="s">
        <v>8319</v>
      </c>
      <c r="R2039" s="8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42.75" x14ac:dyDescent="0.45">
      <c r="A2040" s="5">
        <v>2038</v>
      </c>
      <c r="B2040" s="7" t="s">
        <v>2039</v>
      </c>
      <c r="C2040" s="7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1">
        <f t="shared" si="124"/>
        <v>421</v>
      </c>
      <c r="P2040" s="8">
        <f t="shared" si="125"/>
        <v>164.91</v>
      </c>
      <c r="Q2040" s="8" t="s">
        <v>8319</v>
      </c>
      <c r="R2040" s="8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28.5" x14ac:dyDescent="0.45">
      <c r="A2041" s="5">
        <v>2039</v>
      </c>
      <c r="B2041" s="7" t="s">
        <v>2040</v>
      </c>
      <c r="C2041" s="7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1">
        <f t="shared" si="124"/>
        <v>136</v>
      </c>
      <c r="P2041" s="8">
        <f t="shared" si="125"/>
        <v>449.26</v>
      </c>
      <c r="Q2041" s="8" t="s">
        <v>8319</v>
      </c>
      <c r="R2041" s="8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28.5" x14ac:dyDescent="0.45">
      <c r="A2042" s="5">
        <v>2040</v>
      </c>
      <c r="B2042" s="7" t="s">
        <v>2041</v>
      </c>
      <c r="C2042" s="7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1">
        <f t="shared" si="124"/>
        <v>248</v>
      </c>
      <c r="P2042" s="8">
        <f t="shared" si="125"/>
        <v>27.47</v>
      </c>
      <c r="Q2042" s="8" t="s">
        <v>8319</v>
      </c>
      <c r="R2042" s="8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42.75" x14ac:dyDescent="0.45">
      <c r="A2043" s="5">
        <v>2041</v>
      </c>
      <c r="B2043" s="7" t="s">
        <v>2042</v>
      </c>
      <c r="C2043" s="7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1">
        <f t="shared" si="124"/>
        <v>182</v>
      </c>
      <c r="P2043" s="8">
        <f t="shared" si="125"/>
        <v>143.97999999999999</v>
      </c>
      <c r="Q2043" s="8" t="s">
        <v>8319</v>
      </c>
      <c r="R2043" s="8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2.75" x14ac:dyDescent="0.45">
      <c r="A2044" s="5">
        <v>2042</v>
      </c>
      <c r="B2044" s="7" t="s">
        <v>2043</v>
      </c>
      <c r="C2044" s="7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1">
        <f t="shared" si="124"/>
        <v>124</v>
      </c>
      <c r="P2044" s="8">
        <f t="shared" si="125"/>
        <v>88.24</v>
      </c>
      <c r="Q2044" s="8" t="s">
        <v>8319</v>
      </c>
      <c r="R2044" s="8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42.75" x14ac:dyDescent="0.45">
      <c r="A2045" s="5">
        <v>2043</v>
      </c>
      <c r="B2045" s="7" t="s">
        <v>2044</v>
      </c>
      <c r="C2045" s="7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1">
        <f t="shared" si="124"/>
        <v>506</v>
      </c>
      <c r="P2045" s="8">
        <f t="shared" si="125"/>
        <v>36.33</v>
      </c>
      <c r="Q2045" s="8" t="s">
        <v>8319</v>
      </c>
      <c r="R2045" s="8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42.75" x14ac:dyDescent="0.45">
      <c r="A2046" s="5">
        <v>2044</v>
      </c>
      <c r="B2046" s="7" t="s">
        <v>2045</v>
      </c>
      <c r="C2046" s="7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1">
        <f t="shared" si="124"/>
        <v>108</v>
      </c>
      <c r="P2046" s="8">
        <f t="shared" si="125"/>
        <v>90.18</v>
      </c>
      <c r="Q2046" s="8" t="s">
        <v>8319</v>
      </c>
      <c r="R2046" s="8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42.75" x14ac:dyDescent="0.45">
      <c r="A2047" s="5">
        <v>2045</v>
      </c>
      <c r="B2047" s="7" t="s">
        <v>2046</v>
      </c>
      <c r="C2047" s="7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1">
        <f t="shared" si="124"/>
        <v>819</v>
      </c>
      <c r="P2047" s="8">
        <f t="shared" si="125"/>
        <v>152.62</v>
      </c>
      <c r="Q2047" s="8" t="s">
        <v>8319</v>
      </c>
      <c r="R2047" s="8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42.75" x14ac:dyDescent="0.45">
      <c r="A2048" s="5">
        <v>2046</v>
      </c>
      <c r="B2048" s="7" t="s">
        <v>2047</v>
      </c>
      <c r="C2048" s="7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1">
        <f t="shared" si="124"/>
        <v>121</v>
      </c>
      <c r="P2048" s="8">
        <f t="shared" si="125"/>
        <v>55.81</v>
      </c>
      <c r="Q2048" s="8" t="s">
        <v>8319</v>
      </c>
      <c r="R2048" s="8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42.75" x14ac:dyDescent="0.45">
      <c r="A2049" s="5">
        <v>2047</v>
      </c>
      <c r="B2049" s="7" t="s">
        <v>2048</v>
      </c>
      <c r="C2049" s="7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1">
        <f t="shared" si="124"/>
        <v>103</v>
      </c>
      <c r="P2049" s="8">
        <f t="shared" si="125"/>
        <v>227.85</v>
      </c>
      <c r="Q2049" s="8" t="s">
        <v>8319</v>
      </c>
      <c r="R2049" s="8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42.75" x14ac:dyDescent="0.45">
      <c r="A2050" s="5">
        <v>2048</v>
      </c>
      <c r="B2050" s="7" t="s">
        <v>2049</v>
      </c>
      <c r="C2050" s="7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1">
        <f t="shared" si="124"/>
        <v>148</v>
      </c>
      <c r="P2050" s="8">
        <f t="shared" si="125"/>
        <v>91.83</v>
      </c>
      <c r="Q2050" s="8" t="s">
        <v>8319</v>
      </c>
      <c r="R2050" s="8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45">
      <c r="A2051" s="5">
        <v>2049</v>
      </c>
      <c r="B2051" s="7" t="s">
        <v>2050</v>
      </c>
      <c r="C2051" s="7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1">
        <f t="shared" ref="O2051:O2114" si="128">ROUND((E2051/D2051)*100,0)</f>
        <v>120</v>
      </c>
      <c r="P2051" s="8">
        <f t="shared" ref="P2051:P2114" si="129">ROUND(E2051/L2051,2)</f>
        <v>80.989999999999995</v>
      </c>
      <c r="Q2051" s="8" t="s">
        <v>8319</v>
      </c>
      <c r="R2051" s="8" t="s">
        <v>8349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2.75" x14ac:dyDescent="0.45">
      <c r="A2052" s="5">
        <v>2050</v>
      </c>
      <c r="B2052" s="7" t="s">
        <v>2051</v>
      </c>
      <c r="C2052" s="7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1">
        <f t="shared" si="128"/>
        <v>473</v>
      </c>
      <c r="P2052" s="8">
        <f t="shared" si="129"/>
        <v>278.39</v>
      </c>
      <c r="Q2052" s="8" t="s">
        <v>8319</v>
      </c>
      <c r="R2052" s="8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42.75" x14ac:dyDescent="0.45">
      <c r="A2053" s="5">
        <v>2051</v>
      </c>
      <c r="B2053" s="7" t="s">
        <v>2052</v>
      </c>
      <c r="C2053" s="7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1">
        <f t="shared" si="128"/>
        <v>130</v>
      </c>
      <c r="P2053" s="8">
        <f t="shared" si="129"/>
        <v>43.1</v>
      </c>
      <c r="Q2053" s="8" t="s">
        <v>8319</v>
      </c>
      <c r="R2053" s="8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42.75" x14ac:dyDescent="0.45">
      <c r="A2054" s="5">
        <v>2052</v>
      </c>
      <c r="B2054" s="7" t="s">
        <v>2053</v>
      </c>
      <c r="C2054" s="7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1">
        <f t="shared" si="128"/>
        <v>353</v>
      </c>
      <c r="P2054" s="8">
        <f t="shared" si="129"/>
        <v>326.29000000000002</v>
      </c>
      <c r="Q2054" s="8" t="s">
        <v>8319</v>
      </c>
      <c r="R2054" s="8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42.75" x14ac:dyDescent="0.45">
      <c r="A2055" s="5">
        <v>2053</v>
      </c>
      <c r="B2055" s="7" t="s">
        <v>2054</v>
      </c>
      <c r="C2055" s="7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1">
        <f t="shared" si="128"/>
        <v>101</v>
      </c>
      <c r="P2055" s="8">
        <f t="shared" si="129"/>
        <v>41.74</v>
      </c>
      <c r="Q2055" s="8" t="s">
        <v>8319</v>
      </c>
      <c r="R2055" s="8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42.75" x14ac:dyDescent="0.45">
      <c r="A2056" s="5">
        <v>2054</v>
      </c>
      <c r="B2056" s="7" t="s">
        <v>2055</v>
      </c>
      <c r="C2056" s="7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1">
        <f t="shared" si="128"/>
        <v>114</v>
      </c>
      <c r="P2056" s="8">
        <f t="shared" si="129"/>
        <v>64.02</v>
      </c>
      <c r="Q2056" s="8" t="s">
        <v>8319</v>
      </c>
      <c r="R2056" s="8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42.75" x14ac:dyDescent="0.45">
      <c r="A2057" s="5">
        <v>2055</v>
      </c>
      <c r="B2057" s="7" t="s">
        <v>2056</v>
      </c>
      <c r="C2057" s="7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1">
        <f t="shared" si="128"/>
        <v>167</v>
      </c>
      <c r="P2057" s="8">
        <f t="shared" si="129"/>
        <v>99.46</v>
      </c>
      <c r="Q2057" s="8" t="s">
        <v>8319</v>
      </c>
      <c r="R2057" s="8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2.75" x14ac:dyDescent="0.45">
      <c r="A2058" s="5">
        <v>2056</v>
      </c>
      <c r="B2058" s="7" t="s">
        <v>2057</v>
      </c>
      <c r="C2058" s="7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1">
        <f t="shared" si="128"/>
        <v>153</v>
      </c>
      <c r="P2058" s="8">
        <f t="shared" si="129"/>
        <v>138.49</v>
      </c>
      <c r="Q2058" s="8" t="s">
        <v>8319</v>
      </c>
      <c r="R2058" s="8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42.75" x14ac:dyDescent="0.45">
      <c r="A2059" s="5">
        <v>2057</v>
      </c>
      <c r="B2059" s="7" t="s">
        <v>2058</v>
      </c>
      <c r="C2059" s="7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1">
        <f t="shared" si="128"/>
        <v>202</v>
      </c>
      <c r="P2059" s="8">
        <f t="shared" si="129"/>
        <v>45.55</v>
      </c>
      <c r="Q2059" s="8" t="s">
        <v>8319</v>
      </c>
      <c r="R2059" s="8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28.5" x14ac:dyDescent="0.45">
      <c r="A2060" s="5">
        <v>2058</v>
      </c>
      <c r="B2060" s="7" t="s">
        <v>2059</v>
      </c>
      <c r="C2060" s="7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1">
        <f t="shared" si="128"/>
        <v>168</v>
      </c>
      <c r="P2060" s="8">
        <f t="shared" si="129"/>
        <v>10.51</v>
      </c>
      <c r="Q2060" s="8" t="s">
        <v>8319</v>
      </c>
      <c r="R2060" s="8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42.75" x14ac:dyDescent="0.45">
      <c r="A2061" s="5">
        <v>2059</v>
      </c>
      <c r="B2061" s="7" t="s">
        <v>2060</v>
      </c>
      <c r="C2061" s="7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1">
        <f t="shared" si="128"/>
        <v>143</v>
      </c>
      <c r="P2061" s="8">
        <f t="shared" si="129"/>
        <v>114.77</v>
      </c>
      <c r="Q2061" s="8" t="s">
        <v>8319</v>
      </c>
      <c r="R2061" s="8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42.75" x14ac:dyDescent="0.45">
      <c r="A2062" s="5">
        <v>2060</v>
      </c>
      <c r="B2062" s="7" t="s">
        <v>2061</v>
      </c>
      <c r="C2062" s="7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1">
        <f t="shared" si="128"/>
        <v>196</v>
      </c>
      <c r="P2062" s="8">
        <f t="shared" si="129"/>
        <v>36</v>
      </c>
      <c r="Q2062" s="8" t="s">
        <v>8319</v>
      </c>
      <c r="R2062" s="8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42.75" x14ac:dyDescent="0.45">
      <c r="A2063" s="5">
        <v>2061</v>
      </c>
      <c r="B2063" s="7" t="s">
        <v>2062</v>
      </c>
      <c r="C2063" s="7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1">
        <f t="shared" si="128"/>
        <v>108</v>
      </c>
      <c r="P2063" s="8">
        <f t="shared" si="129"/>
        <v>154.16999999999999</v>
      </c>
      <c r="Q2063" s="8" t="s">
        <v>8319</v>
      </c>
      <c r="R2063" s="8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42.75" x14ac:dyDescent="0.45">
      <c r="A2064" s="5">
        <v>2062</v>
      </c>
      <c r="B2064" s="7" t="s">
        <v>2063</v>
      </c>
      <c r="C2064" s="7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1">
        <f t="shared" si="128"/>
        <v>115</v>
      </c>
      <c r="P2064" s="8">
        <f t="shared" si="129"/>
        <v>566.39</v>
      </c>
      <c r="Q2064" s="8" t="s">
        <v>8319</v>
      </c>
      <c r="R2064" s="8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28.5" x14ac:dyDescent="0.45">
      <c r="A2065" s="5">
        <v>2063</v>
      </c>
      <c r="B2065" s="7" t="s">
        <v>2064</v>
      </c>
      <c r="C2065" s="7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1">
        <f t="shared" si="128"/>
        <v>148</v>
      </c>
      <c r="P2065" s="8">
        <f t="shared" si="129"/>
        <v>120.86</v>
      </c>
      <c r="Q2065" s="8" t="s">
        <v>8319</v>
      </c>
      <c r="R2065" s="8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42.75" x14ac:dyDescent="0.45">
      <c r="A2066" s="5">
        <v>2064</v>
      </c>
      <c r="B2066" s="7" t="s">
        <v>2065</v>
      </c>
      <c r="C2066" s="7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1">
        <f t="shared" si="128"/>
        <v>191</v>
      </c>
      <c r="P2066" s="8">
        <f t="shared" si="129"/>
        <v>86.16</v>
      </c>
      <c r="Q2066" s="8" t="s">
        <v>8319</v>
      </c>
      <c r="R2066" s="8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42.75" x14ac:dyDescent="0.45">
      <c r="A2067" s="5">
        <v>2065</v>
      </c>
      <c r="B2067" s="7" t="s">
        <v>2066</v>
      </c>
      <c r="C2067" s="7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1">
        <f t="shared" si="128"/>
        <v>199</v>
      </c>
      <c r="P2067" s="8">
        <f t="shared" si="129"/>
        <v>51.21</v>
      </c>
      <c r="Q2067" s="8" t="s">
        <v>8319</v>
      </c>
      <c r="R2067" s="8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2.75" x14ac:dyDescent="0.45">
      <c r="A2068" s="5">
        <v>2066</v>
      </c>
      <c r="B2068" s="7" t="s">
        <v>2067</v>
      </c>
      <c r="C2068" s="7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1">
        <f t="shared" si="128"/>
        <v>219</v>
      </c>
      <c r="P2068" s="8">
        <f t="shared" si="129"/>
        <v>67.260000000000005</v>
      </c>
      <c r="Q2068" s="8" t="s">
        <v>8319</v>
      </c>
      <c r="R2068" s="8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2.75" x14ac:dyDescent="0.45">
      <c r="A2069" s="5">
        <v>2067</v>
      </c>
      <c r="B2069" s="7" t="s">
        <v>2068</v>
      </c>
      <c r="C2069" s="7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1">
        <f t="shared" si="128"/>
        <v>127</v>
      </c>
      <c r="P2069" s="8">
        <f t="shared" si="129"/>
        <v>62.8</v>
      </c>
      <c r="Q2069" s="8" t="s">
        <v>8319</v>
      </c>
      <c r="R2069" s="8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42.75" x14ac:dyDescent="0.45">
      <c r="A2070" s="5">
        <v>2068</v>
      </c>
      <c r="B2070" s="7" t="s">
        <v>2069</v>
      </c>
      <c r="C2070" s="7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1">
        <f t="shared" si="128"/>
        <v>105</v>
      </c>
      <c r="P2070" s="8">
        <f t="shared" si="129"/>
        <v>346.13</v>
      </c>
      <c r="Q2070" s="8" t="s">
        <v>8319</v>
      </c>
      <c r="R2070" s="8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42.75" x14ac:dyDescent="0.45">
      <c r="A2071" s="5">
        <v>2069</v>
      </c>
      <c r="B2071" s="7" t="s">
        <v>2070</v>
      </c>
      <c r="C2071" s="7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1">
        <f t="shared" si="128"/>
        <v>128</v>
      </c>
      <c r="P2071" s="8">
        <f t="shared" si="129"/>
        <v>244.12</v>
      </c>
      <c r="Q2071" s="8" t="s">
        <v>8319</v>
      </c>
      <c r="R2071" s="8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42.75" x14ac:dyDescent="0.45">
      <c r="A2072" s="5">
        <v>2070</v>
      </c>
      <c r="B2072" s="7" t="s">
        <v>2071</v>
      </c>
      <c r="C2072" s="7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1">
        <f t="shared" si="128"/>
        <v>317</v>
      </c>
      <c r="P2072" s="8">
        <f t="shared" si="129"/>
        <v>259.25</v>
      </c>
      <c r="Q2072" s="8" t="s">
        <v>8319</v>
      </c>
      <c r="R2072" s="8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42.75" x14ac:dyDescent="0.45">
      <c r="A2073" s="5">
        <v>2071</v>
      </c>
      <c r="B2073" s="7" t="s">
        <v>2072</v>
      </c>
      <c r="C2073" s="7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1">
        <f t="shared" si="128"/>
        <v>281</v>
      </c>
      <c r="P2073" s="8">
        <f t="shared" si="129"/>
        <v>201.96</v>
      </c>
      <c r="Q2073" s="8" t="s">
        <v>8319</v>
      </c>
      <c r="R2073" s="8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42.75" x14ac:dyDescent="0.45">
      <c r="A2074" s="5">
        <v>2072</v>
      </c>
      <c r="B2074" s="7" t="s">
        <v>2073</v>
      </c>
      <c r="C2074" s="7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1">
        <f t="shared" si="128"/>
        <v>111</v>
      </c>
      <c r="P2074" s="8">
        <f t="shared" si="129"/>
        <v>226.21</v>
      </c>
      <c r="Q2074" s="8" t="s">
        <v>8319</v>
      </c>
      <c r="R2074" s="8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42.75" x14ac:dyDescent="0.45">
      <c r="A2075" s="5">
        <v>2073</v>
      </c>
      <c r="B2075" s="7" t="s">
        <v>2074</v>
      </c>
      <c r="C2075" s="7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1">
        <f t="shared" si="128"/>
        <v>153</v>
      </c>
      <c r="P2075" s="8">
        <f t="shared" si="129"/>
        <v>324.69</v>
      </c>
      <c r="Q2075" s="8" t="s">
        <v>8319</v>
      </c>
      <c r="R2075" s="8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28.5" x14ac:dyDescent="0.45">
      <c r="A2076" s="5">
        <v>2074</v>
      </c>
      <c r="B2076" s="7" t="s">
        <v>2075</v>
      </c>
      <c r="C2076" s="7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1">
        <f t="shared" si="128"/>
        <v>103</v>
      </c>
      <c r="P2076" s="8">
        <f t="shared" si="129"/>
        <v>205</v>
      </c>
      <c r="Q2076" s="8" t="s">
        <v>8319</v>
      </c>
      <c r="R2076" s="8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2.75" x14ac:dyDescent="0.45">
      <c r="A2077" s="5">
        <v>2075</v>
      </c>
      <c r="B2077" s="7" t="s">
        <v>2076</v>
      </c>
      <c r="C2077" s="7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1">
        <f t="shared" si="128"/>
        <v>1678</v>
      </c>
      <c r="P2077" s="8">
        <f t="shared" si="129"/>
        <v>20.47</v>
      </c>
      <c r="Q2077" s="8" t="s">
        <v>8319</v>
      </c>
      <c r="R2077" s="8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28.5" x14ac:dyDescent="0.45">
      <c r="A2078" s="5">
        <v>2076</v>
      </c>
      <c r="B2078" s="7" t="s">
        <v>2077</v>
      </c>
      <c r="C2078" s="7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1">
        <f t="shared" si="128"/>
        <v>543</v>
      </c>
      <c r="P2078" s="8">
        <f t="shared" si="129"/>
        <v>116.35</v>
      </c>
      <c r="Q2078" s="8" t="s">
        <v>8319</v>
      </c>
      <c r="R2078" s="8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2.75" x14ac:dyDescent="0.45">
      <c r="A2079" s="5">
        <v>2077</v>
      </c>
      <c r="B2079" s="7" t="s">
        <v>2078</v>
      </c>
      <c r="C2079" s="7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1">
        <f t="shared" si="128"/>
        <v>116</v>
      </c>
      <c r="P2079" s="8">
        <f t="shared" si="129"/>
        <v>307.2</v>
      </c>
      <c r="Q2079" s="8" t="s">
        <v>8319</v>
      </c>
      <c r="R2079" s="8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2.75" x14ac:dyDescent="0.45">
      <c r="A2080" s="5">
        <v>2078</v>
      </c>
      <c r="B2080" s="7" t="s">
        <v>2079</v>
      </c>
      <c r="C2080" s="7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1">
        <f t="shared" si="128"/>
        <v>131</v>
      </c>
      <c r="P2080" s="8">
        <f t="shared" si="129"/>
        <v>546.69000000000005</v>
      </c>
      <c r="Q2080" s="8" t="s">
        <v>8319</v>
      </c>
      <c r="R2080" s="8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42.75" x14ac:dyDescent="0.45">
      <c r="A2081" s="5">
        <v>2079</v>
      </c>
      <c r="B2081" s="7" t="s">
        <v>2080</v>
      </c>
      <c r="C2081" s="7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1">
        <f t="shared" si="128"/>
        <v>288</v>
      </c>
      <c r="P2081" s="8">
        <f t="shared" si="129"/>
        <v>47.47</v>
      </c>
      <c r="Q2081" s="8" t="s">
        <v>8319</v>
      </c>
      <c r="R2081" s="8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42.75" x14ac:dyDescent="0.45">
      <c r="A2082" s="5">
        <v>2080</v>
      </c>
      <c r="B2082" s="7" t="s">
        <v>2081</v>
      </c>
      <c r="C2082" s="7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1">
        <f t="shared" si="128"/>
        <v>508</v>
      </c>
      <c r="P2082" s="8">
        <f t="shared" si="129"/>
        <v>101.56</v>
      </c>
      <c r="Q2082" s="8" t="s">
        <v>8319</v>
      </c>
      <c r="R2082" s="8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42.75" x14ac:dyDescent="0.45">
      <c r="A2083" s="5">
        <v>2081</v>
      </c>
      <c r="B2083" s="7" t="s">
        <v>2082</v>
      </c>
      <c r="C2083" s="7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1">
        <f t="shared" si="128"/>
        <v>115</v>
      </c>
      <c r="P2083" s="8">
        <f t="shared" si="129"/>
        <v>72.91</v>
      </c>
      <c r="Q2083" s="8" t="s">
        <v>8325</v>
      </c>
      <c r="R2083" s="8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2.75" x14ac:dyDescent="0.45">
      <c r="A2084" s="5">
        <v>2082</v>
      </c>
      <c r="B2084" s="7" t="s">
        <v>2083</v>
      </c>
      <c r="C2084" s="7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1">
        <f t="shared" si="128"/>
        <v>111</v>
      </c>
      <c r="P2084" s="8">
        <f t="shared" si="129"/>
        <v>43.71</v>
      </c>
      <c r="Q2084" s="8" t="s">
        <v>8325</v>
      </c>
      <c r="R2084" s="8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42.75" x14ac:dyDescent="0.45">
      <c r="A2085" s="5">
        <v>2083</v>
      </c>
      <c r="B2085" s="7" t="s">
        <v>2084</v>
      </c>
      <c r="C2085" s="7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1">
        <f t="shared" si="128"/>
        <v>113</v>
      </c>
      <c r="P2085" s="8">
        <f t="shared" si="129"/>
        <v>34</v>
      </c>
      <c r="Q2085" s="8" t="s">
        <v>8325</v>
      </c>
      <c r="R2085" s="8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2.75" x14ac:dyDescent="0.45">
      <c r="A2086" s="5">
        <v>2084</v>
      </c>
      <c r="B2086" s="7" t="s">
        <v>2085</v>
      </c>
      <c r="C2086" s="7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1">
        <f t="shared" si="128"/>
        <v>108</v>
      </c>
      <c r="P2086" s="8">
        <f t="shared" si="129"/>
        <v>70.650000000000006</v>
      </c>
      <c r="Q2086" s="8" t="s">
        <v>8325</v>
      </c>
      <c r="R2086" s="8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42.75" x14ac:dyDescent="0.45">
      <c r="A2087" s="5">
        <v>2085</v>
      </c>
      <c r="B2087" s="7" t="s">
        <v>2086</v>
      </c>
      <c r="C2087" s="7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1">
        <f t="shared" si="128"/>
        <v>124</v>
      </c>
      <c r="P2087" s="8">
        <f t="shared" si="129"/>
        <v>89.3</v>
      </c>
      <c r="Q2087" s="8" t="s">
        <v>8325</v>
      </c>
      <c r="R2087" s="8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2.75" x14ac:dyDescent="0.45">
      <c r="A2088" s="5">
        <v>2086</v>
      </c>
      <c r="B2088" s="7" t="s">
        <v>2087</v>
      </c>
      <c r="C2088" s="7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1">
        <f t="shared" si="128"/>
        <v>101</v>
      </c>
      <c r="P2088" s="8">
        <f t="shared" si="129"/>
        <v>115.09</v>
      </c>
      <c r="Q2088" s="8" t="s">
        <v>8325</v>
      </c>
      <c r="R2088" s="8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42.75" x14ac:dyDescent="0.45">
      <c r="A2089" s="5">
        <v>2087</v>
      </c>
      <c r="B2089" s="7" t="s">
        <v>2088</v>
      </c>
      <c r="C2089" s="7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1">
        <f t="shared" si="128"/>
        <v>104</v>
      </c>
      <c r="P2089" s="8">
        <f t="shared" si="129"/>
        <v>62.12</v>
      </c>
      <c r="Q2089" s="8" t="s">
        <v>8325</v>
      </c>
      <c r="R2089" s="8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2.75" x14ac:dyDescent="0.45">
      <c r="A2090" s="5">
        <v>2088</v>
      </c>
      <c r="B2090" s="7" t="s">
        <v>2089</v>
      </c>
      <c r="C2090" s="7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1">
        <f t="shared" si="128"/>
        <v>116</v>
      </c>
      <c r="P2090" s="8">
        <f t="shared" si="129"/>
        <v>46.2</v>
      </c>
      <c r="Q2090" s="8" t="s">
        <v>8325</v>
      </c>
      <c r="R2090" s="8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28.5" x14ac:dyDescent="0.45">
      <c r="A2091" s="5">
        <v>2089</v>
      </c>
      <c r="B2091" s="7" t="s">
        <v>2090</v>
      </c>
      <c r="C2091" s="7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1">
        <f t="shared" si="128"/>
        <v>120</v>
      </c>
      <c r="P2091" s="8">
        <f t="shared" si="129"/>
        <v>48.55</v>
      </c>
      <c r="Q2091" s="8" t="s">
        <v>8325</v>
      </c>
      <c r="R2091" s="8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2.75" x14ac:dyDescent="0.45">
      <c r="A2092" s="5">
        <v>2090</v>
      </c>
      <c r="B2092" s="7" t="s">
        <v>2091</v>
      </c>
      <c r="C2092" s="7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1">
        <f t="shared" si="128"/>
        <v>115</v>
      </c>
      <c r="P2092" s="8">
        <f t="shared" si="129"/>
        <v>57.52</v>
      </c>
      <c r="Q2092" s="8" t="s">
        <v>8325</v>
      </c>
      <c r="R2092" s="8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42.75" x14ac:dyDescent="0.45">
      <c r="A2093" s="5">
        <v>2091</v>
      </c>
      <c r="B2093" s="7" t="s">
        <v>2092</v>
      </c>
      <c r="C2093" s="7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1">
        <f t="shared" si="128"/>
        <v>120</v>
      </c>
      <c r="P2093" s="8">
        <f t="shared" si="129"/>
        <v>88.15</v>
      </c>
      <c r="Q2093" s="8" t="s">
        <v>8325</v>
      </c>
      <c r="R2093" s="8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2.75" x14ac:dyDescent="0.45">
      <c r="A2094" s="5">
        <v>2092</v>
      </c>
      <c r="B2094" s="7" t="s">
        <v>2093</v>
      </c>
      <c r="C2094" s="7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1">
        <f t="shared" si="128"/>
        <v>101</v>
      </c>
      <c r="P2094" s="8">
        <f t="shared" si="129"/>
        <v>110.49</v>
      </c>
      <c r="Q2094" s="8" t="s">
        <v>8325</v>
      </c>
      <c r="R2094" s="8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2.75" x14ac:dyDescent="0.45">
      <c r="A2095" s="5">
        <v>2093</v>
      </c>
      <c r="B2095" s="7" t="s">
        <v>2094</v>
      </c>
      <c r="C2095" s="7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1">
        <f t="shared" si="128"/>
        <v>102</v>
      </c>
      <c r="P2095" s="8">
        <f t="shared" si="129"/>
        <v>66.83</v>
      </c>
      <c r="Q2095" s="8" t="s">
        <v>8325</v>
      </c>
      <c r="R2095" s="8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42.75" x14ac:dyDescent="0.45">
      <c r="A2096" s="5">
        <v>2094</v>
      </c>
      <c r="B2096" s="7" t="s">
        <v>2095</v>
      </c>
      <c r="C2096" s="7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1">
        <f t="shared" si="128"/>
        <v>121</v>
      </c>
      <c r="P2096" s="8">
        <f t="shared" si="129"/>
        <v>58.6</v>
      </c>
      <c r="Q2096" s="8" t="s">
        <v>8325</v>
      </c>
      <c r="R2096" s="8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2.75" x14ac:dyDescent="0.45">
      <c r="A2097" s="5">
        <v>2095</v>
      </c>
      <c r="B2097" s="7" t="s">
        <v>2096</v>
      </c>
      <c r="C2097" s="7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1">
        <f t="shared" si="128"/>
        <v>100</v>
      </c>
      <c r="P2097" s="8">
        <f t="shared" si="129"/>
        <v>113.64</v>
      </c>
      <c r="Q2097" s="8" t="s">
        <v>8325</v>
      </c>
      <c r="R2097" s="8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2.75" x14ac:dyDescent="0.45">
      <c r="A2098" s="5">
        <v>2096</v>
      </c>
      <c r="B2098" s="7" t="s">
        <v>2097</v>
      </c>
      <c r="C2098" s="7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1">
        <f t="shared" si="128"/>
        <v>102</v>
      </c>
      <c r="P2098" s="8">
        <f t="shared" si="129"/>
        <v>43.57</v>
      </c>
      <c r="Q2098" s="8" t="s">
        <v>8325</v>
      </c>
      <c r="R2098" s="8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2.75" x14ac:dyDescent="0.45">
      <c r="A2099" s="5">
        <v>2097</v>
      </c>
      <c r="B2099" s="7" t="s">
        <v>2098</v>
      </c>
      <c r="C2099" s="7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1">
        <f t="shared" si="128"/>
        <v>100</v>
      </c>
      <c r="P2099" s="8">
        <f t="shared" si="129"/>
        <v>78.95</v>
      </c>
      <c r="Q2099" s="8" t="s">
        <v>8325</v>
      </c>
      <c r="R2099" s="8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2.75" x14ac:dyDescent="0.45">
      <c r="A2100" s="5">
        <v>2098</v>
      </c>
      <c r="B2100" s="7" t="s">
        <v>2099</v>
      </c>
      <c r="C2100" s="7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1">
        <f t="shared" si="128"/>
        <v>100</v>
      </c>
      <c r="P2100" s="8">
        <f t="shared" si="129"/>
        <v>188.13</v>
      </c>
      <c r="Q2100" s="8" t="s">
        <v>8325</v>
      </c>
      <c r="R2100" s="8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45">
      <c r="A2101" s="5">
        <v>2099</v>
      </c>
      <c r="B2101" s="7" t="s">
        <v>2100</v>
      </c>
      <c r="C2101" s="7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1">
        <f t="shared" si="128"/>
        <v>132</v>
      </c>
      <c r="P2101" s="8">
        <f t="shared" si="129"/>
        <v>63.03</v>
      </c>
      <c r="Q2101" s="8" t="s">
        <v>8325</v>
      </c>
      <c r="R2101" s="8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42.75" x14ac:dyDescent="0.45">
      <c r="A2102" s="5">
        <v>2100</v>
      </c>
      <c r="B2102" s="7" t="s">
        <v>2101</v>
      </c>
      <c r="C2102" s="7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1">
        <f t="shared" si="128"/>
        <v>137</v>
      </c>
      <c r="P2102" s="8">
        <f t="shared" si="129"/>
        <v>30.37</v>
      </c>
      <c r="Q2102" s="8" t="s">
        <v>8325</v>
      </c>
      <c r="R2102" s="8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2.75" x14ac:dyDescent="0.45">
      <c r="A2103" s="5">
        <v>2101</v>
      </c>
      <c r="B2103" s="7" t="s">
        <v>2102</v>
      </c>
      <c r="C2103" s="7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1">
        <f t="shared" si="128"/>
        <v>113</v>
      </c>
      <c r="P2103" s="8">
        <f t="shared" si="129"/>
        <v>51.48</v>
      </c>
      <c r="Q2103" s="8" t="s">
        <v>8325</v>
      </c>
      <c r="R2103" s="8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2.75" x14ac:dyDescent="0.45">
      <c r="A2104" s="5">
        <v>2102</v>
      </c>
      <c r="B2104" s="7" t="s">
        <v>2103</v>
      </c>
      <c r="C2104" s="7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1">
        <f t="shared" si="128"/>
        <v>136</v>
      </c>
      <c r="P2104" s="8">
        <f t="shared" si="129"/>
        <v>35.79</v>
      </c>
      <c r="Q2104" s="8" t="s">
        <v>8325</v>
      </c>
      <c r="R2104" s="8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28.5" x14ac:dyDescent="0.45">
      <c r="A2105" s="5">
        <v>2103</v>
      </c>
      <c r="B2105" s="7" t="s">
        <v>2104</v>
      </c>
      <c r="C2105" s="7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1">
        <f t="shared" si="128"/>
        <v>146</v>
      </c>
      <c r="P2105" s="8">
        <f t="shared" si="129"/>
        <v>98.82</v>
      </c>
      <c r="Q2105" s="8" t="s">
        <v>8325</v>
      </c>
      <c r="R2105" s="8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2.75" x14ac:dyDescent="0.45">
      <c r="A2106" s="5">
        <v>2104</v>
      </c>
      <c r="B2106" s="7" t="s">
        <v>2105</v>
      </c>
      <c r="C2106" s="7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1">
        <f t="shared" si="128"/>
        <v>130</v>
      </c>
      <c r="P2106" s="8">
        <f t="shared" si="129"/>
        <v>28</v>
      </c>
      <c r="Q2106" s="8" t="s">
        <v>8325</v>
      </c>
      <c r="R2106" s="8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28.5" x14ac:dyDescent="0.45">
      <c r="A2107" s="5">
        <v>2105</v>
      </c>
      <c r="B2107" s="7" t="s">
        <v>2106</v>
      </c>
      <c r="C2107" s="7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1">
        <f t="shared" si="128"/>
        <v>254</v>
      </c>
      <c r="P2107" s="8">
        <f t="shared" si="129"/>
        <v>51.31</v>
      </c>
      <c r="Q2107" s="8" t="s">
        <v>8325</v>
      </c>
      <c r="R2107" s="8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2.75" x14ac:dyDescent="0.45">
      <c r="A2108" s="5">
        <v>2106</v>
      </c>
      <c r="B2108" s="7" t="s">
        <v>2107</v>
      </c>
      <c r="C2108" s="7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1">
        <f t="shared" si="128"/>
        <v>107</v>
      </c>
      <c r="P2108" s="8">
        <f t="shared" si="129"/>
        <v>53.52</v>
      </c>
      <c r="Q2108" s="8" t="s">
        <v>8325</v>
      </c>
      <c r="R2108" s="8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2.75" x14ac:dyDescent="0.45">
      <c r="A2109" s="5">
        <v>2107</v>
      </c>
      <c r="B2109" s="7" t="s">
        <v>2108</v>
      </c>
      <c r="C2109" s="7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1">
        <f t="shared" si="128"/>
        <v>108</v>
      </c>
      <c r="P2109" s="8">
        <f t="shared" si="129"/>
        <v>37.15</v>
      </c>
      <c r="Q2109" s="8" t="s">
        <v>8325</v>
      </c>
      <c r="R2109" s="8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42.75" x14ac:dyDescent="0.45">
      <c r="A2110" s="5">
        <v>2108</v>
      </c>
      <c r="B2110" s="7" t="s">
        <v>2109</v>
      </c>
      <c r="C2110" s="7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1">
        <f t="shared" si="128"/>
        <v>107</v>
      </c>
      <c r="P2110" s="8">
        <f t="shared" si="129"/>
        <v>89.9</v>
      </c>
      <c r="Q2110" s="8" t="s">
        <v>8325</v>
      </c>
      <c r="R2110" s="8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28.5" x14ac:dyDescent="0.45">
      <c r="A2111" s="5">
        <v>2109</v>
      </c>
      <c r="B2111" s="7" t="s">
        <v>2110</v>
      </c>
      <c r="C2111" s="7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1">
        <f t="shared" si="128"/>
        <v>107</v>
      </c>
      <c r="P2111" s="8">
        <f t="shared" si="129"/>
        <v>106.53</v>
      </c>
      <c r="Q2111" s="8" t="s">
        <v>8325</v>
      </c>
      <c r="R2111" s="8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28.5" x14ac:dyDescent="0.45">
      <c r="A2112" s="5">
        <v>2110</v>
      </c>
      <c r="B2112" s="7" t="s">
        <v>2111</v>
      </c>
      <c r="C2112" s="7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1">
        <f t="shared" si="128"/>
        <v>100</v>
      </c>
      <c r="P2112" s="8">
        <f t="shared" si="129"/>
        <v>52.82</v>
      </c>
      <c r="Q2112" s="8" t="s">
        <v>8325</v>
      </c>
      <c r="R2112" s="8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2.75" x14ac:dyDescent="0.45">
      <c r="A2113" s="5">
        <v>2111</v>
      </c>
      <c r="B2113" s="7" t="s">
        <v>2112</v>
      </c>
      <c r="C2113" s="7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1">
        <f t="shared" si="128"/>
        <v>107</v>
      </c>
      <c r="P2113" s="8">
        <f t="shared" si="129"/>
        <v>54.62</v>
      </c>
      <c r="Q2113" s="8" t="s">
        <v>8325</v>
      </c>
      <c r="R2113" s="8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2.75" x14ac:dyDescent="0.45">
      <c r="A2114" s="5">
        <v>2112</v>
      </c>
      <c r="B2114" s="7" t="s">
        <v>2113</v>
      </c>
      <c r="C2114" s="7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1">
        <f t="shared" si="128"/>
        <v>100</v>
      </c>
      <c r="P2114" s="8">
        <f t="shared" si="129"/>
        <v>27.27</v>
      </c>
      <c r="Q2114" s="8" t="s">
        <v>8325</v>
      </c>
      <c r="R2114" s="8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28.5" x14ac:dyDescent="0.45">
      <c r="A2115" s="5">
        <v>2113</v>
      </c>
      <c r="B2115" s="7" t="s">
        <v>2114</v>
      </c>
      <c r="C2115" s="7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1">
        <f t="shared" ref="O2115:O2178" si="132">ROUND((E2115/D2115)*100,0)</f>
        <v>105</v>
      </c>
      <c r="P2115" s="8">
        <f t="shared" ref="P2115:P2178" si="133">ROUND(E2115/L2115,2)</f>
        <v>68.599999999999994</v>
      </c>
      <c r="Q2115" s="8" t="s">
        <v>8325</v>
      </c>
      <c r="R2115" s="8" t="s">
        <v>8329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2.75" x14ac:dyDescent="0.45">
      <c r="A2116" s="5">
        <v>2114</v>
      </c>
      <c r="B2116" s="7" t="s">
        <v>2115</v>
      </c>
      <c r="C2116" s="7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1">
        <f t="shared" si="132"/>
        <v>105</v>
      </c>
      <c r="P2116" s="8">
        <f t="shared" si="133"/>
        <v>35.61</v>
      </c>
      <c r="Q2116" s="8" t="s">
        <v>8325</v>
      </c>
      <c r="R2116" s="8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2.75" x14ac:dyDescent="0.45">
      <c r="A2117" s="5">
        <v>2115</v>
      </c>
      <c r="B2117" s="7" t="s">
        <v>2116</v>
      </c>
      <c r="C2117" s="7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1">
        <f t="shared" si="132"/>
        <v>226</v>
      </c>
      <c r="P2117" s="8">
        <f t="shared" si="133"/>
        <v>94.03</v>
      </c>
      <c r="Q2117" s="8" t="s">
        <v>8325</v>
      </c>
      <c r="R2117" s="8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2.75" x14ac:dyDescent="0.45">
      <c r="A2118" s="5">
        <v>2116</v>
      </c>
      <c r="B2118" s="7" t="s">
        <v>2117</v>
      </c>
      <c r="C2118" s="7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1">
        <f t="shared" si="132"/>
        <v>101</v>
      </c>
      <c r="P2118" s="8">
        <f t="shared" si="133"/>
        <v>526.46</v>
      </c>
      <c r="Q2118" s="8" t="s">
        <v>8325</v>
      </c>
      <c r="R2118" s="8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42.75" x14ac:dyDescent="0.45">
      <c r="A2119" s="5">
        <v>2117</v>
      </c>
      <c r="B2119" s="7" t="s">
        <v>2118</v>
      </c>
      <c r="C2119" s="7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1">
        <f t="shared" si="132"/>
        <v>148</v>
      </c>
      <c r="P2119" s="8">
        <f t="shared" si="133"/>
        <v>50.66</v>
      </c>
      <c r="Q2119" s="8" t="s">
        <v>8325</v>
      </c>
      <c r="R2119" s="8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28.5" x14ac:dyDescent="0.45">
      <c r="A2120" s="5">
        <v>2118</v>
      </c>
      <c r="B2120" s="7" t="s">
        <v>2119</v>
      </c>
      <c r="C2120" s="7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1">
        <f t="shared" si="132"/>
        <v>135</v>
      </c>
      <c r="P2120" s="8">
        <f t="shared" si="133"/>
        <v>79.180000000000007</v>
      </c>
      <c r="Q2120" s="8" t="s">
        <v>8325</v>
      </c>
      <c r="R2120" s="8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2.75" x14ac:dyDescent="0.45">
      <c r="A2121" s="5">
        <v>2119</v>
      </c>
      <c r="B2121" s="7" t="s">
        <v>2120</v>
      </c>
      <c r="C2121" s="7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1">
        <f t="shared" si="132"/>
        <v>101</v>
      </c>
      <c r="P2121" s="8">
        <f t="shared" si="133"/>
        <v>91.59</v>
      </c>
      <c r="Q2121" s="8" t="s">
        <v>8325</v>
      </c>
      <c r="R2121" s="8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2.75" x14ac:dyDescent="0.45">
      <c r="A2122" s="5">
        <v>2120</v>
      </c>
      <c r="B2122" s="7" t="s">
        <v>2121</v>
      </c>
      <c r="C2122" s="7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1">
        <f t="shared" si="132"/>
        <v>101</v>
      </c>
      <c r="P2122" s="8">
        <f t="shared" si="133"/>
        <v>116.96</v>
      </c>
      <c r="Q2122" s="8" t="s">
        <v>8325</v>
      </c>
      <c r="R2122" s="8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28.5" x14ac:dyDescent="0.45">
      <c r="A2123" s="5">
        <v>2121</v>
      </c>
      <c r="B2123" s="7" t="s">
        <v>2122</v>
      </c>
      <c r="C2123" s="7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1">
        <f t="shared" si="132"/>
        <v>1</v>
      </c>
      <c r="P2123" s="8">
        <f t="shared" si="133"/>
        <v>28.4</v>
      </c>
      <c r="Q2123" s="8" t="s">
        <v>8333</v>
      </c>
      <c r="R2123" s="8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42.75" x14ac:dyDescent="0.45">
      <c r="A2124" s="5">
        <v>2122</v>
      </c>
      <c r="B2124" s="7" t="s">
        <v>2123</v>
      </c>
      <c r="C2124" s="7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1">
        <f t="shared" si="132"/>
        <v>0</v>
      </c>
      <c r="P2124" s="8">
        <f t="shared" si="133"/>
        <v>103.33</v>
      </c>
      <c r="Q2124" s="8" t="s">
        <v>8333</v>
      </c>
      <c r="R2124" s="8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57" x14ac:dyDescent="0.45">
      <c r="A2125" s="5">
        <v>2123</v>
      </c>
      <c r="B2125" s="7" t="s">
        <v>2124</v>
      </c>
      <c r="C2125" s="7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1">
        <f t="shared" si="132"/>
        <v>10</v>
      </c>
      <c r="P2125" s="8">
        <f t="shared" si="133"/>
        <v>10</v>
      </c>
      <c r="Q2125" s="8" t="s">
        <v>8333</v>
      </c>
      <c r="R2125" s="8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42.75" x14ac:dyDescent="0.45">
      <c r="A2126" s="5">
        <v>2124</v>
      </c>
      <c r="B2126" s="7" t="s">
        <v>2125</v>
      </c>
      <c r="C2126" s="7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1">
        <f t="shared" si="132"/>
        <v>10</v>
      </c>
      <c r="P2126" s="8">
        <f t="shared" si="133"/>
        <v>23</v>
      </c>
      <c r="Q2126" s="8" t="s">
        <v>8333</v>
      </c>
      <c r="R2126" s="8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2.75" x14ac:dyDescent="0.45">
      <c r="A2127" s="5">
        <v>2125</v>
      </c>
      <c r="B2127" s="7" t="s">
        <v>2126</v>
      </c>
      <c r="C2127" s="7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1">
        <f t="shared" si="132"/>
        <v>1</v>
      </c>
      <c r="P2127" s="8">
        <f t="shared" si="133"/>
        <v>31.56</v>
      </c>
      <c r="Q2127" s="8" t="s">
        <v>8333</v>
      </c>
      <c r="R2127" s="8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2.75" x14ac:dyDescent="0.45">
      <c r="A2128" s="5">
        <v>2126</v>
      </c>
      <c r="B2128" s="7" t="s">
        <v>2127</v>
      </c>
      <c r="C2128" s="7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1">
        <f t="shared" si="132"/>
        <v>0</v>
      </c>
      <c r="P2128" s="8">
        <f t="shared" si="133"/>
        <v>5</v>
      </c>
      <c r="Q2128" s="8" t="s">
        <v>8333</v>
      </c>
      <c r="R2128" s="8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28.5" x14ac:dyDescent="0.45">
      <c r="A2129" s="5">
        <v>2127</v>
      </c>
      <c r="B2129" s="7" t="s">
        <v>2128</v>
      </c>
      <c r="C2129" s="7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1">
        <f t="shared" si="132"/>
        <v>29</v>
      </c>
      <c r="P2129" s="8">
        <f t="shared" si="133"/>
        <v>34.22</v>
      </c>
      <c r="Q2129" s="8" t="s">
        <v>8333</v>
      </c>
      <c r="R2129" s="8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42.75" x14ac:dyDescent="0.45">
      <c r="A2130" s="5">
        <v>2128</v>
      </c>
      <c r="B2130" s="7" t="s">
        <v>2129</v>
      </c>
      <c r="C2130" s="7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1">
        <f t="shared" si="132"/>
        <v>0</v>
      </c>
      <c r="P2130" s="8">
        <f t="shared" si="133"/>
        <v>25</v>
      </c>
      <c r="Q2130" s="8" t="s">
        <v>8333</v>
      </c>
      <c r="R2130" s="8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42.75" x14ac:dyDescent="0.45">
      <c r="A2131" s="5">
        <v>2129</v>
      </c>
      <c r="B2131" s="7" t="s">
        <v>2130</v>
      </c>
      <c r="C2131" s="7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1">
        <f t="shared" si="132"/>
        <v>12</v>
      </c>
      <c r="P2131" s="8">
        <f t="shared" si="133"/>
        <v>19.670000000000002</v>
      </c>
      <c r="Q2131" s="8" t="s">
        <v>8333</v>
      </c>
      <c r="R2131" s="8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28.5" x14ac:dyDescent="0.45">
      <c r="A2132" s="5">
        <v>2130</v>
      </c>
      <c r="B2132" s="7" t="s">
        <v>2131</v>
      </c>
      <c r="C2132" s="7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1">
        <f t="shared" si="132"/>
        <v>0</v>
      </c>
      <c r="P2132" s="8">
        <f t="shared" si="133"/>
        <v>21.25</v>
      </c>
      <c r="Q2132" s="8" t="s">
        <v>8333</v>
      </c>
      <c r="R2132" s="8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2.75" x14ac:dyDescent="0.45">
      <c r="A2133" s="5">
        <v>2131</v>
      </c>
      <c r="B2133" s="7" t="s">
        <v>2132</v>
      </c>
      <c r="C2133" s="7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1">
        <f t="shared" si="132"/>
        <v>5</v>
      </c>
      <c r="P2133" s="8">
        <f t="shared" si="133"/>
        <v>8.33</v>
      </c>
      <c r="Q2133" s="8" t="s">
        <v>8333</v>
      </c>
      <c r="R2133" s="8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42.75" x14ac:dyDescent="0.45">
      <c r="A2134" s="5">
        <v>2132</v>
      </c>
      <c r="B2134" s="7" t="s">
        <v>2133</v>
      </c>
      <c r="C2134" s="7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1">
        <f t="shared" si="132"/>
        <v>2</v>
      </c>
      <c r="P2134" s="8">
        <f t="shared" si="133"/>
        <v>21.34</v>
      </c>
      <c r="Q2134" s="8" t="s">
        <v>8333</v>
      </c>
      <c r="R2134" s="8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42.75" x14ac:dyDescent="0.45">
      <c r="A2135" s="5">
        <v>2133</v>
      </c>
      <c r="B2135" s="7" t="s">
        <v>2134</v>
      </c>
      <c r="C2135" s="7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1">
        <f t="shared" si="132"/>
        <v>2</v>
      </c>
      <c r="P2135" s="8">
        <f t="shared" si="133"/>
        <v>5.33</v>
      </c>
      <c r="Q2135" s="8" t="s">
        <v>8333</v>
      </c>
      <c r="R2135" s="8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2.75" x14ac:dyDescent="0.45">
      <c r="A2136" s="5">
        <v>2134</v>
      </c>
      <c r="B2136" s="7" t="s">
        <v>2135</v>
      </c>
      <c r="C2136" s="7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1">
        <f t="shared" si="132"/>
        <v>2</v>
      </c>
      <c r="P2136" s="8">
        <f t="shared" si="133"/>
        <v>34.67</v>
      </c>
      <c r="Q2136" s="8" t="s">
        <v>8333</v>
      </c>
      <c r="R2136" s="8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42.75" x14ac:dyDescent="0.45">
      <c r="A2137" s="5">
        <v>2135</v>
      </c>
      <c r="B2137" s="7" t="s">
        <v>2136</v>
      </c>
      <c r="C2137" s="7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1">
        <f t="shared" si="132"/>
        <v>10</v>
      </c>
      <c r="P2137" s="8">
        <f t="shared" si="133"/>
        <v>21.73</v>
      </c>
      <c r="Q2137" s="8" t="s">
        <v>8333</v>
      </c>
      <c r="R2137" s="8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2.75" x14ac:dyDescent="0.45">
      <c r="A2138" s="5">
        <v>2136</v>
      </c>
      <c r="B2138" s="7" t="s">
        <v>2137</v>
      </c>
      <c r="C2138" s="7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1">
        <f t="shared" si="132"/>
        <v>0</v>
      </c>
      <c r="P2138" s="8">
        <f t="shared" si="133"/>
        <v>11.92</v>
      </c>
      <c r="Q2138" s="8" t="s">
        <v>8333</v>
      </c>
      <c r="R2138" s="8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2.75" x14ac:dyDescent="0.45">
      <c r="A2139" s="5">
        <v>2137</v>
      </c>
      <c r="B2139" s="7" t="s">
        <v>2138</v>
      </c>
      <c r="C2139" s="7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1">
        <f t="shared" si="132"/>
        <v>28</v>
      </c>
      <c r="P2139" s="8">
        <f t="shared" si="133"/>
        <v>26.6</v>
      </c>
      <c r="Q2139" s="8" t="s">
        <v>8333</v>
      </c>
      <c r="R2139" s="8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28.5" x14ac:dyDescent="0.45">
      <c r="A2140" s="5">
        <v>2138</v>
      </c>
      <c r="B2140" s="7" t="s">
        <v>2139</v>
      </c>
      <c r="C2140" s="7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1">
        <f t="shared" si="132"/>
        <v>13</v>
      </c>
      <c r="P2140" s="8">
        <f t="shared" si="133"/>
        <v>10.67</v>
      </c>
      <c r="Q2140" s="8" t="s">
        <v>8333</v>
      </c>
      <c r="R2140" s="8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42.75" x14ac:dyDescent="0.45">
      <c r="A2141" s="5">
        <v>2139</v>
      </c>
      <c r="B2141" s="7" t="s">
        <v>2140</v>
      </c>
      <c r="C2141" s="7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1">
        <f t="shared" si="132"/>
        <v>5</v>
      </c>
      <c r="P2141" s="8">
        <f t="shared" si="133"/>
        <v>29.04</v>
      </c>
      <c r="Q2141" s="8" t="s">
        <v>8333</v>
      </c>
      <c r="R2141" s="8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42.75" x14ac:dyDescent="0.45">
      <c r="A2142" s="5">
        <v>2140</v>
      </c>
      <c r="B2142" s="7" t="s">
        <v>2141</v>
      </c>
      <c r="C2142" s="7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1">
        <f t="shared" si="132"/>
        <v>0</v>
      </c>
      <c r="P2142" s="8">
        <f t="shared" si="133"/>
        <v>50.91</v>
      </c>
      <c r="Q2142" s="8" t="s">
        <v>8333</v>
      </c>
      <c r="R2142" s="8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42.75" x14ac:dyDescent="0.45">
      <c r="A2143" s="5">
        <v>2141</v>
      </c>
      <c r="B2143" s="7" t="s">
        <v>2142</v>
      </c>
      <c r="C2143" s="7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1">
        <f t="shared" si="132"/>
        <v>0</v>
      </c>
      <c r="P2143" s="8" t="e">
        <f t="shared" si="133"/>
        <v>#DIV/0!</v>
      </c>
      <c r="Q2143" s="8" t="s">
        <v>8333</v>
      </c>
      <c r="R2143" s="8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42.75" x14ac:dyDescent="0.45">
      <c r="A2144" s="5">
        <v>2142</v>
      </c>
      <c r="B2144" s="7" t="s">
        <v>2143</v>
      </c>
      <c r="C2144" s="7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1">
        <f t="shared" si="132"/>
        <v>6</v>
      </c>
      <c r="P2144" s="8">
        <f t="shared" si="133"/>
        <v>50.08</v>
      </c>
      <c r="Q2144" s="8" t="s">
        <v>8333</v>
      </c>
      <c r="R2144" s="8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42.75" x14ac:dyDescent="0.45">
      <c r="A2145" s="5">
        <v>2143</v>
      </c>
      <c r="B2145" s="7" t="s">
        <v>2144</v>
      </c>
      <c r="C2145" s="7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1">
        <f t="shared" si="132"/>
        <v>11</v>
      </c>
      <c r="P2145" s="8">
        <f t="shared" si="133"/>
        <v>45</v>
      </c>
      <c r="Q2145" s="8" t="s">
        <v>8333</v>
      </c>
      <c r="R2145" s="8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28.5" x14ac:dyDescent="0.45">
      <c r="A2146" s="5">
        <v>2144</v>
      </c>
      <c r="B2146" s="7" t="s">
        <v>2145</v>
      </c>
      <c r="C2146" s="7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1">
        <f t="shared" si="132"/>
        <v>2</v>
      </c>
      <c r="P2146" s="8">
        <f t="shared" si="133"/>
        <v>25.29</v>
      </c>
      <c r="Q2146" s="8" t="s">
        <v>8333</v>
      </c>
      <c r="R2146" s="8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42.75" x14ac:dyDescent="0.45">
      <c r="A2147" s="5">
        <v>2145</v>
      </c>
      <c r="B2147" s="7" t="s">
        <v>2146</v>
      </c>
      <c r="C2147" s="7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1">
        <f t="shared" si="132"/>
        <v>30</v>
      </c>
      <c r="P2147" s="8">
        <f t="shared" si="133"/>
        <v>51.29</v>
      </c>
      <c r="Q2147" s="8" t="s">
        <v>8333</v>
      </c>
      <c r="R2147" s="8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42.75" x14ac:dyDescent="0.45">
      <c r="A2148" s="5">
        <v>2146</v>
      </c>
      <c r="B2148" s="7" t="s">
        <v>2147</v>
      </c>
      <c r="C2148" s="7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1">
        <f t="shared" si="132"/>
        <v>0</v>
      </c>
      <c r="P2148" s="8">
        <f t="shared" si="133"/>
        <v>1</v>
      </c>
      <c r="Q2148" s="8" t="s">
        <v>8333</v>
      </c>
      <c r="R2148" s="8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45">
      <c r="A2149" s="5">
        <v>2147</v>
      </c>
      <c r="B2149" s="7" t="s">
        <v>2148</v>
      </c>
      <c r="C2149" s="7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1">
        <f t="shared" si="132"/>
        <v>1</v>
      </c>
      <c r="P2149" s="8">
        <f t="shared" si="133"/>
        <v>49.38</v>
      </c>
      <c r="Q2149" s="8" t="s">
        <v>8333</v>
      </c>
      <c r="R2149" s="8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42.75" x14ac:dyDescent="0.45">
      <c r="A2150" s="5">
        <v>2148</v>
      </c>
      <c r="B2150" s="7" t="s">
        <v>2149</v>
      </c>
      <c r="C2150" s="7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1">
        <f t="shared" si="132"/>
        <v>2</v>
      </c>
      <c r="P2150" s="8">
        <f t="shared" si="133"/>
        <v>1</v>
      </c>
      <c r="Q2150" s="8" t="s">
        <v>8333</v>
      </c>
      <c r="R2150" s="8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57" x14ac:dyDescent="0.45">
      <c r="A2151" s="5">
        <v>2149</v>
      </c>
      <c r="B2151" s="7" t="s">
        <v>2150</v>
      </c>
      <c r="C2151" s="7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1">
        <f t="shared" si="132"/>
        <v>0</v>
      </c>
      <c r="P2151" s="8" t="e">
        <f t="shared" si="133"/>
        <v>#DIV/0!</v>
      </c>
      <c r="Q2151" s="8" t="s">
        <v>8333</v>
      </c>
      <c r="R2151" s="8" t="s">
        <v>8334</v>
      </c>
      <c r="S2151" s="17">
        <f t="shared" si="134"/>
        <v>40355.024953703702</v>
      </c>
      <c r="T2151" s="17">
        <f t="shared" si="135"/>
        <v>40390</v>
      </c>
    </row>
    <row r="2152" spans="1:20" x14ac:dyDescent="0.45">
      <c r="A2152" s="5">
        <v>2150</v>
      </c>
      <c r="B2152" s="7" t="s">
        <v>2151</v>
      </c>
      <c r="C2152" s="7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1">
        <f t="shared" si="132"/>
        <v>1</v>
      </c>
      <c r="P2152" s="8">
        <f t="shared" si="133"/>
        <v>101.25</v>
      </c>
      <c r="Q2152" s="8" t="s">
        <v>8333</v>
      </c>
      <c r="R2152" s="8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42.75" x14ac:dyDescent="0.45">
      <c r="A2153" s="5">
        <v>2151</v>
      </c>
      <c r="B2153" s="7" t="s">
        <v>2152</v>
      </c>
      <c r="C2153" s="7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1">
        <f t="shared" si="132"/>
        <v>0</v>
      </c>
      <c r="P2153" s="8">
        <f t="shared" si="133"/>
        <v>19.670000000000002</v>
      </c>
      <c r="Q2153" s="8" t="s">
        <v>8333</v>
      </c>
      <c r="R2153" s="8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42.75" x14ac:dyDescent="0.45">
      <c r="A2154" s="5">
        <v>2152</v>
      </c>
      <c r="B2154" s="7" t="s">
        <v>2153</v>
      </c>
      <c r="C2154" s="7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1">
        <f t="shared" si="132"/>
        <v>0</v>
      </c>
      <c r="P2154" s="8">
        <f t="shared" si="133"/>
        <v>12.5</v>
      </c>
      <c r="Q2154" s="8" t="s">
        <v>8333</v>
      </c>
      <c r="R2154" s="8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42.75" x14ac:dyDescent="0.45">
      <c r="A2155" s="5">
        <v>2153</v>
      </c>
      <c r="B2155" s="7" t="s">
        <v>2154</v>
      </c>
      <c r="C2155" s="7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1">
        <f t="shared" si="132"/>
        <v>0</v>
      </c>
      <c r="P2155" s="8">
        <f t="shared" si="133"/>
        <v>8.5</v>
      </c>
      <c r="Q2155" s="8" t="s">
        <v>8333</v>
      </c>
      <c r="R2155" s="8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28.5" x14ac:dyDescent="0.45">
      <c r="A2156" s="5">
        <v>2154</v>
      </c>
      <c r="B2156" s="7" t="s">
        <v>2155</v>
      </c>
      <c r="C2156" s="7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1">
        <f t="shared" si="132"/>
        <v>1</v>
      </c>
      <c r="P2156" s="8">
        <f t="shared" si="133"/>
        <v>1</v>
      </c>
      <c r="Q2156" s="8" t="s">
        <v>8333</v>
      </c>
      <c r="R2156" s="8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2.75" x14ac:dyDescent="0.45">
      <c r="A2157" s="5">
        <v>2155</v>
      </c>
      <c r="B2157" s="7" t="s">
        <v>2156</v>
      </c>
      <c r="C2157" s="7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1">
        <f t="shared" si="132"/>
        <v>2</v>
      </c>
      <c r="P2157" s="8">
        <f t="shared" si="133"/>
        <v>23</v>
      </c>
      <c r="Q2157" s="8" t="s">
        <v>8333</v>
      </c>
      <c r="R2157" s="8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42.75" x14ac:dyDescent="0.45">
      <c r="A2158" s="5">
        <v>2156</v>
      </c>
      <c r="B2158" s="7" t="s">
        <v>2157</v>
      </c>
      <c r="C2158" s="7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1">
        <f t="shared" si="132"/>
        <v>3</v>
      </c>
      <c r="P2158" s="8">
        <f t="shared" si="133"/>
        <v>17.989999999999998</v>
      </c>
      <c r="Q2158" s="8" t="s">
        <v>8333</v>
      </c>
      <c r="R2158" s="8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28.5" x14ac:dyDescent="0.45">
      <c r="A2159" s="5">
        <v>2157</v>
      </c>
      <c r="B2159" s="7" t="s">
        <v>2158</v>
      </c>
      <c r="C2159" s="7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1">
        <f t="shared" si="132"/>
        <v>28</v>
      </c>
      <c r="P2159" s="8">
        <f t="shared" si="133"/>
        <v>370.95</v>
      </c>
      <c r="Q2159" s="8" t="s">
        <v>8333</v>
      </c>
      <c r="R2159" s="8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42.75" x14ac:dyDescent="0.45">
      <c r="A2160" s="5">
        <v>2158</v>
      </c>
      <c r="B2160" s="7" t="s">
        <v>2159</v>
      </c>
      <c r="C2160" s="7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1">
        <f t="shared" si="132"/>
        <v>7</v>
      </c>
      <c r="P2160" s="8">
        <f t="shared" si="133"/>
        <v>63.57</v>
      </c>
      <c r="Q2160" s="8" t="s">
        <v>8333</v>
      </c>
      <c r="R2160" s="8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57" x14ac:dyDescent="0.45">
      <c r="A2161" s="5">
        <v>2159</v>
      </c>
      <c r="B2161" s="7" t="s">
        <v>2160</v>
      </c>
      <c r="C2161" s="7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1">
        <f t="shared" si="132"/>
        <v>1</v>
      </c>
      <c r="P2161" s="8">
        <f t="shared" si="133"/>
        <v>13</v>
      </c>
      <c r="Q2161" s="8" t="s">
        <v>8333</v>
      </c>
      <c r="R2161" s="8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2.75" x14ac:dyDescent="0.45">
      <c r="A2162" s="5">
        <v>2160</v>
      </c>
      <c r="B2162" s="7" t="s">
        <v>2161</v>
      </c>
      <c r="C2162" s="7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1">
        <f t="shared" si="132"/>
        <v>1</v>
      </c>
      <c r="P2162" s="8">
        <f t="shared" si="133"/>
        <v>5.31</v>
      </c>
      <c r="Q2162" s="8" t="s">
        <v>8333</v>
      </c>
      <c r="R2162" s="8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28.5" x14ac:dyDescent="0.45">
      <c r="A2163" s="5">
        <v>2161</v>
      </c>
      <c r="B2163" s="7" t="s">
        <v>2162</v>
      </c>
      <c r="C2163" s="7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1">
        <f t="shared" si="132"/>
        <v>116</v>
      </c>
      <c r="P2163" s="8">
        <f t="shared" si="133"/>
        <v>35.619999999999997</v>
      </c>
      <c r="Q2163" s="8" t="s">
        <v>8325</v>
      </c>
      <c r="R2163" s="8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42.75" x14ac:dyDescent="0.45">
      <c r="A2164" s="5">
        <v>2162</v>
      </c>
      <c r="B2164" s="7" t="s">
        <v>2163</v>
      </c>
      <c r="C2164" s="7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1">
        <f t="shared" si="132"/>
        <v>112</v>
      </c>
      <c r="P2164" s="8">
        <f t="shared" si="133"/>
        <v>87.1</v>
      </c>
      <c r="Q2164" s="8" t="s">
        <v>8325</v>
      </c>
      <c r="R2164" s="8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2.75" x14ac:dyDescent="0.45">
      <c r="A2165" s="5">
        <v>2163</v>
      </c>
      <c r="B2165" s="7" t="s">
        <v>2164</v>
      </c>
      <c r="C2165" s="7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1">
        <f t="shared" si="132"/>
        <v>132</v>
      </c>
      <c r="P2165" s="8">
        <f t="shared" si="133"/>
        <v>75.11</v>
      </c>
      <c r="Q2165" s="8" t="s">
        <v>8325</v>
      </c>
      <c r="R2165" s="8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28.5" x14ac:dyDescent="0.45">
      <c r="A2166" s="5">
        <v>2164</v>
      </c>
      <c r="B2166" s="7" t="s">
        <v>2165</v>
      </c>
      <c r="C2166" s="7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1">
        <f t="shared" si="132"/>
        <v>103</v>
      </c>
      <c r="P2166" s="8">
        <f t="shared" si="133"/>
        <v>68.010000000000005</v>
      </c>
      <c r="Q2166" s="8" t="s">
        <v>8325</v>
      </c>
      <c r="R2166" s="8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42.75" x14ac:dyDescent="0.45">
      <c r="A2167" s="5">
        <v>2165</v>
      </c>
      <c r="B2167" s="7" t="s">
        <v>2166</v>
      </c>
      <c r="C2167" s="7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1">
        <f t="shared" si="132"/>
        <v>139</v>
      </c>
      <c r="P2167" s="8">
        <f t="shared" si="133"/>
        <v>29.62</v>
      </c>
      <c r="Q2167" s="8" t="s">
        <v>8325</v>
      </c>
      <c r="R2167" s="8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57" x14ac:dyDescent="0.45">
      <c r="A2168" s="5">
        <v>2166</v>
      </c>
      <c r="B2168" s="7" t="s">
        <v>2167</v>
      </c>
      <c r="C2168" s="7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1">
        <f t="shared" si="132"/>
        <v>147</v>
      </c>
      <c r="P2168" s="8">
        <f t="shared" si="133"/>
        <v>91.63</v>
      </c>
      <c r="Q2168" s="8" t="s">
        <v>8325</v>
      </c>
      <c r="R2168" s="8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28.5" x14ac:dyDescent="0.45">
      <c r="A2169" s="5">
        <v>2167</v>
      </c>
      <c r="B2169" s="7" t="s">
        <v>2168</v>
      </c>
      <c r="C2169" s="7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1">
        <f t="shared" si="132"/>
        <v>120</v>
      </c>
      <c r="P2169" s="8">
        <f t="shared" si="133"/>
        <v>22.5</v>
      </c>
      <c r="Q2169" s="8" t="s">
        <v>8325</v>
      </c>
      <c r="R2169" s="8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28.5" x14ac:dyDescent="0.45">
      <c r="A2170" s="5">
        <v>2168</v>
      </c>
      <c r="B2170" s="7" t="s">
        <v>2169</v>
      </c>
      <c r="C2170" s="7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1">
        <f t="shared" si="132"/>
        <v>122</v>
      </c>
      <c r="P2170" s="8">
        <f t="shared" si="133"/>
        <v>64.37</v>
      </c>
      <c r="Q2170" s="8" t="s">
        <v>8325</v>
      </c>
      <c r="R2170" s="8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42.75" x14ac:dyDescent="0.45">
      <c r="A2171" s="5">
        <v>2169</v>
      </c>
      <c r="B2171" s="7" t="s">
        <v>2170</v>
      </c>
      <c r="C2171" s="7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1">
        <f t="shared" si="132"/>
        <v>100</v>
      </c>
      <c r="P2171" s="8">
        <f t="shared" si="133"/>
        <v>21.86</v>
      </c>
      <c r="Q2171" s="8" t="s">
        <v>8325</v>
      </c>
      <c r="R2171" s="8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2.75" x14ac:dyDescent="0.45">
      <c r="A2172" s="5">
        <v>2170</v>
      </c>
      <c r="B2172" s="7" t="s">
        <v>2171</v>
      </c>
      <c r="C2172" s="7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1">
        <f t="shared" si="132"/>
        <v>181</v>
      </c>
      <c r="P2172" s="8">
        <f t="shared" si="133"/>
        <v>33.32</v>
      </c>
      <c r="Q2172" s="8" t="s">
        <v>8325</v>
      </c>
      <c r="R2172" s="8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2.75" x14ac:dyDescent="0.45">
      <c r="A2173" s="5">
        <v>2171</v>
      </c>
      <c r="B2173" s="7" t="s">
        <v>2172</v>
      </c>
      <c r="C2173" s="7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1">
        <f t="shared" si="132"/>
        <v>106</v>
      </c>
      <c r="P2173" s="8">
        <f t="shared" si="133"/>
        <v>90.28</v>
      </c>
      <c r="Q2173" s="8" t="s">
        <v>8325</v>
      </c>
      <c r="R2173" s="8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2.75" x14ac:dyDescent="0.45">
      <c r="A2174" s="5">
        <v>2172</v>
      </c>
      <c r="B2174" s="7" t="s">
        <v>2173</v>
      </c>
      <c r="C2174" s="7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1">
        <f t="shared" si="132"/>
        <v>100</v>
      </c>
      <c r="P2174" s="8">
        <f t="shared" si="133"/>
        <v>76.92</v>
      </c>
      <c r="Q2174" s="8" t="s">
        <v>8325</v>
      </c>
      <c r="R2174" s="8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42.75" x14ac:dyDescent="0.45">
      <c r="A2175" s="5">
        <v>2173</v>
      </c>
      <c r="B2175" s="7" t="s">
        <v>2174</v>
      </c>
      <c r="C2175" s="7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1">
        <f t="shared" si="132"/>
        <v>127</v>
      </c>
      <c r="P2175" s="8">
        <f t="shared" si="133"/>
        <v>59.23</v>
      </c>
      <c r="Q2175" s="8" t="s">
        <v>8325</v>
      </c>
      <c r="R2175" s="8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42.75" x14ac:dyDescent="0.45">
      <c r="A2176" s="5">
        <v>2174</v>
      </c>
      <c r="B2176" s="7" t="s">
        <v>2175</v>
      </c>
      <c r="C2176" s="7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1">
        <f t="shared" si="132"/>
        <v>103</v>
      </c>
      <c r="P2176" s="8">
        <f t="shared" si="133"/>
        <v>65.38</v>
      </c>
      <c r="Q2176" s="8" t="s">
        <v>8325</v>
      </c>
      <c r="R2176" s="8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42.75" x14ac:dyDescent="0.45">
      <c r="A2177" s="5">
        <v>2175</v>
      </c>
      <c r="B2177" s="7" t="s">
        <v>2176</v>
      </c>
      <c r="C2177" s="7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1">
        <f t="shared" si="132"/>
        <v>250</v>
      </c>
      <c r="P2177" s="8">
        <f t="shared" si="133"/>
        <v>67.31</v>
      </c>
      <c r="Q2177" s="8" t="s">
        <v>8325</v>
      </c>
      <c r="R2177" s="8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2.75" x14ac:dyDescent="0.45">
      <c r="A2178" s="5">
        <v>2176</v>
      </c>
      <c r="B2178" s="7" t="s">
        <v>2177</v>
      </c>
      <c r="C2178" s="7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1">
        <f t="shared" si="132"/>
        <v>126</v>
      </c>
      <c r="P2178" s="8">
        <f t="shared" si="133"/>
        <v>88.75</v>
      </c>
      <c r="Q2178" s="8" t="s">
        <v>8325</v>
      </c>
      <c r="R2178" s="8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57" x14ac:dyDescent="0.45">
      <c r="A2179" s="5">
        <v>2177</v>
      </c>
      <c r="B2179" s="7" t="s">
        <v>2178</v>
      </c>
      <c r="C2179" s="7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1">
        <f t="shared" ref="O2179:O2242" si="136">ROUND((E2179/D2179)*100,0)</f>
        <v>100</v>
      </c>
      <c r="P2179" s="8">
        <f t="shared" ref="P2179:P2242" si="137">ROUND(E2179/L2179,2)</f>
        <v>65.87</v>
      </c>
      <c r="Q2179" s="8" t="s">
        <v>8325</v>
      </c>
      <c r="R2179" s="8" t="s">
        <v>8326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2.75" x14ac:dyDescent="0.45">
      <c r="A2180" s="5">
        <v>2178</v>
      </c>
      <c r="B2180" s="7" t="s">
        <v>2179</v>
      </c>
      <c r="C2180" s="7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1">
        <f t="shared" si="136"/>
        <v>139</v>
      </c>
      <c r="P2180" s="8">
        <f t="shared" si="137"/>
        <v>40.35</v>
      </c>
      <c r="Q2180" s="8" t="s">
        <v>8325</v>
      </c>
      <c r="R2180" s="8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42.75" x14ac:dyDescent="0.45">
      <c r="A2181" s="5">
        <v>2179</v>
      </c>
      <c r="B2181" s="7" t="s">
        <v>2180</v>
      </c>
      <c r="C2181" s="7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1">
        <f t="shared" si="136"/>
        <v>161</v>
      </c>
      <c r="P2181" s="8">
        <f t="shared" si="137"/>
        <v>76.86</v>
      </c>
      <c r="Q2181" s="8" t="s">
        <v>8325</v>
      </c>
      <c r="R2181" s="8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28.5" x14ac:dyDescent="0.45">
      <c r="A2182" s="5">
        <v>2180</v>
      </c>
      <c r="B2182" s="7" t="s">
        <v>2181</v>
      </c>
      <c r="C2182" s="7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1">
        <f t="shared" si="136"/>
        <v>107</v>
      </c>
      <c r="P2182" s="8">
        <f t="shared" si="137"/>
        <v>68.709999999999994</v>
      </c>
      <c r="Q2182" s="8" t="s">
        <v>8325</v>
      </c>
      <c r="R2182" s="8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42.75" x14ac:dyDescent="0.45">
      <c r="A2183" s="5">
        <v>2181</v>
      </c>
      <c r="B2183" s="7" t="s">
        <v>2182</v>
      </c>
      <c r="C2183" s="7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1">
        <f t="shared" si="136"/>
        <v>153</v>
      </c>
      <c r="P2183" s="8">
        <f t="shared" si="137"/>
        <v>57.77</v>
      </c>
      <c r="Q2183" s="8" t="s">
        <v>8333</v>
      </c>
      <c r="R2183" s="8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42.75" x14ac:dyDescent="0.45">
      <c r="A2184" s="5">
        <v>2182</v>
      </c>
      <c r="B2184" s="7" t="s">
        <v>2183</v>
      </c>
      <c r="C2184" s="7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1">
        <f t="shared" si="136"/>
        <v>524</v>
      </c>
      <c r="P2184" s="8">
        <f t="shared" si="137"/>
        <v>44.17</v>
      </c>
      <c r="Q2184" s="8" t="s">
        <v>8333</v>
      </c>
      <c r="R2184" s="8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42.75" x14ac:dyDescent="0.45">
      <c r="A2185" s="5">
        <v>2183</v>
      </c>
      <c r="B2185" s="7" t="s">
        <v>2184</v>
      </c>
      <c r="C2185" s="7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1">
        <f t="shared" si="136"/>
        <v>489</v>
      </c>
      <c r="P2185" s="8">
        <f t="shared" si="137"/>
        <v>31.57</v>
      </c>
      <c r="Q2185" s="8" t="s">
        <v>8333</v>
      </c>
      <c r="R2185" s="8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42.75" x14ac:dyDescent="0.45">
      <c r="A2186" s="5">
        <v>2184</v>
      </c>
      <c r="B2186" s="7" t="s">
        <v>2185</v>
      </c>
      <c r="C2186" s="7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1">
        <f t="shared" si="136"/>
        <v>285</v>
      </c>
      <c r="P2186" s="8">
        <f t="shared" si="137"/>
        <v>107.05</v>
      </c>
      <c r="Q2186" s="8" t="s">
        <v>8333</v>
      </c>
      <c r="R2186" s="8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42.75" x14ac:dyDescent="0.45">
      <c r="A2187" s="5">
        <v>2185</v>
      </c>
      <c r="B2187" s="7" t="s">
        <v>2186</v>
      </c>
      <c r="C2187" s="7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1">
        <f t="shared" si="136"/>
        <v>1857</v>
      </c>
      <c r="P2187" s="8">
        <f t="shared" si="137"/>
        <v>149.03</v>
      </c>
      <c r="Q2187" s="8" t="s">
        <v>8333</v>
      </c>
      <c r="R2187" s="8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42.75" x14ac:dyDescent="0.45">
      <c r="A2188" s="5">
        <v>2186</v>
      </c>
      <c r="B2188" s="7" t="s">
        <v>2187</v>
      </c>
      <c r="C2188" s="7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1">
        <f t="shared" si="136"/>
        <v>110</v>
      </c>
      <c r="P2188" s="8">
        <f t="shared" si="137"/>
        <v>55.96</v>
      </c>
      <c r="Q2188" s="8" t="s">
        <v>8333</v>
      </c>
      <c r="R2188" s="8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42.75" x14ac:dyDescent="0.45">
      <c r="A2189" s="5">
        <v>2187</v>
      </c>
      <c r="B2189" s="7" t="s">
        <v>2188</v>
      </c>
      <c r="C2189" s="7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1">
        <f t="shared" si="136"/>
        <v>1015</v>
      </c>
      <c r="P2189" s="8">
        <f t="shared" si="137"/>
        <v>56.97</v>
      </c>
      <c r="Q2189" s="8" t="s">
        <v>8333</v>
      </c>
      <c r="R2189" s="8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2.75" x14ac:dyDescent="0.45">
      <c r="A2190" s="5">
        <v>2188</v>
      </c>
      <c r="B2190" s="7" t="s">
        <v>2189</v>
      </c>
      <c r="C2190" s="7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1">
        <f t="shared" si="136"/>
        <v>412</v>
      </c>
      <c r="P2190" s="8">
        <f t="shared" si="137"/>
        <v>44.06</v>
      </c>
      <c r="Q2190" s="8" t="s">
        <v>8333</v>
      </c>
      <c r="R2190" s="8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42.75" x14ac:dyDescent="0.45">
      <c r="A2191" s="5">
        <v>2189</v>
      </c>
      <c r="B2191" s="7" t="s">
        <v>2190</v>
      </c>
      <c r="C2191" s="7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1">
        <f t="shared" si="136"/>
        <v>503</v>
      </c>
      <c r="P2191" s="8">
        <f t="shared" si="137"/>
        <v>68.63</v>
      </c>
      <c r="Q2191" s="8" t="s">
        <v>8333</v>
      </c>
      <c r="R2191" s="8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2.75" x14ac:dyDescent="0.45">
      <c r="A2192" s="5">
        <v>2190</v>
      </c>
      <c r="B2192" s="7" t="s">
        <v>2191</v>
      </c>
      <c r="C2192" s="7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1">
        <f t="shared" si="136"/>
        <v>185</v>
      </c>
      <c r="P2192" s="8">
        <f t="shared" si="137"/>
        <v>65.319999999999993</v>
      </c>
      <c r="Q2192" s="8" t="s">
        <v>8333</v>
      </c>
      <c r="R2192" s="8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42.75" x14ac:dyDescent="0.45">
      <c r="A2193" s="5">
        <v>2191</v>
      </c>
      <c r="B2193" s="7" t="s">
        <v>2192</v>
      </c>
      <c r="C2193" s="7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1">
        <f t="shared" si="136"/>
        <v>120</v>
      </c>
      <c r="P2193" s="8">
        <f t="shared" si="137"/>
        <v>35.92</v>
      </c>
      <c r="Q2193" s="8" t="s">
        <v>8333</v>
      </c>
      <c r="R2193" s="8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42.75" x14ac:dyDescent="0.45">
      <c r="A2194" s="5">
        <v>2192</v>
      </c>
      <c r="B2194" s="7" t="s">
        <v>2193</v>
      </c>
      <c r="C2194" s="7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1">
        <f t="shared" si="136"/>
        <v>1081</v>
      </c>
      <c r="P2194" s="8">
        <f t="shared" si="137"/>
        <v>40.07</v>
      </c>
      <c r="Q2194" s="8" t="s">
        <v>8333</v>
      </c>
      <c r="R2194" s="8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42.75" x14ac:dyDescent="0.45">
      <c r="A2195" s="5">
        <v>2193</v>
      </c>
      <c r="B2195" s="7" t="s">
        <v>2194</v>
      </c>
      <c r="C2195" s="7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1">
        <f t="shared" si="136"/>
        <v>452</v>
      </c>
      <c r="P2195" s="8">
        <f t="shared" si="137"/>
        <v>75.650000000000006</v>
      </c>
      <c r="Q2195" s="8" t="s">
        <v>8333</v>
      </c>
      <c r="R2195" s="8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42.75" x14ac:dyDescent="0.45">
      <c r="A2196" s="5">
        <v>2194</v>
      </c>
      <c r="B2196" s="7" t="s">
        <v>2195</v>
      </c>
      <c r="C2196" s="7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1">
        <f t="shared" si="136"/>
        <v>537</v>
      </c>
      <c r="P2196" s="8">
        <f t="shared" si="137"/>
        <v>61.2</v>
      </c>
      <c r="Q2196" s="8" t="s">
        <v>8333</v>
      </c>
      <c r="R2196" s="8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28.5" x14ac:dyDescent="0.45">
      <c r="A2197" s="5">
        <v>2195</v>
      </c>
      <c r="B2197" s="7" t="s">
        <v>2196</v>
      </c>
      <c r="C2197" s="7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1">
        <f t="shared" si="136"/>
        <v>120</v>
      </c>
      <c r="P2197" s="8">
        <f t="shared" si="137"/>
        <v>48.13</v>
      </c>
      <c r="Q2197" s="8" t="s">
        <v>8333</v>
      </c>
      <c r="R2197" s="8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28.5" x14ac:dyDescent="0.45">
      <c r="A2198" s="5">
        <v>2196</v>
      </c>
      <c r="B2198" s="7" t="s">
        <v>2197</v>
      </c>
      <c r="C2198" s="7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1">
        <f t="shared" si="136"/>
        <v>114</v>
      </c>
      <c r="P2198" s="8">
        <f t="shared" si="137"/>
        <v>68.11</v>
      </c>
      <c r="Q2198" s="8" t="s">
        <v>8333</v>
      </c>
      <c r="R2198" s="8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2.75" x14ac:dyDescent="0.45">
      <c r="A2199" s="5">
        <v>2197</v>
      </c>
      <c r="B2199" s="7" t="s">
        <v>2198</v>
      </c>
      <c r="C2199" s="7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1">
        <f t="shared" si="136"/>
        <v>951</v>
      </c>
      <c r="P2199" s="8">
        <f t="shared" si="137"/>
        <v>65.89</v>
      </c>
      <c r="Q2199" s="8" t="s">
        <v>8333</v>
      </c>
      <c r="R2199" s="8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42.75" x14ac:dyDescent="0.45">
      <c r="A2200" s="5">
        <v>2198</v>
      </c>
      <c r="B2200" s="7" t="s">
        <v>2199</v>
      </c>
      <c r="C2200" s="7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1">
        <f t="shared" si="136"/>
        <v>133</v>
      </c>
      <c r="P2200" s="8">
        <f t="shared" si="137"/>
        <v>81.650000000000006</v>
      </c>
      <c r="Q2200" s="8" t="s">
        <v>8333</v>
      </c>
      <c r="R2200" s="8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28.5" x14ac:dyDescent="0.45">
      <c r="A2201" s="5">
        <v>2199</v>
      </c>
      <c r="B2201" s="7" t="s">
        <v>2200</v>
      </c>
      <c r="C2201" s="7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1">
        <f t="shared" si="136"/>
        <v>147</v>
      </c>
      <c r="P2201" s="8">
        <f t="shared" si="137"/>
        <v>52.7</v>
      </c>
      <c r="Q2201" s="8" t="s">
        <v>8333</v>
      </c>
      <c r="R2201" s="8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42.75" x14ac:dyDescent="0.45">
      <c r="A2202" s="5">
        <v>2200</v>
      </c>
      <c r="B2202" s="7" t="s">
        <v>2201</v>
      </c>
      <c r="C2202" s="7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1">
        <f t="shared" si="136"/>
        <v>542</v>
      </c>
      <c r="P2202" s="8">
        <f t="shared" si="137"/>
        <v>41.23</v>
      </c>
      <c r="Q2202" s="8" t="s">
        <v>8333</v>
      </c>
      <c r="R2202" s="8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42.75" x14ac:dyDescent="0.45">
      <c r="A2203" s="5">
        <v>2201</v>
      </c>
      <c r="B2203" s="7" t="s">
        <v>2202</v>
      </c>
      <c r="C2203" s="7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1">
        <f t="shared" si="136"/>
        <v>383</v>
      </c>
      <c r="P2203" s="8">
        <f t="shared" si="137"/>
        <v>15.04</v>
      </c>
      <c r="Q2203" s="8" t="s">
        <v>8325</v>
      </c>
      <c r="R2203" s="8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28.5" x14ac:dyDescent="0.45">
      <c r="A2204" s="5">
        <v>2202</v>
      </c>
      <c r="B2204" s="7" t="s">
        <v>2203</v>
      </c>
      <c r="C2204" s="7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1">
        <f t="shared" si="136"/>
        <v>704</v>
      </c>
      <c r="P2204" s="8">
        <f t="shared" si="137"/>
        <v>39.07</v>
      </c>
      <c r="Q2204" s="8" t="s">
        <v>8325</v>
      </c>
      <c r="R2204" s="8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42.75" x14ac:dyDescent="0.45">
      <c r="A2205" s="5">
        <v>2203</v>
      </c>
      <c r="B2205" s="7" t="s">
        <v>2204</v>
      </c>
      <c r="C2205" s="7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1">
        <f t="shared" si="136"/>
        <v>110</v>
      </c>
      <c r="P2205" s="8">
        <f t="shared" si="137"/>
        <v>43.82</v>
      </c>
      <c r="Q2205" s="8" t="s">
        <v>8325</v>
      </c>
      <c r="R2205" s="8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2.75" x14ac:dyDescent="0.45">
      <c r="A2206" s="5">
        <v>2204</v>
      </c>
      <c r="B2206" s="7" t="s">
        <v>2205</v>
      </c>
      <c r="C2206" s="7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1">
        <f t="shared" si="136"/>
        <v>133</v>
      </c>
      <c r="P2206" s="8">
        <f t="shared" si="137"/>
        <v>27.3</v>
      </c>
      <c r="Q2206" s="8" t="s">
        <v>8325</v>
      </c>
      <c r="R2206" s="8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2.75" x14ac:dyDescent="0.45">
      <c r="A2207" s="5">
        <v>2205</v>
      </c>
      <c r="B2207" s="7" t="s">
        <v>2206</v>
      </c>
      <c r="C2207" s="7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1">
        <f t="shared" si="136"/>
        <v>152</v>
      </c>
      <c r="P2207" s="8">
        <f t="shared" si="137"/>
        <v>42.22</v>
      </c>
      <c r="Q2207" s="8" t="s">
        <v>8325</v>
      </c>
      <c r="R2207" s="8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42.75" x14ac:dyDescent="0.45">
      <c r="A2208" s="5">
        <v>2206</v>
      </c>
      <c r="B2208" s="7" t="s">
        <v>2207</v>
      </c>
      <c r="C2208" s="7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1">
        <f t="shared" si="136"/>
        <v>103</v>
      </c>
      <c r="P2208" s="8">
        <f t="shared" si="137"/>
        <v>33.24</v>
      </c>
      <c r="Q2208" s="8" t="s">
        <v>8325</v>
      </c>
      <c r="R2208" s="8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2.75" x14ac:dyDescent="0.45">
      <c r="A2209" s="5">
        <v>2207</v>
      </c>
      <c r="B2209" s="7" t="s">
        <v>2208</v>
      </c>
      <c r="C2209" s="7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1">
        <f t="shared" si="136"/>
        <v>100</v>
      </c>
      <c r="P2209" s="8">
        <f t="shared" si="137"/>
        <v>285.70999999999998</v>
      </c>
      <c r="Q2209" s="8" t="s">
        <v>8325</v>
      </c>
      <c r="R2209" s="8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42.75" x14ac:dyDescent="0.45">
      <c r="A2210" s="5">
        <v>2208</v>
      </c>
      <c r="B2210" s="7" t="s">
        <v>2209</v>
      </c>
      <c r="C2210" s="7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1">
        <f t="shared" si="136"/>
        <v>102</v>
      </c>
      <c r="P2210" s="8">
        <f t="shared" si="137"/>
        <v>42.33</v>
      </c>
      <c r="Q2210" s="8" t="s">
        <v>8325</v>
      </c>
      <c r="R2210" s="8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28.5" x14ac:dyDescent="0.45">
      <c r="A2211" s="5">
        <v>2209</v>
      </c>
      <c r="B2211" s="7" t="s">
        <v>2210</v>
      </c>
      <c r="C2211" s="7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1">
        <f t="shared" si="136"/>
        <v>151</v>
      </c>
      <c r="P2211" s="8">
        <f t="shared" si="137"/>
        <v>50.27</v>
      </c>
      <c r="Q2211" s="8" t="s">
        <v>8325</v>
      </c>
      <c r="R2211" s="8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42.75" x14ac:dyDescent="0.45">
      <c r="A2212" s="5">
        <v>2210</v>
      </c>
      <c r="B2212" s="7" t="s">
        <v>2211</v>
      </c>
      <c r="C2212" s="7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1">
        <f t="shared" si="136"/>
        <v>111</v>
      </c>
      <c r="P2212" s="8">
        <f t="shared" si="137"/>
        <v>61.9</v>
      </c>
      <c r="Q2212" s="8" t="s">
        <v>8325</v>
      </c>
      <c r="R2212" s="8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42.75" x14ac:dyDescent="0.45">
      <c r="A2213" s="5">
        <v>2211</v>
      </c>
      <c r="B2213" s="7" t="s">
        <v>2212</v>
      </c>
      <c r="C2213" s="7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1">
        <f t="shared" si="136"/>
        <v>196</v>
      </c>
      <c r="P2213" s="8">
        <f t="shared" si="137"/>
        <v>40.75</v>
      </c>
      <c r="Q2213" s="8" t="s">
        <v>8325</v>
      </c>
      <c r="R2213" s="8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42.75" x14ac:dyDescent="0.45">
      <c r="A2214" s="5">
        <v>2212</v>
      </c>
      <c r="B2214" s="7" t="s">
        <v>2213</v>
      </c>
      <c r="C2214" s="7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1">
        <f t="shared" si="136"/>
        <v>114</v>
      </c>
      <c r="P2214" s="8">
        <f t="shared" si="137"/>
        <v>55.8</v>
      </c>
      <c r="Q2214" s="8" t="s">
        <v>8325</v>
      </c>
      <c r="R2214" s="8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57" x14ac:dyDescent="0.45">
      <c r="A2215" s="5">
        <v>2213</v>
      </c>
      <c r="B2215" s="7" t="s">
        <v>2214</v>
      </c>
      <c r="C2215" s="7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1">
        <f t="shared" si="136"/>
        <v>200</v>
      </c>
      <c r="P2215" s="8">
        <f t="shared" si="137"/>
        <v>10</v>
      </c>
      <c r="Q2215" s="8" t="s">
        <v>8325</v>
      </c>
      <c r="R2215" s="8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2.75" x14ac:dyDescent="0.45">
      <c r="A2216" s="5">
        <v>2214</v>
      </c>
      <c r="B2216" s="7" t="s">
        <v>2215</v>
      </c>
      <c r="C2216" s="7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1">
        <f t="shared" si="136"/>
        <v>293</v>
      </c>
      <c r="P2216" s="8">
        <f t="shared" si="137"/>
        <v>73.13</v>
      </c>
      <c r="Q2216" s="8" t="s">
        <v>8325</v>
      </c>
      <c r="R2216" s="8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28.5" x14ac:dyDescent="0.45">
      <c r="A2217" s="5">
        <v>2215</v>
      </c>
      <c r="B2217" s="7" t="s">
        <v>2216</v>
      </c>
      <c r="C2217" s="7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1">
        <f t="shared" si="136"/>
        <v>156</v>
      </c>
      <c r="P2217" s="8">
        <f t="shared" si="137"/>
        <v>26.06</v>
      </c>
      <c r="Q2217" s="8" t="s">
        <v>8325</v>
      </c>
      <c r="R2217" s="8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42.75" x14ac:dyDescent="0.45">
      <c r="A2218" s="5">
        <v>2216</v>
      </c>
      <c r="B2218" s="7" t="s">
        <v>2217</v>
      </c>
      <c r="C2218" s="7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1">
        <f t="shared" si="136"/>
        <v>106</v>
      </c>
      <c r="P2218" s="8">
        <f t="shared" si="137"/>
        <v>22.64</v>
      </c>
      <c r="Q2218" s="8" t="s">
        <v>8325</v>
      </c>
      <c r="R2218" s="8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42.75" x14ac:dyDescent="0.45">
      <c r="A2219" s="5">
        <v>2217</v>
      </c>
      <c r="B2219" s="7" t="s">
        <v>2218</v>
      </c>
      <c r="C2219" s="7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1">
        <f t="shared" si="136"/>
        <v>101</v>
      </c>
      <c r="P2219" s="8">
        <f t="shared" si="137"/>
        <v>47.22</v>
      </c>
      <c r="Q2219" s="8" t="s">
        <v>8325</v>
      </c>
      <c r="R2219" s="8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2.75" x14ac:dyDescent="0.45">
      <c r="A2220" s="5">
        <v>2218</v>
      </c>
      <c r="B2220" s="7" t="s">
        <v>2219</v>
      </c>
      <c r="C2220" s="7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1">
        <f t="shared" si="136"/>
        <v>123</v>
      </c>
      <c r="P2220" s="8">
        <f t="shared" si="137"/>
        <v>32.32</v>
      </c>
      <c r="Q2220" s="8" t="s">
        <v>8325</v>
      </c>
      <c r="R2220" s="8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2.75" x14ac:dyDescent="0.45">
      <c r="A2221" s="5">
        <v>2219</v>
      </c>
      <c r="B2221" s="7" t="s">
        <v>2220</v>
      </c>
      <c r="C2221" s="7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1">
        <f t="shared" si="136"/>
        <v>102</v>
      </c>
      <c r="P2221" s="8">
        <f t="shared" si="137"/>
        <v>53.42</v>
      </c>
      <c r="Q2221" s="8" t="s">
        <v>8325</v>
      </c>
      <c r="R2221" s="8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2.75" x14ac:dyDescent="0.45">
      <c r="A2222" s="5">
        <v>2220</v>
      </c>
      <c r="B2222" s="7" t="s">
        <v>2221</v>
      </c>
      <c r="C2222" s="7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1">
        <f t="shared" si="136"/>
        <v>101</v>
      </c>
      <c r="P2222" s="8">
        <f t="shared" si="137"/>
        <v>51.3</v>
      </c>
      <c r="Q2222" s="8" t="s">
        <v>8325</v>
      </c>
      <c r="R2222" s="8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2.75" x14ac:dyDescent="0.45">
      <c r="A2223" s="5">
        <v>2221</v>
      </c>
      <c r="B2223" s="7" t="s">
        <v>2222</v>
      </c>
      <c r="C2223" s="7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1">
        <f t="shared" si="136"/>
        <v>108</v>
      </c>
      <c r="P2223" s="8">
        <f t="shared" si="137"/>
        <v>37.200000000000003</v>
      </c>
      <c r="Q2223" s="8" t="s">
        <v>8333</v>
      </c>
      <c r="R2223" s="8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42.75" x14ac:dyDescent="0.45">
      <c r="A2224" s="5">
        <v>2222</v>
      </c>
      <c r="B2224" s="7" t="s">
        <v>2223</v>
      </c>
      <c r="C2224" s="7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1">
        <f t="shared" si="136"/>
        <v>163</v>
      </c>
      <c r="P2224" s="8">
        <f t="shared" si="137"/>
        <v>27.1</v>
      </c>
      <c r="Q2224" s="8" t="s">
        <v>8333</v>
      </c>
      <c r="R2224" s="8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42.75" x14ac:dyDescent="0.45">
      <c r="A2225" s="5">
        <v>2223</v>
      </c>
      <c r="B2225" s="7" t="s">
        <v>2224</v>
      </c>
      <c r="C2225" s="7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1">
        <f t="shared" si="136"/>
        <v>106</v>
      </c>
      <c r="P2225" s="8">
        <f t="shared" si="137"/>
        <v>206.31</v>
      </c>
      <c r="Q2225" s="8" t="s">
        <v>8333</v>
      </c>
      <c r="R2225" s="8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42.75" x14ac:dyDescent="0.45">
      <c r="A2226" s="5">
        <v>2224</v>
      </c>
      <c r="B2226" s="7" t="s">
        <v>2225</v>
      </c>
      <c r="C2226" s="7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1">
        <f t="shared" si="136"/>
        <v>243</v>
      </c>
      <c r="P2226" s="8">
        <f t="shared" si="137"/>
        <v>82.15</v>
      </c>
      <c r="Q2226" s="8" t="s">
        <v>8333</v>
      </c>
      <c r="R2226" s="8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42.75" x14ac:dyDescent="0.45">
      <c r="A2227" s="5">
        <v>2225</v>
      </c>
      <c r="B2227" s="7" t="s">
        <v>2226</v>
      </c>
      <c r="C2227" s="7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1">
        <f t="shared" si="136"/>
        <v>945</v>
      </c>
      <c r="P2227" s="8">
        <f t="shared" si="137"/>
        <v>164.8</v>
      </c>
      <c r="Q2227" s="8" t="s">
        <v>8333</v>
      </c>
      <c r="R2227" s="8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42.75" x14ac:dyDescent="0.45">
      <c r="A2228" s="5">
        <v>2226</v>
      </c>
      <c r="B2228" s="7" t="s">
        <v>2227</v>
      </c>
      <c r="C2228" s="7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1">
        <f t="shared" si="136"/>
        <v>108</v>
      </c>
      <c r="P2228" s="8">
        <f t="shared" si="137"/>
        <v>60.82</v>
      </c>
      <c r="Q2228" s="8" t="s">
        <v>8333</v>
      </c>
      <c r="R2228" s="8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42.75" x14ac:dyDescent="0.45">
      <c r="A2229" s="5">
        <v>2227</v>
      </c>
      <c r="B2229" s="7" t="s">
        <v>2228</v>
      </c>
      <c r="C2229" s="7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1">
        <f t="shared" si="136"/>
        <v>157</v>
      </c>
      <c r="P2229" s="8">
        <f t="shared" si="137"/>
        <v>67.97</v>
      </c>
      <c r="Q2229" s="8" t="s">
        <v>8333</v>
      </c>
      <c r="R2229" s="8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42.75" x14ac:dyDescent="0.45">
      <c r="A2230" s="5">
        <v>2228</v>
      </c>
      <c r="B2230" s="7" t="s">
        <v>2229</v>
      </c>
      <c r="C2230" s="7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1">
        <f t="shared" si="136"/>
        <v>1174</v>
      </c>
      <c r="P2230" s="8">
        <f t="shared" si="137"/>
        <v>81.56</v>
      </c>
      <c r="Q2230" s="8" t="s">
        <v>8333</v>
      </c>
      <c r="R2230" s="8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42.75" x14ac:dyDescent="0.45">
      <c r="A2231" s="5">
        <v>2229</v>
      </c>
      <c r="B2231" s="7" t="s">
        <v>2230</v>
      </c>
      <c r="C2231" s="7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1">
        <f t="shared" si="136"/>
        <v>171</v>
      </c>
      <c r="P2231" s="8">
        <f t="shared" si="137"/>
        <v>25.43</v>
      </c>
      <c r="Q2231" s="8" t="s">
        <v>8333</v>
      </c>
      <c r="R2231" s="8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42.75" x14ac:dyDescent="0.45">
      <c r="A2232" s="5">
        <v>2230</v>
      </c>
      <c r="B2232" s="7" t="s">
        <v>2231</v>
      </c>
      <c r="C2232" s="7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1">
        <f t="shared" si="136"/>
        <v>126</v>
      </c>
      <c r="P2232" s="8">
        <f t="shared" si="137"/>
        <v>21.5</v>
      </c>
      <c r="Q2232" s="8" t="s">
        <v>8333</v>
      </c>
      <c r="R2232" s="8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42.75" x14ac:dyDescent="0.45">
      <c r="A2233" s="5">
        <v>2231</v>
      </c>
      <c r="B2233" s="7" t="s">
        <v>2232</v>
      </c>
      <c r="C2233" s="7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1">
        <f t="shared" si="136"/>
        <v>1212</v>
      </c>
      <c r="P2233" s="8">
        <f t="shared" si="137"/>
        <v>27.23</v>
      </c>
      <c r="Q2233" s="8" t="s">
        <v>8333</v>
      </c>
      <c r="R2233" s="8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2.75" x14ac:dyDescent="0.45">
      <c r="A2234" s="5">
        <v>2232</v>
      </c>
      <c r="B2234" s="7" t="s">
        <v>2233</v>
      </c>
      <c r="C2234" s="7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1">
        <f t="shared" si="136"/>
        <v>496</v>
      </c>
      <c r="P2234" s="8">
        <f t="shared" si="137"/>
        <v>25.09</v>
      </c>
      <c r="Q2234" s="8" t="s">
        <v>8333</v>
      </c>
      <c r="R2234" s="8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2.75" x14ac:dyDescent="0.45">
      <c r="A2235" s="5">
        <v>2233</v>
      </c>
      <c r="B2235" s="7" t="s">
        <v>2234</v>
      </c>
      <c r="C2235" s="7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1">
        <f t="shared" si="136"/>
        <v>332</v>
      </c>
      <c r="P2235" s="8">
        <f t="shared" si="137"/>
        <v>21.23</v>
      </c>
      <c r="Q2235" s="8" t="s">
        <v>8333</v>
      </c>
      <c r="R2235" s="8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2.75" x14ac:dyDescent="0.45">
      <c r="A2236" s="5">
        <v>2234</v>
      </c>
      <c r="B2236" s="7" t="s">
        <v>2235</v>
      </c>
      <c r="C2236" s="7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1">
        <f t="shared" si="136"/>
        <v>1165</v>
      </c>
      <c r="P2236" s="8">
        <f t="shared" si="137"/>
        <v>41.61</v>
      </c>
      <c r="Q2236" s="8" t="s">
        <v>8333</v>
      </c>
      <c r="R2236" s="8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28.5" x14ac:dyDescent="0.45">
      <c r="A2237" s="5">
        <v>2235</v>
      </c>
      <c r="B2237" s="7" t="s">
        <v>2236</v>
      </c>
      <c r="C2237" s="7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1">
        <f t="shared" si="136"/>
        <v>153</v>
      </c>
      <c r="P2237" s="8">
        <f t="shared" si="137"/>
        <v>135.59</v>
      </c>
      <c r="Q2237" s="8" t="s">
        <v>8333</v>
      </c>
      <c r="R2237" s="8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42.75" x14ac:dyDescent="0.45">
      <c r="A2238" s="5">
        <v>2236</v>
      </c>
      <c r="B2238" s="7" t="s">
        <v>2237</v>
      </c>
      <c r="C2238" s="7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1">
        <f t="shared" si="136"/>
        <v>537</v>
      </c>
      <c r="P2238" s="8">
        <f t="shared" si="137"/>
        <v>22.12</v>
      </c>
      <c r="Q2238" s="8" t="s">
        <v>8333</v>
      </c>
      <c r="R2238" s="8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42.75" x14ac:dyDescent="0.45">
      <c r="A2239" s="5">
        <v>2237</v>
      </c>
      <c r="B2239" s="7" t="s">
        <v>2238</v>
      </c>
      <c r="C2239" s="7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1">
        <f t="shared" si="136"/>
        <v>353</v>
      </c>
      <c r="P2239" s="8">
        <f t="shared" si="137"/>
        <v>64.63</v>
      </c>
      <c r="Q2239" s="8" t="s">
        <v>8333</v>
      </c>
      <c r="R2239" s="8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28.5" x14ac:dyDescent="0.45">
      <c r="A2240" s="5">
        <v>2238</v>
      </c>
      <c r="B2240" s="7" t="s">
        <v>2239</v>
      </c>
      <c r="C2240" s="7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1">
        <f t="shared" si="136"/>
        <v>137</v>
      </c>
      <c r="P2240" s="8">
        <f t="shared" si="137"/>
        <v>69.569999999999993</v>
      </c>
      <c r="Q2240" s="8" t="s">
        <v>8333</v>
      </c>
      <c r="R2240" s="8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28.5" x14ac:dyDescent="0.45">
      <c r="A2241" s="5">
        <v>2239</v>
      </c>
      <c r="B2241" s="7" t="s">
        <v>2240</v>
      </c>
      <c r="C2241" s="7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1">
        <f t="shared" si="136"/>
        <v>128</v>
      </c>
      <c r="P2241" s="8">
        <f t="shared" si="137"/>
        <v>75.13</v>
      </c>
      <c r="Q2241" s="8" t="s">
        <v>8333</v>
      </c>
      <c r="R2241" s="8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2.75" x14ac:dyDescent="0.45">
      <c r="A2242" s="5">
        <v>2240</v>
      </c>
      <c r="B2242" s="7" t="s">
        <v>2241</v>
      </c>
      <c r="C2242" s="7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1">
        <f t="shared" si="136"/>
        <v>271</v>
      </c>
      <c r="P2242" s="8">
        <f t="shared" si="137"/>
        <v>140.97999999999999</v>
      </c>
      <c r="Q2242" s="8" t="s">
        <v>8333</v>
      </c>
      <c r="R2242" s="8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42.75" x14ac:dyDescent="0.45">
      <c r="A2243" s="5">
        <v>2241</v>
      </c>
      <c r="B2243" s="7" t="s">
        <v>2242</v>
      </c>
      <c r="C2243" s="7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1">
        <f t="shared" ref="O2243:O2306" si="140">ROUND((E2243/D2243)*100,0)</f>
        <v>806</v>
      </c>
      <c r="P2243" s="8">
        <f t="shared" ref="P2243:P2306" si="141">ROUND(E2243/L2243,2)</f>
        <v>49.47</v>
      </c>
      <c r="Q2243" s="8" t="s">
        <v>8333</v>
      </c>
      <c r="R2243" s="8" t="s">
        <v>8351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5" x14ac:dyDescent="0.45">
      <c r="A2244" s="5">
        <v>2242</v>
      </c>
      <c r="B2244" s="7" t="s">
        <v>2243</v>
      </c>
      <c r="C2244" s="7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1">
        <f t="shared" si="140"/>
        <v>1360</v>
      </c>
      <c r="P2244" s="8">
        <f t="shared" si="141"/>
        <v>53.87</v>
      </c>
      <c r="Q2244" s="8" t="s">
        <v>8333</v>
      </c>
      <c r="R2244" s="8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42.75" x14ac:dyDescent="0.45">
      <c r="A2245" s="5">
        <v>2243</v>
      </c>
      <c r="B2245" s="7" t="s">
        <v>2244</v>
      </c>
      <c r="C2245" s="7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1">
        <f t="shared" si="140"/>
        <v>930250</v>
      </c>
      <c r="P2245" s="8">
        <f t="shared" si="141"/>
        <v>4.57</v>
      </c>
      <c r="Q2245" s="8" t="s">
        <v>8333</v>
      </c>
      <c r="R2245" s="8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2.75" x14ac:dyDescent="0.45">
      <c r="A2246" s="5">
        <v>2244</v>
      </c>
      <c r="B2246" s="7" t="s">
        <v>2245</v>
      </c>
      <c r="C2246" s="7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1">
        <f t="shared" si="140"/>
        <v>377</v>
      </c>
      <c r="P2246" s="8">
        <f t="shared" si="141"/>
        <v>65</v>
      </c>
      <c r="Q2246" s="8" t="s">
        <v>8333</v>
      </c>
      <c r="R2246" s="8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2.75" x14ac:dyDescent="0.45">
      <c r="A2247" s="5">
        <v>2245</v>
      </c>
      <c r="B2247" s="7" t="s">
        <v>2246</v>
      </c>
      <c r="C2247" s="7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1">
        <f t="shared" si="140"/>
        <v>2647</v>
      </c>
      <c r="P2247" s="8">
        <f t="shared" si="141"/>
        <v>53.48</v>
      </c>
      <c r="Q2247" s="8" t="s">
        <v>8333</v>
      </c>
      <c r="R2247" s="8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42.75" x14ac:dyDescent="0.45">
      <c r="A2248" s="5">
        <v>2246</v>
      </c>
      <c r="B2248" s="7" t="s">
        <v>2247</v>
      </c>
      <c r="C2248" s="7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1">
        <f t="shared" si="140"/>
        <v>100</v>
      </c>
      <c r="P2248" s="8">
        <f t="shared" si="141"/>
        <v>43.91</v>
      </c>
      <c r="Q2248" s="8" t="s">
        <v>8333</v>
      </c>
      <c r="R2248" s="8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28.5" x14ac:dyDescent="0.45">
      <c r="A2249" s="5">
        <v>2247</v>
      </c>
      <c r="B2249" s="7" t="s">
        <v>2248</v>
      </c>
      <c r="C2249" s="7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1">
        <f t="shared" si="140"/>
        <v>104</v>
      </c>
      <c r="P2249" s="8">
        <f t="shared" si="141"/>
        <v>50.85</v>
      </c>
      <c r="Q2249" s="8" t="s">
        <v>8333</v>
      </c>
      <c r="R2249" s="8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42.75" x14ac:dyDescent="0.45">
      <c r="A2250" s="5">
        <v>2248</v>
      </c>
      <c r="B2250" s="7" t="s">
        <v>2249</v>
      </c>
      <c r="C2250" s="7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1">
        <f t="shared" si="140"/>
        <v>107</v>
      </c>
      <c r="P2250" s="8">
        <f t="shared" si="141"/>
        <v>58.63</v>
      </c>
      <c r="Q2250" s="8" t="s">
        <v>8333</v>
      </c>
      <c r="R2250" s="8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2.75" x14ac:dyDescent="0.45">
      <c r="A2251" s="5">
        <v>2249</v>
      </c>
      <c r="B2251" s="7" t="s">
        <v>2250</v>
      </c>
      <c r="C2251" s="7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1">
        <f t="shared" si="140"/>
        <v>169</v>
      </c>
      <c r="P2251" s="8">
        <f t="shared" si="141"/>
        <v>32.82</v>
      </c>
      <c r="Q2251" s="8" t="s">
        <v>8333</v>
      </c>
      <c r="R2251" s="8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2.75" x14ac:dyDescent="0.45">
      <c r="A2252" s="5">
        <v>2250</v>
      </c>
      <c r="B2252" s="7" t="s">
        <v>2251</v>
      </c>
      <c r="C2252" s="7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1">
        <f t="shared" si="140"/>
        <v>975</v>
      </c>
      <c r="P2252" s="8">
        <f t="shared" si="141"/>
        <v>426.93</v>
      </c>
      <c r="Q2252" s="8" t="s">
        <v>8333</v>
      </c>
      <c r="R2252" s="8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2.75" x14ac:dyDescent="0.45">
      <c r="A2253" s="5">
        <v>2251</v>
      </c>
      <c r="B2253" s="7" t="s">
        <v>2252</v>
      </c>
      <c r="C2253" s="7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1">
        <f t="shared" si="140"/>
        <v>134</v>
      </c>
      <c r="P2253" s="8">
        <f t="shared" si="141"/>
        <v>23.81</v>
      </c>
      <c r="Q2253" s="8" t="s">
        <v>8333</v>
      </c>
      <c r="R2253" s="8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42.75" x14ac:dyDescent="0.45">
      <c r="A2254" s="5">
        <v>2252</v>
      </c>
      <c r="B2254" s="7" t="s">
        <v>2253</v>
      </c>
      <c r="C2254" s="7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1">
        <f t="shared" si="140"/>
        <v>272</v>
      </c>
      <c r="P2254" s="8">
        <f t="shared" si="141"/>
        <v>98.41</v>
      </c>
      <c r="Q2254" s="8" t="s">
        <v>8333</v>
      </c>
      <c r="R2254" s="8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42.75" x14ac:dyDescent="0.45">
      <c r="A2255" s="5">
        <v>2253</v>
      </c>
      <c r="B2255" s="7" t="s">
        <v>2254</v>
      </c>
      <c r="C2255" s="7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1">
        <f t="shared" si="140"/>
        <v>113</v>
      </c>
      <c r="P2255" s="8">
        <f t="shared" si="141"/>
        <v>107.32</v>
      </c>
      <c r="Q2255" s="8" t="s">
        <v>8333</v>
      </c>
      <c r="R2255" s="8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28.5" x14ac:dyDescent="0.45">
      <c r="A2256" s="5">
        <v>2254</v>
      </c>
      <c r="B2256" s="7" t="s">
        <v>2255</v>
      </c>
      <c r="C2256" s="7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1">
        <f t="shared" si="140"/>
        <v>460</v>
      </c>
      <c r="P2256" s="8">
        <f t="shared" si="141"/>
        <v>11.67</v>
      </c>
      <c r="Q2256" s="8" t="s">
        <v>8333</v>
      </c>
      <c r="R2256" s="8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28.5" x14ac:dyDescent="0.45">
      <c r="A2257" s="5">
        <v>2255</v>
      </c>
      <c r="B2257" s="7" t="s">
        <v>2256</v>
      </c>
      <c r="C2257" s="7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1">
        <f t="shared" si="140"/>
        <v>287</v>
      </c>
      <c r="P2257" s="8">
        <f t="shared" si="141"/>
        <v>41.78</v>
      </c>
      <c r="Q2257" s="8" t="s">
        <v>8333</v>
      </c>
      <c r="R2257" s="8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2.75" x14ac:dyDescent="0.45">
      <c r="A2258" s="5">
        <v>2256</v>
      </c>
      <c r="B2258" s="7" t="s">
        <v>2257</v>
      </c>
      <c r="C2258" s="7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1">
        <f t="shared" si="140"/>
        <v>223</v>
      </c>
      <c r="P2258" s="8">
        <f t="shared" si="141"/>
        <v>21.38</v>
      </c>
      <c r="Q2258" s="8" t="s">
        <v>8333</v>
      </c>
      <c r="R2258" s="8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42.75" x14ac:dyDescent="0.45">
      <c r="A2259" s="5">
        <v>2257</v>
      </c>
      <c r="B2259" s="7" t="s">
        <v>2258</v>
      </c>
      <c r="C2259" s="7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1">
        <f t="shared" si="140"/>
        <v>636</v>
      </c>
      <c r="P2259" s="8">
        <f t="shared" si="141"/>
        <v>94.1</v>
      </c>
      <c r="Q2259" s="8" t="s">
        <v>8333</v>
      </c>
      <c r="R2259" s="8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28.5" x14ac:dyDescent="0.45">
      <c r="A2260" s="5">
        <v>2258</v>
      </c>
      <c r="B2260" s="7" t="s">
        <v>2259</v>
      </c>
      <c r="C2260" s="7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1">
        <f t="shared" si="140"/>
        <v>147</v>
      </c>
      <c r="P2260" s="8">
        <f t="shared" si="141"/>
        <v>15.72</v>
      </c>
      <c r="Q2260" s="8" t="s">
        <v>8333</v>
      </c>
      <c r="R2260" s="8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42.75" x14ac:dyDescent="0.45">
      <c r="A2261" s="5">
        <v>2259</v>
      </c>
      <c r="B2261" s="7" t="s">
        <v>2260</v>
      </c>
      <c r="C2261" s="7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1">
        <f t="shared" si="140"/>
        <v>1867</v>
      </c>
      <c r="P2261" s="8">
        <f t="shared" si="141"/>
        <v>90.64</v>
      </c>
      <c r="Q2261" s="8" t="s">
        <v>8333</v>
      </c>
      <c r="R2261" s="8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2.75" x14ac:dyDescent="0.45">
      <c r="A2262" s="5">
        <v>2260</v>
      </c>
      <c r="B2262" s="7" t="s">
        <v>2261</v>
      </c>
      <c r="C2262" s="7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1">
        <f t="shared" si="140"/>
        <v>327</v>
      </c>
      <c r="P2262" s="8">
        <f t="shared" si="141"/>
        <v>97.3</v>
      </c>
      <c r="Q2262" s="8" t="s">
        <v>8333</v>
      </c>
      <c r="R2262" s="8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42.75" x14ac:dyDescent="0.45">
      <c r="A2263" s="5">
        <v>2261</v>
      </c>
      <c r="B2263" s="7" t="s">
        <v>2262</v>
      </c>
      <c r="C2263" s="7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1">
        <f t="shared" si="140"/>
        <v>780</v>
      </c>
      <c r="P2263" s="8">
        <f t="shared" si="141"/>
        <v>37.119999999999997</v>
      </c>
      <c r="Q2263" s="8" t="s">
        <v>8333</v>
      </c>
      <c r="R2263" s="8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28.5" x14ac:dyDescent="0.45">
      <c r="A2264" s="5">
        <v>2262</v>
      </c>
      <c r="B2264" s="7" t="s">
        <v>2263</v>
      </c>
      <c r="C2264" s="7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1">
        <f t="shared" si="140"/>
        <v>154</v>
      </c>
      <c r="P2264" s="8">
        <f t="shared" si="141"/>
        <v>28.1</v>
      </c>
      <c r="Q2264" s="8" t="s">
        <v>8333</v>
      </c>
      <c r="R2264" s="8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2.75" x14ac:dyDescent="0.45">
      <c r="A2265" s="5">
        <v>2263</v>
      </c>
      <c r="B2265" s="7" t="s">
        <v>2264</v>
      </c>
      <c r="C2265" s="7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1">
        <f t="shared" si="140"/>
        <v>116</v>
      </c>
      <c r="P2265" s="8">
        <f t="shared" si="141"/>
        <v>144.43</v>
      </c>
      <c r="Q2265" s="8" t="s">
        <v>8333</v>
      </c>
      <c r="R2265" s="8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42.75" x14ac:dyDescent="0.45">
      <c r="A2266" s="5">
        <v>2264</v>
      </c>
      <c r="B2266" s="7" t="s">
        <v>2265</v>
      </c>
      <c r="C2266" s="7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1">
        <f t="shared" si="140"/>
        <v>180</v>
      </c>
      <c r="P2266" s="8">
        <f t="shared" si="141"/>
        <v>24.27</v>
      </c>
      <c r="Q2266" s="8" t="s">
        <v>8333</v>
      </c>
      <c r="R2266" s="8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42.75" x14ac:dyDescent="0.45">
      <c r="A2267" s="5">
        <v>2265</v>
      </c>
      <c r="B2267" s="7" t="s">
        <v>2266</v>
      </c>
      <c r="C2267" s="7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1">
        <f t="shared" si="140"/>
        <v>299</v>
      </c>
      <c r="P2267" s="8">
        <f t="shared" si="141"/>
        <v>35.119999999999997</v>
      </c>
      <c r="Q2267" s="8" t="s">
        <v>8333</v>
      </c>
      <c r="R2267" s="8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2.75" x14ac:dyDescent="0.45">
      <c r="A2268" s="5">
        <v>2266</v>
      </c>
      <c r="B2268" s="7" t="s">
        <v>2267</v>
      </c>
      <c r="C2268" s="7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1">
        <f t="shared" si="140"/>
        <v>320</v>
      </c>
      <c r="P2268" s="8">
        <f t="shared" si="141"/>
        <v>24.76</v>
      </c>
      <c r="Q2268" s="8" t="s">
        <v>8333</v>
      </c>
      <c r="R2268" s="8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42.75" x14ac:dyDescent="0.45">
      <c r="A2269" s="5">
        <v>2267</v>
      </c>
      <c r="B2269" s="7" t="s">
        <v>2268</v>
      </c>
      <c r="C2269" s="7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1">
        <f t="shared" si="140"/>
        <v>381</v>
      </c>
      <c r="P2269" s="8">
        <f t="shared" si="141"/>
        <v>188.38</v>
      </c>
      <c r="Q2269" s="8" t="s">
        <v>8333</v>
      </c>
      <c r="R2269" s="8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42.75" x14ac:dyDescent="0.45">
      <c r="A2270" s="5">
        <v>2268</v>
      </c>
      <c r="B2270" s="7" t="s">
        <v>2269</v>
      </c>
      <c r="C2270" s="7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1">
        <f t="shared" si="140"/>
        <v>103</v>
      </c>
      <c r="P2270" s="8">
        <f t="shared" si="141"/>
        <v>148.08000000000001</v>
      </c>
      <c r="Q2270" s="8" t="s">
        <v>8333</v>
      </c>
      <c r="R2270" s="8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2.75" x14ac:dyDescent="0.45">
      <c r="A2271" s="5">
        <v>2269</v>
      </c>
      <c r="B2271" s="7" t="s">
        <v>2270</v>
      </c>
      <c r="C2271" s="7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1">
        <f t="shared" si="140"/>
        <v>1802</v>
      </c>
      <c r="P2271" s="8">
        <f t="shared" si="141"/>
        <v>49.93</v>
      </c>
      <c r="Q2271" s="8" t="s">
        <v>8333</v>
      </c>
      <c r="R2271" s="8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2.75" x14ac:dyDescent="0.45">
      <c r="A2272" s="5">
        <v>2270</v>
      </c>
      <c r="B2272" s="7" t="s">
        <v>2271</v>
      </c>
      <c r="C2272" s="7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1">
        <f t="shared" si="140"/>
        <v>720</v>
      </c>
      <c r="P2272" s="8">
        <f t="shared" si="141"/>
        <v>107.82</v>
      </c>
      <c r="Q2272" s="8" t="s">
        <v>8333</v>
      </c>
      <c r="R2272" s="8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42.75" x14ac:dyDescent="0.45">
      <c r="A2273" s="5">
        <v>2271</v>
      </c>
      <c r="B2273" s="7" t="s">
        <v>2272</v>
      </c>
      <c r="C2273" s="7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1">
        <f t="shared" si="140"/>
        <v>283</v>
      </c>
      <c r="P2273" s="8">
        <f t="shared" si="141"/>
        <v>42.63</v>
      </c>
      <c r="Q2273" s="8" t="s">
        <v>8333</v>
      </c>
      <c r="R2273" s="8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2.75" x14ac:dyDescent="0.45">
      <c r="A2274" s="5">
        <v>2272</v>
      </c>
      <c r="B2274" s="7" t="s">
        <v>2273</v>
      </c>
      <c r="C2274" s="7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1">
        <f t="shared" si="140"/>
        <v>1357</v>
      </c>
      <c r="P2274" s="8">
        <f t="shared" si="141"/>
        <v>14.37</v>
      </c>
      <c r="Q2274" s="8" t="s">
        <v>8333</v>
      </c>
      <c r="R2274" s="8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42.75" x14ac:dyDescent="0.45">
      <c r="A2275" s="5">
        <v>2273</v>
      </c>
      <c r="B2275" s="7" t="s">
        <v>2274</v>
      </c>
      <c r="C2275" s="7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1">
        <f t="shared" si="140"/>
        <v>220</v>
      </c>
      <c r="P2275" s="8">
        <f t="shared" si="141"/>
        <v>37.479999999999997</v>
      </c>
      <c r="Q2275" s="8" t="s">
        <v>8333</v>
      </c>
      <c r="R2275" s="8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57" x14ac:dyDescent="0.45">
      <c r="A2276" s="5">
        <v>2274</v>
      </c>
      <c r="B2276" s="7" t="s">
        <v>2275</v>
      </c>
      <c r="C2276" s="7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1">
        <f t="shared" si="140"/>
        <v>120</v>
      </c>
      <c r="P2276" s="8">
        <f t="shared" si="141"/>
        <v>30.2</v>
      </c>
      <c r="Q2276" s="8" t="s">
        <v>8333</v>
      </c>
      <c r="R2276" s="8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2.75" x14ac:dyDescent="0.45">
      <c r="A2277" s="5">
        <v>2275</v>
      </c>
      <c r="B2277" s="7" t="s">
        <v>2276</v>
      </c>
      <c r="C2277" s="7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1">
        <f t="shared" si="140"/>
        <v>408</v>
      </c>
      <c r="P2277" s="8">
        <f t="shared" si="141"/>
        <v>33.549999999999997</v>
      </c>
      <c r="Q2277" s="8" t="s">
        <v>8333</v>
      </c>
      <c r="R2277" s="8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42.75" x14ac:dyDescent="0.45">
      <c r="A2278" s="5">
        <v>2276</v>
      </c>
      <c r="B2278" s="7" t="s">
        <v>2277</v>
      </c>
      <c r="C2278" s="7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1">
        <f t="shared" si="140"/>
        <v>106</v>
      </c>
      <c r="P2278" s="8">
        <f t="shared" si="141"/>
        <v>64.75</v>
      </c>
      <c r="Q2278" s="8" t="s">
        <v>8333</v>
      </c>
      <c r="R2278" s="8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42.75" x14ac:dyDescent="0.45">
      <c r="A2279" s="5">
        <v>2277</v>
      </c>
      <c r="B2279" s="7" t="s">
        <v>2278</v>
      </c>
      <c r="C2279" s="7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1">
        <f t="shared" si="140"/>
        <v>141</v>
      </c>
      <c r="P2279" s="8">
        <f t="shared" si="141"/>
        <v>57.93</v>
      </c>
      <c r="Q2279" s="8" t="s">
        <v>8333</v>
      </c>
      <c r="R2279" s="8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28.5" x14ac:dyDescent="0.45">
      <c r="A2280" s="5">
        <v>2278</v>
      </c>
      <c r="B2280" s="7" t="s">
        <v>2279</v>
      </c>
      <c r="C2280" s="7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1">
        <f t="shared" si="140"/>
        <v>271</v>
      </c>
      <c r="P2280" s="8">
        <f t="shared" si="141"/>
        <v>53.08</v>
      </c>
      <c r="Q2280" s="8" t="s">
        <v>8333</v>
      </c>
      <c r="R2280" s="8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42.75" x14ac:dyDescent="0.45">
      <c r="A2281" s="5">
        <v>2279</v>
      </c>
      <c r="B2281" s="7" t="s">
        <v>2280</v>
      </c>
      <c r="C2281" s="7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1">
        <f t="shared" si="140"/>
        <v>154</v>
      </c>
      <c r="P2281" s="8">
        <f t="shared" si="141"/>
        <v>48.06</v>
      </c>
      <c r="Q2281" s="8" t="s">
        <v>8333</v>
      </c>
      <c r="R2281" s="8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57" x14ac:dyDescent="0.45">
      <c r="A2282" s="5">
        <v>2280</v>
      </c>
      <c r="B2282" s="7" t="s">
        <v>2281</v>
      </c>
      <c r="C2282" s="7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1">
        <f t="shared" si="140"/>
        <v>404</v>
      </c>
      <c r="P2282" s="8">
        <f t="shared" si="141"/>
        <v>82.4</v>
      </c>
      <c r="Q2282" s="8" t="s">
        <v>8333</v>
      </c>
      <c r="R2282" s="8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42.75" x14ac:dyDescent="0.45">
      <c r="A2283" s="5">
        <v>2281</v>
      </c>
      <c r="B2283" s="7" t="s">
        <v>2282</v>
      </c>
      <c r="C2283" s="7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1">
        <f t="shared" si="140"/>
        <v>185</v>
      </c>
      <c r="P2283" s="8">
        <f t="shared" si="141"/>
        <v>50.45</v>
      </c>
      <c r="Q2283" s="8" t="s">
        <v>8325</v>
      </c>
      <c r="R2283" s="8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28.5" x14ac:dyDescent="0.45">
      <c r="A2284" s="5">
        <v>2282</v>
      </c>
      <c r="B2284" s="7" t="s">
        <v>2283</v>
      </c>
      <c r="C2284" s="7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1">
        <f t="shared" si="140"/>
        <v>185</v>
      </c>
      <c r="P2284" s="8">
        <f t="shared" si="141"/>
        <v>115.83</v>
      </c>
      <c r="Q2284" s="8" t="s">
        <v>8325</v>
      </c>
      <c r="R2284" s="8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42.75" x14ac:dyDescent="0.45">
      <c r="A2285" s="5">
        <v>2283</v>
      </c>
      <c r="B2285" s="7" t="s">
        <v>2284</v>
      </c>
      <c r="C2285" s="7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1">
        <f t="shared" si="140"/>
        <v>101</v>
      </c>
      <c r="P2285" s="8">
        <f t="shared" si="141"/>
        <v>63.03</v>
      </c>
      <c r="Q2285" s="8" t="s">
        <v>8325</v>
      </c>
      <c r="R2285" s="8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28.5" x14ac:dyDescent="0.45">
      <c r="A2286" s="5">
        <v>2284</v>
      </c>
      <c r="B2286" s="7" t="s">
        <v>2285</v>
      </c>
      <c r="C2286" s="7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1">
        <f t="shared" si="140"/>
        <v>106</v>
      </c>
      <c r="P2286" s="8">
        <f t="shared" si="141"/>
        <v>108.02</v>
      </c>
      <c r="Q2286" s="8" t="s">
        <v>8325</v>
      </c>
      <c r="R2286" s="8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42.75" x14ac:dyDescent="0.45">
      <c r="A2287" s="5">
        <v>2285</v>
      </c>
      <c r="B2287" s="7" t="s">
        <v>2286</v>
      </c>
      <c r="C2287" s="7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1">
        <f t="shared" si="140"/>
        <v>121</v>
      </c>
      <c r="P2287" s="8">
        <f t="shared" si="141"/>
        <v>46.09</v>
      </c>
      <c r="Q2287" s="8" t="s">
        <v>8325</v>
      </c>
      <c r="R2287" s="8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2.75" x14ac:dyDescent="0.45">
      <c r="A2288" s="5">
        <v>2286</v>
      </c>
      <c r="B2288" s="7" t="s">
        <v>2287</v>
      </c>
      <c r="C2288" s="7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1">
        <f t="shared" si="140"/>
        <v>100</v>
      </c>
      <c r="P2288" s="8">
        <f t="shared" si="141"/>
        <v>107.21</v>
      </c>
      <c r="Q2288" s="8" t="s">
        <v>8325</v>
      </c>
      <c r="R2288" s="8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2.75" x14ac:dyDescent="0.45">
      <c r="A2289" s="5">
        <v>2287</v>
      </c>
      <c r="B2289" s="7" t="s">
        <v>2288</v>
      </c>
      <c r="C2289" s="7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1">
        <f t="shared" si="140"/>
        <v>120</v>
      </c>
      <c r="P2289" s="8">
        <f t="shared" si="141"/>
        <v>50.93</v>
      </c>
      <c r="Q2289" s="8" t="s">
        <v>8325</v>
      </c>
      <c r="R2289" s="8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42.75" x14ac:dyDescent="0.45">
      <c r="A2290" s="5">
        <v>2288</v>
      </c>
      <c r="B2290" s="7" t="s">
        <v>2289</v>
      </c>
      <c r="C2290" s="7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1">
        <f t="shared" si="140"/>
        <v>100</v>
      </c>
      <c r="P2290" s="8">
        <f t="shared" si="141"/>
        <v>40.04</v>
      </c>
      <c r="Q2290" s="8" t="s">
        <v>8325</v>
      </c>
      <c r="R2290" s="8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42.75" x14ac:dyDescent="0.45">
      <c r="A2291" s="5">
        <v>2289</v>
      </c>
      <c r="B2291" s="7" t="s">
        <v>2290</v>
      </c>
      <c r="C2291" s="7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1">
        <f t="shared" si="140"/>
        <v>107</v>
      </c>
      <c r="P2291" s="8">
        <f t="shared" si="141"/>
        <v>64.44</v>
      </c>
      <c r="Q2291" s="8" t="s">
        <v>8325</v>
      </c>
      <c r="R2291" s="8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2.75" x14ac:dyDescent="0.45">
      <c r="A2292" s="5">
        <v>2290</v>
      </c>
      <c r="B2292" s="7" t="s">
        <v>2291</v>
      </c>
      <c r="C2292" s="7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1">
        <f t="shared" si="140"/>
        <v>104</v>
      </c>
      <c r="P2292" s="8">
        <f t="shared" si="141"/>
        <v>53.83</v>
      </c>
      <c r="Q2292" s="8" t="s">
        <v>8325</v>
      </c>
      <c r="R2292" s="8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42.75" x14ac:dyDescent="0.45">
      <c r="A2293" s="5">
        <v>2291</v>
      </c>
      <c r="B2293" s="7" t="s">
        <v>2292</v>
      </c>
      <c r="C2293" s="7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1">
        <f t="shared" si="140"/>
        <v>173</v>
      </c>
      <c r="P2293" s="8">
        <f t="shared" si="141"/>
        <v>100.47</v>
      </c>
      <c r="Q2293" s="8" t="s">
        <v>8325</v>
      </c>
      <c r="R2293" s="8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42.75" x14ac:dyDescent="0.45">
      <c r="A2294" s="5">
        <v>2292</v>
      </c>
      <c r="B2294" s="7" t="s">
        <v>2293</v>
      </c>
      <c r="C2294" s="7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1">
        <f t="shared" si="140"/>
        <v>107</v>
      </c>
      <c r="P2294" s="8">
        <f t="shared" si="141"/>
        <v>46.63</v>
      </c>
      <c r="Q2294" s="8" t="s">
        <v>8325</v>
      </c>
      <c r="R2294" s="8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28.5" x14ac:dyDescent="0.45">
      <c r="A2295" s="5">
        <v>2293</v>
      </c>
      <c r="B2295" s="7" t="s">
        <v>2294</v>
      </c>
      <c r="C2295" s="7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1">
        <f t="shared" si="140"/>
        <v>108</v>
      </c>
      <c r="P2295" s="8">
        <f t="shared" si="141"/>
        <v>34.07</v>
      </c>
      <c r="Q2295" s="8" t="s">
        <v>8325</v>
      </c>
      <c r="R2295" s="8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42.75" x14ac:dyDescent="0.45">
      <c r="A2296" s="5">
        <v>2294</v>
      </c>
      <c r="B2296" s="7" t="s">
        <v>2295</v>
      </c>
      <c r="C2296" s="7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1">
        <f t="shared" si="140"/>
        <v>146</v>
      </c>
      <c r="P2296" s="8">
        <f t="shared" si="141"/>
        <v>65.209999999999994</v>
      </c>
      <c r="Q2296" s="8" t="s">
        <v>8325</v>
      </c>
      <c r="R2296" s="8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42.75" x14ac:dyDescent="0.45">
      <c r="A2297" s="5">
        <v>2295</v>
      </c>
      <c r="B2297" s="7" t="s">
        <v>2296</v>
      </c>
      <c r="C2297" s="7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1">
        <f t="shared" si="140"/>
        <v>125</v>
      </c>
      <c r="P2297" s="8">
        <f t="shared" si="141"/>
        <v>44.21</v>
      </c>
      <c r="Q2297" s="8" t="s">
        <v>8325</v>
      </c>
      <c r="R2297" s="8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2.75" x14ac:dyDescent="0.45">
      <c r="A2298" s="5">
        <v>2296</v>
      </c>
      <c r="B2298" s="7" t="s">
        <v>2297</v>
      </c>
      <c r="C2298" s="7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1">
        <f t="shared" si="140"/>
        <v>149</v>
      </c>
      <c r="P2298" s="8">
        <f t="shared" si="141"/>
        <v>71.97</v>
      </c>
      <c r="Q2298" s="8" t="s">
        <v>8325</v>
      </c>
      <c r="R2298" s="8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28.5" x14ac:dyDescent="0.45">
      <c r="A2299" s="5">
        <v>2297</v>
      </c>
      <c r="B2299" s="7" t="s">
        <v>2298</v>
      </c>
      <c r="C2299" s="7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1">
        <f t="shared" si="140"/>
        <v>101</v>
      </c>
      <c r="P2299" s="8">
        <f t="shared" si="141"/>
        <v>52.95</v>
      </c>
      <c r="Q2299" s="8" t="s">
        <v>8325</v>
      </c>
      <c r="R2299" s="8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2.75" x14ac:dyDescent="0.45">
      <c r="A2300" s="5">
        <v>2298</v>
      </c>
      <c r="B2300" s="7" t="s">
        <v>2299</v>
      </c>
      <c r="C2300" s="7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1">
        <f t="shared" si="140"/>
        <v>105</v>
      </c>
      <c r="P2300" s="8">
        <f t="shared" si="141"/>
        <v>109.45</v>
      </c>
      <c r="Q2300" s="8" t="s">
        <v>8325</v>
      </c>
      <c r="R2300" s="8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2.75" x14ac:dyDescent="0.45">
      <c r="A2301" s="5">
        <v>2299</v>
      </c>
      <c r="B2301" s="7" t="s">
        <v>2300</v>
      </c>
      <c r="C2301" s="7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1">
        <f t="shared" si="140"/>
        <v>350</v>
      </c>
      <c r="P2301" s="8">
        <f t="shared" si="141"/>
        <v>75.040000000000006</v>
      </c>
      <c r="Q2301" s="8" t="s">
        <v>8325</v>
      </c>
      <c r="R2301" s="8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2.75" x14ac:dyDescent="0.45">
      <c r="A2302" s="5">
        <v>2300</v>
      </c>
      <c r="B2302" s="7" t="s">
        <v>2301</v>
      </c>
      <c r="C2302" s="7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1">
        <f t="shared" si="140"/>
        <v>101</v>
      </c>
      <c r="P2302" s="8">
        <f t="shared" si="141"/>
        <v>115.71</v>
      </c>
      <c r="Q2302" s="8" t="s">
        <v>8325</v>
      </c>
      <c r="R2302" s="8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28.5" x14ac:dyDescent="0.45">
      <c r="A2303" s="5">
        <v>2301</v>
      </c>
      <c r="B2303" s="7" t="s">
        <v>2302</v>
      </c>
      <c r="C2303" s="7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1">
        <f t="shared" si="140"/>
        <v>134</v>
      </c>
      <c r="P2303" s="8">
        <f t="shared" si="141"/>
        <v>31.66</v>
      </c>
      <c r="Q2303" s="8" t="s">
        <v>8325</v>
      </c>
      <c r="R2303" s="8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2.75" x14ac:dyDescent="0.45">
      <c r="A2304" s="5">
        <v>2302</v>
      </c>
      <c r="B2304" s="7" t="s">
        <v>2303</v>
      </c>
      <c r="C2304" s="7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1">
        <f t="shared" si="140"/>
        <v>171</v>
      </c>
      <c r="P2304" s="8">
        <f t="shared" si="141"/>
        <v>46.18</v>
      </c>
      <c r="Q2304" s="8" t="s">
        <v>8325</v>
      </c>
      <c r="R2304" s="8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42.75" x14ac:dyDescent="0.45">
      <c r="A2305" s="5">
        <v>2303</v>
      </c>
      <c r="B2305" s="7" t="s">
        <v>2304</v>
      </c>
      <c r="C2305" s="7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1">
        <f t="shared" si="140"/>
        <v>109</v>
      </c>
      <c r="P2305" s="8">
        <f t="shared" si="141"/>
        <v>68.48</v>
      </c>
      <c r="Q2305" s="8" t="s">
        <v>8325</v>
      </c>
      <c r="R2305" s="8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2.75" x14ac:dyDescent="0.45">
      <c r="A2306" s="5">
        <v>2304</v>
      </c>
      <c r="B2306" s="7" t="s">
        <v>2305</v>
      </c>
      <c r="C2306" s="7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1">
        <f t="shared" si="140"/>
        <v>101</v>
      </c>
      <c r="P2306" s="8">
        <f t="shared" si="141"/>
        <v>53.47</v>
      </c>
      <c r="Q2306" s="8" t="s">
        <v>8325</v>
      </c>
      <c r="R2306" s="8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42.75" x14ac:dyDescent="0.45">
      <c r="A2307" s="5">
        <v>2305</v>
      </c>
      <c r="B2307" s="7" t="s">
        <v>2306</v>
      </c>
      <c r="C2307" s="7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1">
        <f t="shared" ref="O2307:O2370" si="144">ROUND((E2307/D2307)*100,0)</f>
        <v>101</v>
      </c>
      <c r="P2307" s="8">
        <f t="shared" ref="P2307:P2370" si="145">ROUND(E2307/L2307,2)</f>
        <v>109.11</v>
      </c>
      <c r="Q2307" s="8" t="s">
        <v>8325</v>
      </c>
      <c r="R2307" s="8" t="s">
        <v>8329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2.75" x14ac:dyDescent="0.45">
      <c r="A2308" s="5">
        <v>2306</v>
      </c>
      <c r="B2308" s="7" t="s">
        <v>2307</v>
      </c>
      <c r="C2308" s="7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1">
        <f t="shared" si="144"/>
        <v>107</v>
      </c>
      <c r="P2308" s="8">
        <f t="shared" si="145"/>
        <v>51.19</v>
      </c>
      <c r="Q2308" s="8" t="s">
        <v>8325</v>
      </c>
      <c r="R2308" s="8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2.75" x14ac:dyDescent="0.45">
      <c r="A2309" s="5">
        <v>2307</v>
      </c>
      <c r="B2309" s="7" t="s">
        <v>2308</v>
      </c>
      <c r="C2309" s="7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1">
        <f t="shared" si="144"/>
        <v>107</v>
      </c>
      <c r="P2309" s="8">
        <f t="shared" si="145"/>
        <v>27.94</v>
      </c>
      <c r="Q2309" s="8" t="s">
        <v>8325</v>
      </c>
      <c r="R2309" s="8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2.75" x14ac:dyDescent="0.45">
      <c r="A2310" s="5">
        <v>2308</v>
      </c>
      <c r="B2310" s="7" t="s">
        <v>2309</v>
      </c>
      <c r="C2310" s="7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1">
        <f t="shared" si="144"/>
        <v>101</v>
      </c>
      <c r="P2310" s="8">
        <f t="shared" si="145"/>
        <v>82.5</v>
      </c>
      <c r="Q2310" s="8" t="s">
        <v>8325</v>
      </c>
      <c r="R2310" s="8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2.75" x14ac:dyDescent="0.45">
      <c r="A2311" s="5">
        <v>2309</v>
      </c>
      <c r="B2311" s="7" t="s">
        <v>2310</v>
      </c>
      <c r="C2311" s="7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1">
        <f t="shared" si="144"/>
        <v>107</v>
      </c>
      <c r="P2311" s="8">
        <f t="shared" si="145"/>
        <v>59.82</v>
      </c>
      <c r="Q2311" s="8" t="s">
        <v>8325</v>
      </c>
      <c r="R2311" s="8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42.75" x14ac:dyDescent="0.45">
      <c r="A2312" s="5">
        <v>2310</v>
      </c>
      <c r="B2312" s="7" t="s">
        <v>2311</v>
      </c>
      <c r="C2312" s="7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1">
        <f t="shared" si="144"/>
        <v>429</v>
      </c>
      <c r="P2312" s="8">
        <f t="shared" si="145"/>
        <v>64.819999999999993</v>
      </c>
      <c r="Q2312" s="8" t="s">
        <v>8325</v>
      </c>
      <c r="R2312" s="8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2.75" x14ac:dyDescent="0.45">
      <c r="A2313" s="5">
        <v>2311</v>
      </c>
      <c r="B2313" s="7" t="s">
        <v>2312</v>
      </c>
      <c r="C2313" s="7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1">
        <f t="shared" si="144"/>
        <v>104</v>
      </c>
      <c r="P2313" s="8">
        <f t="shared" si="145"/>
        <v>90.1</v>
      </c>
      <c r="Q2313" s="8" t="s">
        <v>8325</v>
      </c>
      <c r="R2313" s="8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2.75" x14ac:dyDescent="0.45">
      <c r="A2314" s="5">
        <v>2312</v>
      </c>
      <c r="B2314" s="7" t="s">
        <v>2313</v>
      </c>
      <c r="C2314" s="7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1">
        <f t="shared" si="144"/>
        <v>108</v>
      </c>
      <c r="P2314" s="8">
        <f t="shared" si="145"/>
        <v>40.96</v>
      </c>
      <c r="Q2314" s="8" t="s">
        <v>8325</v>
      </c>
      <c r="R2314" s="8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28.5" x14ac:dyDescent="0.45">
      <c r="A2315" s="5">
        <v>2313</v>
      </c>
      <c r="B2315" s="7" t="s">
        <v>2314</v>
      </c>
      <c r="C2315" s="7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1">
        <f t="shared" si="144"/>
        <v>176</v>
      </c>
      <c r="P2315" s="8">
        <f t="shared" si="145"/>
        <v>56</v>
      </c>
      <c r="Q2315" s="8" t="s">
        <v>8325</v>
      </c>
      <c r="R2315" s="8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2.75" x14ac:dyDescent="0.45">
      <c r="A2316" s="5">
        <v>2314</v>
      </c>
      <c r="B2316" s="7" t="s">
        <v>2315</v>
      </c>
      <c r="C2316" s="7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1">
        <f t="shared" si="144"/>
        <v>157</v>
      </c>
      <c r="P2316" s="8">
        <f t="shared" si="145"/>
        <v>37.67</v>
      </c>
      <c r="Q2316" s="8" t="s">
        <v>8325</v>
      </c>
      <c r="R2316" s="8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2.75" x14ac:dyDescent="0.45">
      <c r="A2317" s="5">
        <v>2315</v>
      </c>
      <c r="B2317" s="7" t="s">
        <v>2316</v>
      </c>
      <c r="C2317" s="7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1">
        <f t="shared" si="144"/>
        <v>103</v>
      </c>
      <c r="P2317" s="8">
        <f t="shared" si="145"/>
        <v>40.08</v>
      </c>
      <c r="Q2317" s="8" t="s">
        <v>8325</v>
      </c>
      <c r="R2317" s="8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57" x14ac:dyDescent="0.45">
      <c r="A2318" s="5">
        <v>2316</v>
      </c>
      <c r="B2318" s="7" t="s">
        <v>2317</v>
      </c>
      <c r="C2318" s="7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1">
        <f t="shared" si="144"/>
        <v>104</v>
      </c>
      <c r="P2318" s="8">
        <f t="shared" si="145"/>
        <v>78.03</v>
      </c>
      <c r="Q2318" s="8" t="s">
        <v>8325</v>
      </c>
      <c r="R2318" s="8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2.75" x14ac:dyDescent="0.45">
      <c r="A2319" s="5">
        <v>2317</v>
      </c>
      <c r="B2319" s="7" t="s">
        <v>2318</v>
      </c>
      <c r="C2319" s="7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1">
        <f t="shared" si="144"/>
        <v>104</v>
      </c>
      <c r="P2319" s="8">
        <f t="shared" si="145"/>
        <v>18.91</v>
      </c>
      <c r="Q2319" s="8" t="s">
        <v>8325</v>
      </c>
      <c r="R2319" s="8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57" x14ac:dyDescent="0.45">
      <c r="A2320" s="5">
        <v>2318</v>
      </c>
      <c r="B2320" s="7" t="s">
        <v>2319</v>
      </c>
      <c r="C2320" s="7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1">
        <f t="shared" si="144"/>
        <v>121</v>
      </c>
      <c r="P2320" s="8">
        <f t="shared" si="145"/>
        <v>37.130000000000003</v>
      </c>
      <c r="Q2320" s="8" t="s">
        <v>8325</v>
      </c>
      <c r="R2320" s="8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2.75" x14ac:dyDescent="0.45">
      <c r="A2321" s="5">
        <v>2319</v>
      </c>
      <c r="B2321" s="7" t="s">
        <v>2320</v>
      </c>
      <c r="C2321" s="7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1">
        <f t="shared" si="144"/>
        <v>108</v>
      </c>
      <c r="P2321" s="8">
        <f t="shared" si="145"/>
        <v>41.96</v>
      </c>
      <c r="Q2321" s="8" t="s">
        <v>8325</v>
      </c>
      <c r="R2321" s="8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42.75" x14ac:dyDescent="0.45">
      <c r="A2322" s="5">
        <v>2320</v>
      </c>
      <c r="B2322" s="7" t="s">
        <v>2321</v>
      </c>
      <c r="C2322" s="7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1">
        <f t="shared" si="144"/>
        <v>109</v>
      </c>
      <c r="P2322" s="8">
        <f t="shared" si="145"/>
        <v>61.04</v>
      </c>
      <c r="Q2322" s="8" t="s">
        <v>8325</v>
      </c>
      <c r="R2322" s="8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2.75" x14ac:dyDescent="0.45">
      <c r="A2323" s="5">
        <v>2321</v>
      </c>
      <c r="B2323" s="7" t="s">
        <v>2322</v>
      </c>
      <c r="C2323" s="7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1">
        <f t="shared" si="144"/>
        <v>39</v>
      </c>
      <c r="P2323" s="8">
        <f t="shared" si="145"/>
        <v>64.53</v>
      </c>
      <c r="Q2323" s="8" t="s">
        <v>8336</v>
      </c>
      <c r="R2323" s="8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2.75" x14ac:dyDescent="0.45">
      <c r="A2324" s="5">
        <v>2322</v>
      </c>
      <c r="B2324" s="7" t="s">
        <v>2323</v>
      </c>
      <c r="C2324" s="7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1">
        <f t="shared" si="144"/>
        <v>3</v>
      </c>
      <c r="P2324" s="8">
        <f t="shared" si="145"/>
        <v>21.25</v>
      </c>
      <c r="Q2324" s="8" t="s">
        <v>8336</v>
      </c>
      <c r="R2324" s="8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2.75" x14ac:dyDescent="0.45">
      <c r="A2325" s="5">
        <v>2323</v>
      </c>
      <c r="B2325" s="7" t="s">
        <v>2324</v>
      </c>
      <c r="C2325" s="7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1">
        <f t="shared" si="144"/>
        <v>48</v>
      </c>
      <c r="P2325" s="8">
        <f t="shared" si="145"/>
        <v>30</v>
      </c>
      <c r="Q2325" s="8" t="s">
        <v>8336</v>
      </c>
      <c r="R2325" s="8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28.5" x14ac:dyDescent="0.45">
      <c r="A2326" s="5">
        <v>2324</v>
      </c>
      <c r="B2326" s="7" t="s">
        <v>2325</v>
      </c>
      <c r="C2326" s="7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1">
        <f t="shared" si="144"/>
        <v>21</v>
      </c>
      <c r="P2326" s="8">
        <f t="shared" si="145"/>
        <v>25.49</v>
      </c>
      <c r="Q2326" s="8" t="s">
        <v>8336</v>
      </c>
      <c r="R2326" s="8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42.75" x14ac:dyDescent="0.45">
      <c r="A2327" s="5">
        <v>2325</v>
      </c>
      <c r="B2327" s="7" t="s">
        <v>2326</v>
      </c>
      <c r="C2327" s="7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1">
        <f t="shared" si="144"/>
        <v>8</v>
      </c>
      <c r="P2327" s="8">
        <f t="shared" si="145"/>
        <v>11.43</v>
      </c>
      <c r="Q2327" s="8" t="s">
        <v>8336</v>
      </c>
      <c r="R2327" s="8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42.75" x14ac:dyDescent="0.45">
      <c r="A2328" s="5">
        <v>2326</v>
      </c>
      <c r="B2328" s="7" t="s">
        <v>2327</v>
      </c>
      <c r="C2328" s="7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1">
        <f t="shared" si="144"/>
        <v>1</v>
      </c>
      <c r="P2328" s="8">
        <f t="shared" si="145"/>
        <v>108</v>
      </c>
      <c r="Q2328" s="8" t="s">
        <v>8336</v>
      </c>
      <c r="R2328" s="8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28.5" x14ac:dyDescent="0.45">
      <c r="A2329" s="5">
        <v>2327</v>
      </c>
      <c r="B2329" s="7" t="s">
        <v>2328</v>
      </c>
      <c r="C2329" s="7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1">
        <f t="shared" si="144"/>
        <v>526</v>
      </c>
      <c r="P2329" s="8">
        <f t="shared" si="145"/>
        <v>54.88</v>
      </c>
      <c r="Q2329" s="8" t="s">
        <v>8336</v>
      </c>
      <c r="R2329" s="8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57" x14ac:dyDescent="0.45">
      <c r="A2330" s="5">
        <v>2328</v>
      </c>
      <c r="B2330" s="7" t="s">
        <v>2329</v>
      </c>
      <c r="C2330" s="7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1">
        <f t="shared" si="144"/>
        <v>254</v>
      </c>
      <c r="P2330" s="8">
        <f t="shared" si="145"/>
        <v>47.38</v>
      </c>
      <c r="Q2330" s="8" t="s">
        <v>8336</v>
      </c>
      <c r="R2330" s="8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2.75" x14ac:dyDescent="0.45">
      <c r="A2331" s="5">
        <v>2329</v>
      </c>
      <c r="B2331" s="7" t="s">
        <v>2330</v>
      </c>
      <c r="C2331" s="7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1">
        <f t="shared" si="144"/>
        <v>106</v>
      </c>
      <c r="P2331" s="8">
        <f t="shared" si="145"/>
        <v>211.84</v>
      </c>
      <c r="Q2331" s="8" t="s">
        <v>8336</v>
      </c>
      <c r="R2331" s="8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42.75" x14ac:dyDescent="0.45">
      <c r="A2332" s="5">
        <v>2330</v>
      </c>
      <c r="B2332" s="7" t="s">
        <v>2331</v>
      </c>
      <c r="C2332" s="7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1">
        <f t="shared" si="144"/>
        <v>102</v>
      </c>
      <c r="P2332" s="8">
        <f t="shared" si="145"/>
        <v>219.93</v>
      </c>
      <c r="Q2332" s="8" t="s">
        <v>8336</v>
      </c>
      <c r="R2332" s="8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2.75" x14ac:dyDescent="0.45">
      <c r="A2333" s="5">
        <v>2331</v>
      </c>
      <c r="B2333" s="7" t="s">
        <v>2332</v>
      </c>
      <c r="C2333" s="7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1">
        <f t="shared" si="144"/>
        <v>144</v>
      </c>
      <c r="P2333" s="8">
        <f t="shared" si="145"/>
        <v>40.799999999999997</v>
      </c>
      <c r="Q2333" s="8" t="s">
        <v>8336</v>
      </c>
      <c r="R2333" s="8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42.75" x14ac:dyDescent="0.45">
      <c r="A2334" s="5">
        <v>2332</v>
      </c>
      <c r="B2334" s="7" t="s">
        <v>2333</v>
      </c>
      <c r="C2334" s="7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1">
        <f t="shared" si="144"/>
        <v>106</v>
      </c>
      <c r="P2334" s="8">
        <f t="shared" si="145"/>
        <v>75.5</v>
      </c>
      <c r="Q2334" s="8" t="s">
        <v>8336</v>
      </c>
      <c r="R2334" s="8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42.75" x14ac:dyDescent="0.45">
      <c r="A2335" s="5">
        <v>2333</v>
      </c>
      <c r="B2335" s="7" t="s">
        <v>2334</v>
      </c>
      <c r="C2335" s="7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1">
        <f t="shared" si="144"/>
        <v>212</v>
      </c>
      <c r="P2335" s="8">
        <f t="shared" si="145"/>
        <v>13.54</v>
      </c>
      <c r="Q2335" s="8" t="s">
        <v>8336</v>
      </c>
      <c r="R2335" s="8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2.75" x14ac:dyDescent="0.45">
      <c r="A2336" s="5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1">
        <f t="shared" si="144"/>
        <v>102</v>
      </c>
      <c r="P2336" s="8">
        <f t="shared" si="145"/>
        <v>60.87</v>
      </c>
      <c r="Q2336" s="8" t="s">
        <v>8336</v>
      </c>
      <c r="R2336" s="8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42.75" x14ac:dyDescent="0.45">
      <c r="A2337" s="5">
        <v>2335</v>
      </c>
      <c r="B2337" s="7" t="s">
        <v>2336</v>
      </c>
      <c r="C2337" s="7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1">
        <f t="shared" si="144"/>
        <v>102</v>
      </c>
      <c r="P2337" s="8">
        <f t="shared" si="145"/>
        <v>115.69</v>
      </c>
      <c r="Q2337" s="8" t="s">
        <v>8336</v>
      </c>
      <c r="R2337" s="8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2.75" x14ac:dyDescent="0.45">
      <c r="A2338" s="5">
        <v>2336</v>
      </c>
      <c r="B2338" s="7" t="s">
        <v>2337</v>
      </c>
      <c r="C2338" s="7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1">
        <f t="shared" si="144"/>
        <v>521</v>
      </c>
      <c r="P2338" s="8">
        <f t="shared" si="145"/>
        <v>48.1</v>
      </c>
      <c r="Q2338" s="8" t="s">
        <v>8336</v>
      </c>
      <c r="R2338" s="8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28.5" x14ac:dyDescent="0.45">
      <c r="A2339" s="5">
        <v>2337</v>
      </c>
      <c r="B2339" s="7" t="s">
        <v>2338</v>
      </c>
      <c r="C2339" s="7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1">
        <f t="shared" si="144"/>
        <v>111</v>
      </c>
      <c r="P2339" s="8">
        <f t="shared" si="145"/>
        <v>74.180000000000007</v>
      </c>
      <c r="Q2339" s="8" t="s">
        <v>8336</v>
      </c>
      <c r="R2339" s="8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2.75" x14ac:dyDescent="0.45">
      <c r="A2340" s="5">
        <v>2338</v>
      </c>
      <c r="B2340" s="7" t="s">
        <v>2339</v>
      </c>
      <c r="C2340" s="7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1">
        <f t="shared" si="144"/>
        <v>101</v>
      </c>
      <c r="P2340" s="8">
        <f t="shared" si="145"/>
        <v>123.35</v>
      </c>
      <c r="Q2340" s="8" t="s">
        <v>8336</v>
      </c>
      <c r="R2340" s="8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42.75" x14ac:dyDescent="0.45">
      <c r="A2341" s="5">
        <v>2339</v>
      </c>
      <c r="B2341" s="7" t="s">
        <v>2340</v>
      </c>
      <c r="C2341" s="7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1">
        <f t="shared" si="144"/>
        <v>294</v>
      </c>
      <c r="P2341" s="8">
        <f t="shared" si="145"/>
        <v>66.62</v>
      </c>
      <c r="Q2341" s="8" t="s">
        <v>8336</v>
      </c>
      <c r="R2341" s="8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2.75" x14ac:dyDescent="0.45">
      <c r="A2342" s="5">
        <v>2340</v>
      </c>
      <c r="B2342" s="7" t="s">
        <v>2341</v>
      </c>
      <c r="C2342" s="7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1">
        <f t="shared" si="144"/>
        <v>106</v>
      </c>
      <c r="P2342" s="8">
        <f t="shared" si="145"/>
        <v>104.99</v>
      </c>
      <c r="Q2342" s="8" t="s">
        <v>8336</v>
      </c>
      <c r="R2342" s="8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2.75" x14ac:dyDescent="0.45">
      <c r="A2343" s="5">
        <v>2341</v>
      </c>
      <c r="B2343" s="7" t="s">
        <v>2342</v>
      </c>
      <c r="C2343" s="7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1">
        <f t="shared" si="144"/>
        <v>0</v>
      </c>
      <c r="P2343" s="8" t="e">
        <f t="shared" si="145"/>
        <v>#DIV/0!</v>
      </c>
      <c r="Q2343" s="8" t="s">
        <v>8319</v>
      </c>
      <c r="R2343" s="8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42.75" x14ac:dyDescent="0.45">
      <c r="A2344" s="5">
        <v>2342</v>
      </c>
      <c r="B2344" s="7" t="s">
        <v>2343</v>
      </c>
      <c r="C2344" s="7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1">
        <f t="shared" si="144"/>
        <v>0</v>
      </c>
      <c r="P2344" s="8" t="e">
        <f t="shared" si="145"/>
        <v>#DIV/0!</v>
      </c>
      <c r="Q2344" s="8" t="s">
        <v>8319</v>
      </c>
      <c r="R2344" s="8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42.75" x14ac:dyDescent="0.45">
      <c r="A2345" s="5">
        <v>2343</v>
      </c>
      <c r="B2345" s="7" t="s">
        <v>2344</v>
      </c>
      <c r="C2345" s="7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1">
        <f t="shared" si="144"/>
        <v>3</v>
      </c>
      <c r="P2345" s="8">
        <f t="shared" si="145"/>
        <v>300</v>
      </c>
      <c r="Q2345" s="8" t="s">
        <v>8319</v>
      </c>
      <c r="R2345" s="8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42.75" x14ac:dyDescent="0.45">
      <c r="A2346" s="5">
        <v>2344</v>
      </c>
      <c r="B2346" s="7" t="s">
        <v>2345</v>
      </c>
      <c r="C2346" s="7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1">
        <f t="shared" si="144"/>
        <v>0</v>
      </c>
      <c r="P2346" s="8">
        <f t="shared" si="145"/>
        <v>1</v>
      </c>
      <c r="Q2346" s="8" t="s">
        <v>8319</v>
      </c>
      <c r="R2346" s="8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42.75" x14ac:dyDescent="0.45">
      <c r="A2347" s="5">
        <v>2345</v>
      </c>
      <c r="B2347" s="7" t="s">
        <v>2346</v>
      </c>
      <c r="C2347" s="7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1">
        <f t="shared" si="144"/>
        <v>0</v>
      </c>
      <c r="P2347" s="8" t="e">
        <f t="shared" si="145"/>
        <v>#DIV/0!</v>
      </c>
      <c r="Q2347" s="8" t="s">
        <v>8319</v>
      </c>
      <c r="R2347" s="8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2.75" x14ac:dyDescent="0.45">
      <c r="A2348" s="5">
        <v>2346</v>
      </c>
      <c r="B2348" s="7" t="s">
        <v>2347</v>
      </c>
      <c r="C2348" s="7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1">
        <f t="shared" si="144"/>
        <v>0</v>
      </c>
      <c r="P2348" s="8">
        <f t="shared" si="145"/>
        <v>13</v>
      </c>
      <c r="Q2348" s="8" t="s">
        <v>8319</v>
      </c>
      <c r="R2348" s="8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2.75" x14ac:dyDescent="0.45">
      <c r="A2349" s="5">
        <v>2347</v>
      </c>
      <c r="B2349" s="7" t="s">
        <v>2348</v>
      </c>
      <c r="C2349" s="7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1">
        <f t="shared" si="144"/>
        <v>2</v>
      </c>
      <c r="P2349" s="8">
        <f t="shared" si="145"/>
        <v>15</v>
      </c>
      <c r="Q2349" s="8" t="s">
        <v>8319</v>
      </c>
      <c r="R2349" s="8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42.75" x14ac:dyDescent="0.45">
      <c r="A2350" s="5">
        <v>2348</v>
      </c>
      <c r="B2350" s="7" t="s">
        <v>2349</v>
      </c>
      <c r="C2350" s="7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1">
        <f t="shared" si="144"/>
        <v>0</v>
      </c>
      <c r="P2350" s="8">
        <f t="shared" si="145"/>
        <v>54</v>
      </c>
      <c r="Q2350" s="8" t="s">
        <v>8319</v>
      </c>
      <c r="R2350" s="8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2.75" x14ac:dyDescent="0.45">
      <c r="A2351" s="5">
        <v>2349</v>
      </c>
      <c r="B2351" s="7" t="s">
        <v>2350</v>
      </c>
      <c r="C2351" s="7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1">
        <f t="shared" si="144"/>
        <v>0</v>
      </c>
      <c r="P2351" s="8" t="e">
        <f t="shared" si="145"/>
        <v>#DIV/0!</v>
      </c>
      <c r="Q2351" s="8" t="s">
        <v>8319</v>
      </c>
      <c r="R2351" s="8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42.75" x14ac:dyDescent="0.45">
      <c r="A2352" s="5">
        <v>2350</v>
      </c>
      <c r="B2352" s="7" t="s">
        <v>2351</v>
      </c>
      <c r="C2352" s="7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1">
        <f t="shared" si="144"/>
        <v>0</v>
      </c>
      <c r="P2352" s="8" t="e">
        <f t="shared" si="145"/>
        <v>#DIV/0!</v>
      </c>
      <c r="Q2352" s="8" t="s">
        <v>8319</v>
      </c>
      <c r="R2352" s="8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28.5" x14ac:dyDescent="0.45">
      <c r="A2353" s="5">
        <v>2351</v>
      </c>
      <c r="B2353" s="7" t="s">
        <v>2352</v>
      </c>
      <c r="C2353" s="7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1">
        <f t="shared" si="144"/>
        <v>1</v>
      </c>
      <c r="P2353" s="8">
        <f t="shared" si="145"/>
        <v>15.43</v>
      </c>
      <c r="Q2353" s="8" t="s">
        <v>8319</v>
      </c>
      <c r="R2353" s="8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2.75" x14ac:dyDescent="0.45">
      <c r="A2354" s="5">
        <v>2352</v>
      </c>
      <c r="B2354" s="7" t="s">
        <v>2353</v>
      </c>
      <c r="C2354" s="7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1">
        <f t="shared" si="144"/>
        <v>0</v>
      </c>
      <c r="P2354" s="8" t="e">
        <f t="shared" si="145"/>
        <v>#DIV/0!</v>
      </c>
      <c r="Q2354" s="8" t="s">
        <v>8319</v>
      </c>
      <c r="R2354" s="8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42.75" x14ac:dyDescent="0.45">
      <c r="A2355" s="5">
        <v>2353</v>
      </c>
      <c r="B2355" s="7" t="s">
        <v>2354</v>
      </c>
      <c r="C2355" s="7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1">
        <f t="shared" si="144"/>
        <v>0</v>
      </c>
      <c r="P2355" s="8" t="e">
        <f t="shared" si="145"/>
        <v>#DIV/0!</v>
      </c>
      <c r="Q2355" s="8" t="s">
        <v>8319</v>
      </c>
      <c r="R2355" s="8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2.75" x14ac:dyDescent="0.45">
      <c r="A2356" s="5">
        <v>2354</v>
      </c>
      <c r="B2356" s="7" t="s">
        <v>2355</v>
      </c>
      <c r="C2356" s="7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1">
        <f t="shared" si="144"/>
        <v>0</v>
      </c>
      <c r="P2356" s="8">
        <f t="shared" si="145"/>
        <v>25</v>
      </c>
      <c r="Q2356" s="8" t="s">
        <v>8319</v>
      </c>
      <c r="R2356" s="8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2.75" x14ac:dyDescent="0.45">
      <c r="A2357" s="5">
        <v>2355</v>
      </c>
      <c r="B2357" s="7" t="s">
        <v>2356</v>
      </c>
      <c r="C2357" s="7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1">
        <f t="shared" si="144"/>
        <v>1</v>
      </c>
      <c r="P2357" s="8">
        <f t="shared" si="145"/>
        <v>27.5</v>
      </c>
      <c r="Q2357" s="8" t="s">
        <v>8319</v>
      </c>
      <c r="R2357" s="8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28.5" x14ac:dyDescent="0.45">
      <c r="A2358" s="5">
        <v>2356</v>
      </c>
      <c r="B2358" s="7" t="s">
        <v>2357</v>
      </c>
      <c r="C2358" s="7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1">
        <f t="shared" si="144"/>
        <v>0</v>
      </c>
      <c r="P2358" s="8" t="e">
        <f t="shared" si="145"/>
        <v>#DIV/0!</v>
      </c>
      <c r="Q2358" s="8" t="s">
        <v>8319</v>
      </c>
      <c r="R2358" s="8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28.5" x14ac:dyDescent="0.45">
      <c r="A2359" s="5">
        <v>2357</v>
      </c>
      <c r="B2359" s="7" t="s">
        <v>2358</v>
      </c>
      <c r="C2359" s="7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1">
        <f t="shared" si="144"/>
        <v>0</v>
      </c>
      <c r="P2359" s="8" t="e">
        <f t="shared" si="145"/>
        <v>#DIV/0!</v>
      </c>
      <c r="Q2359" s="8" t="s">
        <v>8319</v>
      </c>
      <c r="R2359" s="8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2.75" x14ac:dyDescent="0.45">
      <c r="A2360" s="5">
        <v>2358</v>
      </c>
      <c r="B2360" s="7" t="s">
        <v>2359</v>
      </c>
      <c r="C2360" s="7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1">
        <f t="shared" si="144"/>
        <v>0</v>
      </c>
      <c r="P2360" s="8" t="e">
        <f t="shared" si="145"/>
        <v>#DIV/0!</v>
      </c>
      <c r="Q2360" s="8" t="s">
        <v>8319</v>
      </c>
      <c r="R2360" s="8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2.75" x14ac:dyDescent="0.45">
      <c r="A2361" s="5">
        <v>2359</v>
      </c>
      <c r="B2361" s="7" t="s">
        <v>2360</v>
      </c>
      <c r="C2361" s="7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1">
        <f t="shared" si="144"/>
        <v>15</v>
      </c>
      <c r="P2361" s="8">
        <f t="shared" si="145"/>
        <v>367</v>
      </c>
      <c r="Q2361" s="8" t="s">
        <v>8319</v>
      </c>
      <c r="R2361" s="8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2.75" x14ac:dyDescent="0.45">
      <c r="A2362" s="5">
        <v>2360</v>
      </c>
      <c r="B2362" s="7" t="s">
        <v>2361</v>
      </c>
      <c r="C2362" s="7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1">
        <f t="shared" si="144"/>
        <v>0</v>
      </c>
      <c r="P2362" s="8">
        <f t="shared" si="145"/>
        <v>2</v>
      </c>
      <c r="Q2362" s="8" t="s">
        <v>8319</v>
      </c>
      <c r="R2362" s="8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42.75" x14ac:dyDescent="0.45">
      <c r="A2363" s="5">
        <v>2361</v>
      </c>
      <c r="B2363" s="7" t="s">
        <v>2362</v>
      </c>
      <c r="C2363" s="7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1">
        <f t="shared" si="144"/>
        <v>0</v>
      </c>
      <c r="P2363" s="8" t="e">
        <f t="shared" si="145"/>
        <v>#DIV/0!</v>
      </c>
      <c r="Q2363" s="8" t="s">
        <v>8319</v>
      </c>
      <c r="R2363" s="8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42.75" x14ac:dyDescent="0.45">
      <c r="A2364" s="5">
        <v>2362</v>
      </c>
      <c r="B2364" s="7" t="s">
        <v>2363</v>
      </c>
      <c r="C2364" s="7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1">
        <f t="shared" si="144"/>
        <v>29</v>
      </c>
      <c r="P2364" s="8">
        <f t="shared" si="145"/>
        <v>60</v>
      </c>
      <c r="Q2364" s="8" t="s">
        <v>8319</v>
      </c>
      <c r="R2364" s="8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42.75" x14ac:dyDescent="0.45">
      <c r="A2365" s="5">
        <v>2363</v>
      </c>
      <c r="B2365" s="7" t="s">
        <v>2364</v>
      </c>
      <c r="C2365" s="7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1">
        <f t="shared" si="144"/>
        <v>0</v>
      </c>
      <c r="P2365" s="8" t="e">
        <f t="shared" si="145"/>
        <v>#DIV/0!</v>
      </c>
      <c r="Q2365" s="8" t="s">
        <v>8319</v>
      </c>
      <c r="R2365" s="8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28.5" x14ac:dyDescent="0.45">
      <c r="A2366" s="5">
        <v>2364</v>
      </c>
      <c r="B2366" s="7" t="s">
        <v>2365</v>
      </c>
      <c r="C2366" s="7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1">
        <f t="shared" si="144"/>
        <v>0</v>
      </c>
      <c r="P2366" s="8" t="e">
        <f t="shared" si="145"/>
        <v>#DIV/0!</v>
      </c>
      <c r="Q2366" s="8" t="s">
        <v>8319</v>
      </c>
      <c r="R2366" s="8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42.75" x14ac:dyDescent="0.45">
      <c r="A2367" s="5">
        <v>2365</v>
      </c>
      <c r="B2367" s="7" t="s">
        <v>2366</v>
      </c>
      <c r="C2367" s="7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1">
        <f t="shared" si="144"/>
        <v>0</v>
      </c>
      <c r="P2367" s="8" t="e">
        <f t="shared" si="145"/>
        <v>#DIV/0!</v>
      </c>
      <c r="Q2367" s="8" t="s">
        <v>8319</v>
      </c>
      <c r="R2367" s="8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2.75" x14ac:dyDescent="0.45">
      <c r="A2368" s="5">
        <v>2366</v>
      </c>
      <c r="B2368" s="7" t="s">
        <v>2367</v>
      </c>
      <c r="C2368" s="7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1">
        <f t="shared" si="144"/>
        <v>11</v>
      </c>
      <c r="P2368" s="8">
        <f t="shared" si="145"/>
        <v>97.41</v>
      </c>
      <c r="Q2368" s="8" t="s">
        <v>8319</v>
      </c>
      <c r="R2368" s="8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2.75" x14ac:dyDescent="0.45">
      <c r="A2369" s="5">
        <v>2367</v>
      </c>
      <c r="B2369" s="7" t="s">
        <v>2368</v>
      </c>
      <c r="C2369" s="7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1">
        <f t="shared" si="144"/>
        <v>1</v>
      </c>
      <c r="P2369" s="8">
        <f t="shared" si="145"/>
        <v>47.86</v>
      </c>
      <c r="Q2369" s="8" t="s">
        <v>8319</v>
      </c>
      <c r="R2369" s="8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42.75" x14ac:dyDescent="0.45">
      <c r="A2370" s="5">
        <v>2368</v>
      </c>
      <c r="B2370" s="7" t="s">
        <v>2369</v>
      </c>
      <c r="C2370" s="7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1">
        <f t="shared" si="144"/>
        <v>0</v>
      </c>
      <c r="P2370" s="8">
        <f t="shared" si="145"/>
        <v>50</v>
      </c>
      <c r="Q2370" s="8" t="s">
        <v>8319</v>
      </c>
      <c r="R2370" s="8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42.75" x14ac:dyDescent="0.45">
      <c r="A2371" s="5">
        <v>2369</v>
      </c>
      <c r="B2371" s="7" t="s">
        <v>2370</v>
      </c>
      <c r="C2371" s="7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1">
        <f t="shared" ref="O2371:O2434" si="148">ROUND((E2371/D2371)*100,0)</f>
        <v>0</v>
      </c>
      <c r="P2371" s="8" t="e">
        <f t="shared" ref="P2371:P2434" si="149">ROUND(E2371/L2371,2)</f>
        <v>#DIV/0!</v>
      </c>
      <c r="Q2371" s="8" t="s">
        <v>8319</v>
      </c>
      <c r="R2371" s="8" t="s">
        <v>8320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2.75" x14ac:dyDescent="0.45">
      <c r="A2372" s="5">
        <v>2370</v>
      </c>
      <c r="B2372" s="7" t="s">
        <v>2371</v>
      </c>
      <c r="C2372" s="7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1">
        <f t="shared" si="148"/>
        <v>0</v>
      </c>
      <c r="P2372" s="8">
        <f t="shared" si="149"/>
        <v>20.5</v>
      </c>
      <c r="Q2372" s="8" t="s">
        <v>8319</v>
      </c>
      <c r="R2372" s="8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42.75" x14ac:dyDescent="0.45">
      <c r="A2373" s="5">
        <v>2371</v>
      </c>
      <c r="B2373" s="7" t="s">
        <v>2372</v>
      </c>
      <c r="C2373" s="7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1">
        <f t="shared" si="148"/>
        <v>0</v>
      </c>
      <c r="P2373" s="8" t="e">
        <f t="shared" si="149"/>
        <v>#DIV/0!</v>
      </c>
      <c r="Q2373" s="8" t="s">
        <v>8319</v>
      </c>
      <c r="R2373" s="8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42.75" x14ac:dyDescent="0.45">
      <c r="A2374" s="5">
        <v>2372</v>
      </c>
      <c r="B2374" s="7" t="s">
        <v>2373</v>
      </c>
      <c r="C2374" s="7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1">
        <f t="shared" si="148"/>
        <v>3</v>
      </c>
      <c r="P2374" s="8">
        <f t="shared" si="149"/>
        <v>30</v>
      </c>
      <c r="Q2374" s="8" t="s">
        <v>8319</v>
      </c>
      <c r="R2374" s="8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28.5" x14ac:dyDescent="0.45">
      <c r="A2375" s="5">
        <v>2373</v>
      </c>
      <c r="B2375" s="7" t="s">
        <v>2374</v>
      </c>
      <c r="C2375" s="7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1">
        <f t="shared" si="148"/>
        <v>0</v>
      </c>
      <c r="P2375" s="8">
        <f t="shared" si="149"/>
        <v>50</v>
      </c>
      <c r="Q2375" s="8" t="s">
        <v>8319</v>
      </c>
      <c r="R2375" s="8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42.75" x14ac:dyDescent="0.45">
      <c r="A2376" s="5">
        <v>2374</v>
      </c>
      <c r="B2376" s="7" t="s">
        <v>2375</v>
      </c>
      <c r="C2376" s="7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1">
        <f t="shared" si="148"/>
        <v>0</v>
      </c>
      <c r="P2376" s="8">
        <f t="shared" si="149"/>
        <v>10</v>
      </c>
      <c r="Q2376" s="8" t="s">
        <v>8319</v>
      </c>
      <c r="R2376" s="8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42.75" x14ac:dyDescent="0.45">
      <c r="A2377" s="5">
        <v>2375</v>
      </c>
      <c r="B2377" s="7" t="s">
        <v>2376</v>
      </c>
      <c r="C2377" s="7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1">
        <f t="shared" si="148"/>
        <v>0</v>
      </c>
      <c r="P2377" s="8" t="e">
        <f t="shared" si="149"/>
        <v>#DIV/0!</v>
      </c>
      <c r="Q2377" s="8" t="s">
        <v>8319</v>
      </c>
      <c r="R2377" s="8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2.75" x14ac:dyDescent="0.45">
      <c r="A2378" s="5">
        <v>2376</v>
      </c>
      <c r="B2378" s="7" t="s">
        <v>2377</v>
      </c>
      <c r="C2378" s="7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1">
        <f t="shared" si="148"/>
        <v>11</v>
      </c>
      <c r="P2378" s="8">
        <f t="shared" si="149"/>
        <v>81.58</v>
      </c>
      <c r="Q2378" s="8" t="s">
        <v>8319</v>
      </c>
      <c r="R2378" s="8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2.75" x14ac:dyDescent="0.45">
      <c r="A2379" s="5">
        <v>2377</v>
      </c>
      <c r="B2379" s="7" t="s">
        <v>2378</v>
      </c>
      <c r="C2379" s="7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1">
        <f t="shared" si="148"/>
        <v>0</v>
      </c>
      <c r="P2379" s="8" t="e">
        <f t="shared" si="149"/>
        <v>#DIV/0!</v>
      </c>
      <c r="Q2379" s="8" t="s">
        <v>8319</v>
      </c>
      <c r="R2379" s="8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28.5" x14ac:dyDescent="0.45">
      <c r="A2380" s="5">
        <v>2378</v>
      </c>
      <c r="B2380" s="7" t="s">
        <v>2379</v>
      </c>
      <c r="C2380" s="7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1">
        <f t="shared" si="148"/>
        <v>0</v>
      </c>
      <c r="P2380" s="8" t="e">
        <f t="shared" si="149"/>
        <v>#DIV/0!</v>
      </c>
      <c r="Q2380" s="8" t="s">
        <v>8319</v>
      </c>
      <c r="R2380" s="8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28.5" x14ac:dyDescent="0.45">
      <c r="A2381" s="5">
        <v>2379</v>
      </c>
      <c r="B2381" s="7" t="s">
        <v>2380</v>
      </c>
      <c r="C2381" s="7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1">
        <f t="shared" si="148"/>
        <v>0</v>
      </c>
      <c r="P2381" s="8" t="e">
        <f t="shared" si="149"/>
        <v>#DIV/0!</v>
      </c>
      <c r="Q2381" s="8" t="s">
        <v>8319</v>
      </c>
      <c r="R2381" s="8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2.75" x14ac:dyDescent="0.45">
      <c r="A2382" s="5">
        <v>2380</v>
      </c>
      <c r="B2382" s="7" t="s">
        <v>2381</v>
      </c>
      <c r="C2382" s="7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1">
        <f t="shared" si="148"/>
        <v>0</v>
      </c>
      <c r="P2382" s="8">
        <f t="shared" si="149"/>
        <v>18.329999999999998</v>
      </c>
      <c r="Q2382" s="8" t="s">
        <v>8319</v>
      </c>
      <c r="R2382" s="8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2.75" x14ac:dyDescent="0.45">
      <c r="A2383" s="5">
        <v>2381</v>
      </c>
      <c r="B2383" s="7" t="s">
        <v>2382</v>
      </c>
      <c r="C2383" s="7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1">
        <f t="shared" si="148"/>
        <v>2</v>
      </c>
      <c r="P2383" s="8">
        <f t="shared" si="149"/>
        <v>224.43</v>
      </c>
      <c r="Q2383" s="8" t="s">
        <v>8319</v>
      </c>
      <c r="R2383" s="8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57" x14ac:dyDescent="0.45">
      <c r="A2384" s="5">
        <v>2382</v>
      </c>
      <c r="B2384" s="7" t="s">
        <v>2383</v>
      </c>
      <c r="C2384" s="7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1">
        <f t="shared" si="148"/>
        <v>3</v>
      </c>
      <c r="P2384" s="8">
        <f t="shared" si="149"/>
        <v>37.5</v>
      </c>
      <c r="Q2384" s="8" t="s">
        <v>8319</v>
      </c>
      <c r="R2384" s="8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42.75" x14ac:dyDescent="0.45">
      <c r="A2385" s="5">
        <v>2383</v>
      </c>
      <c r="B2385" s="7" t="s">
        <v>2384</v>
      </c>
      <c r="C2385" s="7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1">
        <f t="shared" si="148"/>
        <v>4</v>
      </c>
      <c r="P2385" s="8">
        <f t="shared" si="149"/>
        <v>145</v>
      </c>
      <c r="Q2385" s="8" t="s">
        <v>8319</v>
      </c>
      <c r="R2385" s="8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42.75" x14ac:dyDescent="0.45">
      <c r="A2386" s="5">
        <v>2384</v>
      </c>
      <c r="B2386" s="7" t="s">
        <v>2385</v>
      </c>
      <c r="C2386" s="7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1">
        <f t="shared" si="148"/>
        <v>1</v>
      </c>
      <c r="P2386" s="8">
        <f t="shared" si="149"/>
        <v>1</v>
      </c>
      <c r="Q2386" s="8" t="s">
        <v>8319</v>
      </c>
      <c r="R2386" s="8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42.75" x14ac:dyDescent="0.45">
      <c r="A2387" s="5">
        <v>2385</v>
      </c>
      <c r="B2387" s="7" t="s">
        <v>2386</v>
      </c>
      <c r="C2387" s="7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1">
        <f t="shared" si="148"/>
        <v>1</v>
      </c>
      <c r="P2387" s="8">
        <f t="shared" si="149"/>
        <v>112.57</v>
      </c>
      <c r="Q2387" s="8" t="s">
        <v>8319</v>
      </c>
      <c r="R2387" s="8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2.75" x14ac:dyDescent="0.45">
      <c r="A2388" s="5">
        <v>2386</v>
      </c>
      <c r="B2388" s="7" t="s">
        <v>2387</v>
      </c>
      <c r="C2388" s="7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1">
        <f t="shared" si="148"/>
        <v>0</v>
      </c>
      <c r="P2388" s="8" t="e">
        <f t="shared" si="149"/>
        <v>#DIV/0!</v>
      </c>
      <c r="Q2388" s="8" t="s">
        <v>8319</v>
      </c>
      <c r="R2388" s="8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42.75" x14ac:dyDescent="0.45">
      <c r="A2389" s="5">
        <v>2387</v>
      </c>
      <c r="B2389" s="7" t="s">
        <v>2388</v>
      </c>
      <c r="C2389" s="7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1">
        <f t="shared" si="148"/>
        <v>1</v>
      </c>
      <c r="P2389" s="8">
        <f t="shared" si="149"/>
        <v>342</v>
      </c>
      <c r="Q2389" s="8" t="s">
        <v>8319</v>
      </c>
      <c r="R2389" s="8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42.75" x14ac:dyDescent="0.45">
      <c r="A2390" s="5">
        <v>2388</v>
      </c>
      <c r="B2390" s="7" t="s">
        <v>2389</v>
      </c>
      <c r="C2390" s="7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1">
        <f t="shared" si="148"/>
        <v>1</v>
      </c>
      <c r="P2390" s="8">
        <f t="shared" si="149"/>
        <v>57.88</v>
      </c>
      <c r="Q2390" s="8" t="s">
        <v>8319</v>
      </c>
      <c r="R2390" s="8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57" x14ac:dyDescent="0.45">
      <c r="A2391" s="5">
        <v>2389</v>
      </c>
      <c r="B2391" s="7" t="s">
        <v>2390</v>
      </c>
      <c r="C2391" s="7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1">
        <f t="shared" si="148"/>
        <v>0</v>
      </c>
      <c r="P2391" s="8">
        <f t="shared" si="149"/>
        <v>30</v>
      </c>
      <c r="Q2391" s="8" t="s">
        <v>8319</v>
      </c>
      <c r="R2391" s="8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42.75" x14ac:dyDescent="0.45">
      <c r="A2392" s="5">
        <v>2390</v>
      </c>
      <c r="B2392" s="7" t="s">
        <v>2391</v>
      </c>
      <c r="C2392" s="7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1">
        <f t="shared" si="148"/>
        <v>0</v>
      </c>
      <c r="P2392" s="8" t="e">
        <f t="shared" si="149"/>
        <v>#DIV/0!</v>
      </c>
      <c r="Q2392" s="8" t="s">
        <v>8319</v>
      </c>
      <c r="R2392" s="8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28.5" x14ac:dyDescent="0.45">
      <c r="A2393" s="5">
        <v>2391</v>
      </c>
      <c r="B2393" s="7" t="s">
        <v>2392</v>
      </c>
      <c r="C2393" s="7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1">
        <f t="shared" si="148"/>
        <v>0</v>
      </c>
      <c r="P2393" s="8">
        <f t="shared" si="149"/>
        <v>25</v>
      </c>
      <c r="Q2393" s="8" t="s">
        <v>8319</v>
      </c>
      <c r="R2393" s="8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42.75" x14ac:dyDescent="0.45">
      <c r="A2394" s="5">
        <v>2392</v>
      </c>
      <c r="B2394" s="7" t="s">
        <v>2393</v>
      </c>
      <c r="C2394" s="7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1">
        <f t="shared" si="148"/>
        <v>0</v>
      </c>
      <c r="P2394" s="8" t="e">
        <f t="shared" si="149"/>
        <v>#DIV/0!</v>
      </c>
      <c r="Q2394" s="8" t="s">
        <v>8319</v>
      </c>
      <c r="R2394" s="8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42.75" x14ac:dyDescent="0.45">
      <c r="A2395" s="5">
        <v>2393</v>
      </c>
      <c r="B2395" s="7" t="s">
        <v>2394</v>
      </c>
      <c r="C2395" s="7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1">
        <f t="shared" si="148"/>
        <v>0</v>
      </c>
      <c r="P2395" s="8">
        <f t="shared" si="149"/>
        <v>50</v>
      </c>
      <c r="Q2395" s="8" t="s">
        <v>8319</v>
      </c>
      <c r="R2395" s="8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42.75" x14ac:dyDescent="0.45">
      <c r="A2396" s="5">
        <v>2394</v>
      </c>
      <c r="B2396" s="7" t="s">
        <v>2395</v>
      </c>
      <c r="C2396" s="7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1">
        <f t="shared" si="148"/>
        <v>0</v>
      </c>
      <c r="P2396" s="8">
        <f t="shared" si="149"/>
        <v>1.5</v>
      </c>
      <c r="Q2396" s="8" t="s">
        <v>8319</v>
      </c>
      <c r="R2396" s="8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2.75" x14ac:dyDescent="0.45">
      <c r="A2397" s="5">
        <v>2395</v>
      </c>
      <c r="B2397" s="7" t="s">
        <v>2396</v>
      </c>
      <c r="C2397" s="7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1">
        <f t="shared" si="148"/>
        <v>0</v>
      </c>
      <c r="P2397" s="8" t="e">
        <f t="shared" si="149"/>
        <v>#DIV/0!</v>
      </c>
      <c r="Q2397" s="8" t="s">
        <v>8319</v>
      </c>
      <c r="R2397" s="8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2.75" x14ac:dyDescent="0.45">
      <c r="A2398" s="5">
        <v>2396</v>
      </c>
      <c r="B2398" s="7" t="s">
        <v>2397</v>
      </c>
      <c r="C2398" s="7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1">
        <f t="shared" si="148"/>
        <v>0</v>
      </c>
      <c r="P2398" s="8">
        <f t="shared" si="149"/>
        <v>10</v>
      </c>
      <c r="Q2398" s="8" t="s">
        <v>8319</v>
      </c>
      <c r="R2398" s="8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42.75" x14ac:dyDescent="0.45">
      <c r="A2399" s="5">
        <v>2397</v>
      </c>
      <c r="B2399" s="7" t="s">
        <v>2398</v>
      </c>
      <c r="C2399" s="7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1">
        <f t="shared" si="148"/>
        <v>0</v>
      </c>
      <c r="P2399" s="8" t="e">
        <f t="shared" si="149"/>
        <v>#DIV/0!</v>
      </c>
      <c r="Q2399" s="8" t="s">
        <v>8319</v>
      </c>
      <c r="R2399" s="8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42.75" x14ac:dyDescent="0.45">
      <c r="A2400" s="5">
        <v>2398</v>
      </c>
      <c r="B2400" s="7" t="s">
        <v>2399</v>
      </c>
      <c r="C2400" s="7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1">
        <f t="shared" si="148"/>
        <v>0</v>
      </c>
      <c r="P2400" s="8" t="e">
        <f t="shared" si="149"/>
        <v>#DIV/0!</v>
      </c>
      <c r="Q2400" s="8" t="s">
        <v>8319</v>
      </c>
      <c r="R2400" s="8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2.75" x14ac:dyDescent="0.45">
      <c r="A2401" s="5">
        <v>2399</v>
      </c>
      <c r="B2401" s="7" t="s">
        <v>2400</v>
      </c>
      <c r="C2401" s="7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1">
        <f t="shared" si="148"/>
        <v>0</v>
      </c>
      <c r="P2401" s="8" t="e">
        <f t="shared" si="149"/>
        <v>#DIV/0!</v>
      </c>
      <c r="Q2401" s="8" t="s">
        <v>8319</v>
      </c>
      <c r="R2401" s="8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42.75" x14ac:dyDescent="0.45">
      <c r="A2402" s="5">
        <v>2400</v>
      </c>
      <c r="B2402" s="7" t="s">
        <v>2401</v>
      </c>
      <c r="C2402" s="7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1">
        <f t="shared" si="148"/>
        <v>0</v>
      </c>
      <c r="P2402" s="8" t="e">
        <f t="shared" si="149"/>
        <v>#DIV/0!</v>
      </c>
      <c r="Q2402" s="8" t="s">
        <v>8319</v>
      </c>
      <c r="R2402" s="8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42.75" x14ac:dyDescent="0.45">
      <c r="A2403" s="5">
        <v>2401</v>
      </c>
      <c r="B2403" s="7" t="s">
        <v>2402</v>
      </c>
      <c r="C2403" s="7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1">
        <f t="shared" si="148"/>
        <v>1</v>
      </c>
      <c r="P2403" s="8">
        <f t="shared" si="149"/>
        <v>22.33</v>
      </c>
      <c r="Q2403" s="8" t="s">
        <v>8336</v>
      </c>
      <c r="R2403" s="8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45">
      <c r="A2404" s="5">
        <v>2402</v>
      </c>
      <c r="B2404" s="7" t="s">
        <v>2403</v>
      </c>
      <c r="C2404" s="7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1">
        <f t="shared" si="148"/>
        <v>0</v>
      </c>
      <c r="P2404" s="8">
        <f t="shared" si="149"/>
        <v>52</v>
      </c>
      <c r="Q2404" s="8" t="s">
        <v>8336</v>
      </c>
      <c r="R2404" s="8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2.75" x14ac:dyDescent="0.45">
      <c r="A2405" s="5">
        <v>2403</v>
      </c>
      <c r="B2405" s="7" t="s">
        <v>2404</v>
      </c>
      <c r="C2405" s="7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1">
        <f t="shared" si="148"/>
        <v>17</v>
      </c>
      <c r="P2405" s="8">
        <f t="shared" si="149"/>
        <v>16.829999999999998</v>
      </c>
      <c r="Q2405" s="8" t="s">
        <v>8336</v>
      </c>
      <c r="R2405" s="8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42.75" x14ac:dyDescent="0.45">
      <c r="A2406" s="5">
        <v>2404</v>
      </c>
      <c r="B2406" s="7" t="s">
        <v>2405</v>
      </c>
      <c r="C2406" s="7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1">
        <f t="shared" si="148"/>
        <v>0</v>
      </c>
      <c r="P2406" s="8" t="e">
        <f t="shared" si="149"/>
        <v>#DIV/0!</v>
      </c>
      <c r="Q2406" s="8" t="s">
        <v>8336</v>
      </c>
      <c r="R2406" s="8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42.75" x14ac:dyDescent="0.45">
      <c r="A2407" s="5">
        <v>2405</v>
      </c>
      <c r="B2407" s="7" t="s">
        <v>2406</v>
      </c>
      <c r="C2407" s="7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1">
        <f t="shared" si="148"/>
        <v>23</v>
      </c>
      <c r="P2407" s="8">
        <f t="shared" si="149"/>
        <v>56.3</v>
      </c>
      <c r="Q2407" s="8" t="s">
        <v>8336</v>
      </c>
      <c r="R2407" s="8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2.75" x14ac:dyDescent="0.45">
      <c r="A2408" s="5">
        <v>2406</v>
      </c>
      <c r="B2408" s="7" t="s">
        <v>2407</v>
      </c>
      <c r="C2408" s="7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1">
        <f t="shared" si="148"/>
        <v>41</v>
      </c>
      <c r="P2408" s="8">
        <f t="shared" si="149"/>
        <v>84.06</v>
      </c>
      <c r="Q2408" s="8" t="s">
        <v>8336</v>
      </c>
      <c r="R2408" s="8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57" x14ac:dyDescent="0.45">
      <c r="A2409" s="5">
        <v>2407</v>
      </c>
      <c r="B2409" s="7" t="s">
        <v>2408</v>
      </c>
      <c r="C2409" s="7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1">
        <f t="shared" si="148"/>
        <v>25</v>
      </c>
      <c r="P2409" s="8">
        <f t="shared" si="149"/>
        <v>168.39</v>
      </c>
      <c r="Q2409" s="8" t="s">
        <v>8336</v>
      </c>
      <c r="R2409" s="8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28.5" x14ac:dyDescent="0.45">
      <c r="A2410" s="5">
        <v>2408</v>
      </c>
      <c r="B2410" s="7" t="s">
        <v>2409</v>
      </c>
      <c r="C2410" s="7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1">
        <f t="shared" si="148"/>
        <v>0</v>
      </c>
      <c r="P2410" s="8">
        <f t="shared" si="149"/>
        <v>15</v>
      </c>
      <c r="Q2410" s="8" t="s">
        <v>8336</v>
      </c>
      <c r="R2410" s="8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28.5" x14ac:dyDescent="0.45">
      <c r="A2411" s="5">
        <v>2409</v>
      </c>
      <c r="B2411" s="7" t="s">
        <v>2410</v>
      </c>
      <c r="C2411" s="7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1">
        <f t="shared" si="148"/>
        <v>2</v>
      </c>
      <c r="P2411" s="8">
        <f t="shared" si="149"/>
        <v>76.67</v>
      </c>
      <c r="Q2411" s="8" t="s">
        <v>8336</v>
      </c>
      <c r="R2411" s="8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57" x14ac:dyDescent="0.45">
      <c r="A2412" s="5">
        <v>2410</v>
      </c>
      <c r="B2412" s="7" t="s">
        <v>2411</v>
      </c>
      <c r="C2412" s="7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1">
        <f t="shared" si="148"/>
        <v>0</v>
      </c>
      <c r="P2412" s="8" t="e">
        <f t="shared" si="149"/>
        <v>#DIV/0!</v>
      </c>
      <c r="Q2412" s="8" t="s">
        <v>8336</v>
      </c>
      <c r="R2412" s="8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42.75" x14ac:dyDescent="0.45">
      <c r="A2413" s="5">
        <v>2411</v>
      </c>
      <c r="B2413" s="7" t="s">
        <v>2412</v>
      </c>
      <c r="C2413" s="7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1">
        <f t="shared" si="148"/>
        <v>1</v>
      </c>
      <c r="P2413" s="8">
        <f t="shared" si="149"/>
        <v>50.33</v>
      </c>
      <c r="Q2413" s="8" t="s">
        <v>8336</v>
      </c>
      <c r="R2413" s="8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42.75" x14ac:dyDescent="0.45">
      <c r="A2414" s="5">
        <v>2412</v>
      </c>
      <c r="B2414" s="7" t="s">
        <v>2413</v>
      </c>
      <c r="C2414" s="7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1">
        <f t="shared" si="148"/>
        <v>0</v>
      </c>
      <c r="P2414" s="8" t="e">
        <f t="shared" si="149"/>
        <v>#DIV/0!</v>
      </c>
      <c r="Q2414" s="8" t="s">
        <v>8336</v>
      </c>
      <c r="R2414" s="8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2.75" x14ac:dyDescent="0.45">
      <c r="A2415" s="5">
        <v>2413</v>
      </c>
      <c r="B2415" s="7" t="s">
        <v>2414</v>
      </c>
      <c r="C2415" s="7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1">
        <f t="shared" si="148"/>
        <v>1</v>
      </c>
      <c r="P2415" s="8">
        <f t="shared" si="149"/>
        <v>8.33</v>
      </c>
      <c r="Q2415" s="8" t="s">
        <v>8336</v>
      </c>
      <c r="R2415" s="8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42.75" x14ac:dyDescent="0.45">
      <c r="A2416" s="5">
        <v>2414</v>
      </c>
      <c r="B2416" s="7" t="s">
        <v>2415</v>
      </c>
      <c r="C2416" s="7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1">
        <f t="shared" si="148"/>
        <v>3</v>
      </c>
      <c r="P2416" s="8">
        <f t="shared" si="149"/>
        <v>35.380000000000003</v>
      </c>
      <c r="Q2416" s="8" t="s">
        <v>8336</v>
      </c>
      <c r="R2416" s="8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2.75" x14ac:dyDescent="0.45">
      <c r="A2417" s="5">
        <v>2415</v>
      </c>
      <c r="B2417" s="7" t="s">
        <v>2416</v>
      </c>
      <c r="C2417" s="7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1">
        <f t="shared" si="148"/>
        <v>1</v>
      </c>
      <c r="P2417" s="8">
        <f t="shared" si="149"/>
        <v>55.83</v>
      </c>
      <c r="Q2417" s="8" t="s">
        <v>8336</v>
      </c>
      <c r="R2417" s="8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42.75" x14ac:dyDescent="0.45">
      <c r="A2418" s="5">
        <v>2416</v>
      </c>
      <c r="B2418" s="7" t="s">
        <v>2417</v>
      </c>
      <c r="C2418" s="7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1">
        <f t="shared" si="148"/>
        <v>0</v>
      </c>
      <c r="P2418" s="8">
        <f t="shared" si="149"/>
        <v>5</v>
      </c>
      <c r="Q2418" s="8" t="s">
        <v>8336</v>
      </c>
      <c r="R2418" s="8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42.75" x14ac:dyDescent="0.45">
      <c r="A2419" s="5">
        <v>2417</v>
      </c>
      <c r="B2419" s="7" t="s">
        <v>2418</v>
      </c>
      <c r="C2419" s="7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1">
        <f t="shared" si="148"/>
        <v>0</v>
      </c>
      <c r="P2419" s="8" t="e">
        <f t="shared" si="149"/>
        <v>#DIV/0!</v>
      </c>
      <c r="Q2419" s="8" t="s">
        <v>8336</v>
      </c>
      <c r="R2419" s="8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45">
      <c r="A2420" s="5">
        <v>2418</v>
      </c>
      <c r="B2420" s="7" t="s">
        <v>2419</v>
      </c>
      <c r="C2420" s="7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1">
        <f t="shared" si="148"/>
        <v>0</v>
      </c>
      <c r="P2420" s="8">
        <f t="shared" si="149"/>
        <v>1</v>
      </c>
      <c r="Q2420" s="8" t="s">
        <v>8336</v>
      </c>
      <c r="R2420" s="8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42.75" x14ac:dyDescent="0.45">
      <c r="A2421" s="5">
        <v>2419</v>
      </c>
      <c r="B2421" s="7" t="s">
        <v>2420</v>
      </c>
      <c r="C2421" s="7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1">
        <f t="shared" si="148"/>
        <v>0</v>
      </c>
      <c r="P2421" s="8" t="e">
        <f t="shared" si="149"/>
        <v>#DIV/0!</v>
      </c>
      <c r="Q2421" s="8" t="s">
        <v>8336</v>
      </c>
      <c r="R2421" s="8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2.75" x14ac:dyDescent="0.45">
      <c r="A2422" s="5">
        <v>2420</v>
      </c>
      <c r="B2422" s="7" t="s">
        <v>2421</v>
      </c>
      <c r="C2422" s="7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1">
        <f t="shared" si="148"/>
        <v>15</v>
      </c>
      <c r="P2422" s="8">
        <f t="shared" si="149"/>
        <v>69.47</v>
      </c>
      <c r="Q2422" s="8" t="s">
        <v>8336</v>
      </c>
      <c r="R2422" s="8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28.5" x14ac:dyDescent="0.45">
      <c r="A2423" s="5">
        <v>2421</v>
      </c>
      <c r="B2423" s="7" t="s">
        <v>2422</v>
      </c>
      <c r="C2423" s="7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1">
        <f t="shared" si="148"/>
        <v>0</v>
      </c>
      <c r="P2423" s="8">
        <f t="shared" si="149"/>
        <v>1</v>
      </c>
      <c r="Q2423" s="8" t="s">
        <v>8336</v>
      </c>
      <c r="R2423" s="8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28.5" x14ac:dyDescent="0.45">
      <c r="A2424" s="5">
        <v>2422</v>
      </c>
      <c r="B2424" s="7" t="s">
        <v>2423</v>
      </c>
      <c r="C2424" s="7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1">
        <f t="shared" si="148"/>
        <v>0</v>
      </c>
      <c r="P2424" s="8">
        <f t="shared" si="149"/>
        <v>1</v>
      </c>
      <c r="Q2424" s="8" t="s">
        <v>8336</v>
      </c>
      <c r="R2424" s="8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2.75" x14ac:dyDescent="0.45">
      <c r="A2425" s="5">
        <v>2423</v>
      </c>
      <c r="B2425" s="7" t="s">
        <v>2424</v>
      </c>
      <c r="C2425" s="7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1">
        <f t="shared" si="148"/>
        <v>0</v>
      </c>
      <c r="P2425" s="8">
        <f t="shared" si="149"/>
        <v>8</v>
      </c>
      <c r="Q2425" s="8" t="s">
        <v>8336</v>
      </c>
      <c r="R2425" s="8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28.5" x14ac:dyDescent="0.45">
      <c r="A2426" s="5">
        <v>2424</v>
      </c>
      <c r="B2426" s="7" t="s">
        <v>2425</v>
      </c>
      <c r="C2426" s="7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1">
        <f t="shared" si="148"/>
        <v>1</v>
      </c>
      <c r="P2426" s="8">
        <f t="shared" si="149"/>
        <v>34.44</v>
      </c>
      <c r="Q2426" s="8" t="s">
        <v>8336</v>
      </c>
      <c r="R2426" s="8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42.75" x14ac:dyDescent="0.45">
      <c r="A2427" s="5">
        <v>2425</v>
      </c>
      <c r="B2427" s="7" t="s">
        <v>2426</v>
      </c>
      <c r="C2427" s="7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1">
        <f t="shared" si="148"/>
        <v>0</v>
      </c>
      <c r="P2427" s="8">
        <f t="shared" si="149"/>
        <v>1</v>
      </c>
      <c r="Q2427" s="8" t="s">
        <v>8336</v>
      </c>
      <c r="R2427" s="8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2.75" x14ac:dyDescent="0.45">
      <c r="A2428" s="5">
        <v>2426</v>
      </c>
      <c r="B2428" s="7" t="s">
        <v>2427</v>
      </c>
      <c r="C2428" s="7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1">
        <f t="shared" si="148"/>
        <v>0</v>
      </c>
      <c r="P2428" s="8" t="e">
        <f t="shared" si="149"/>
        <v>#DIV/0!</v>
      </c>
      <c r="Q2428" s="8" t="s">
        <v>8336</v>
      </c>
      <c r="R2428" s="8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28.5" x14ac:dyDescent="0.45">
      <c r="A2429" s="5">
        <v>2427</v>
      </c>
      <c r="B2429" s="7" t="s">
        <v>2428</v>
      </c>
      <c r="C2429" s="7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1">
        <f t="shared" si="148"/>
        <v>0</v>
      </c>
      <c r="P2429" s="8">
        <f t="shared" si="149"/>
        <v>1</v>
      </c>
      <c r="Q2429" s="8" t="s">
        <v>8336</v>
      </c>
      <c r="R2429" s="8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28.5" x14ac:dyDescent="0.45">
      <c r="A2430" s="5">
        <v>2428</v>
      </c>
      <c r="B2430" s="7" t="s">
        <v>2429</v>
      </c>
      <c r="C2430" s="7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1">
        <f t="shared" si="148"/>
        <v>0</v>
      </c>
      <c r="P2430" s="8">
        <f t="shared" si="149"/>
        <v>1</v>
      </c>
      <c r="Q2430" s="8" t="s">
        <v>8336</v>
      </c>
      <c r="R2430" s="8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2.75" x14ac:dyDescent="0.45">
      <c r="A2431" s="5">
        <v>2429</v>
      </c>
      <c r="B2431" s="7" t="s">
        <v>2430</v>
      </c>
      <c r="C2431" s="7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1">
        <f t="shared" si="148"/>
        <v>1</v>
      </c>
      <c r="P2431" s="8">
        <f t="shared" si="149"/>
        <v>501.25</v>
      </c>
      <c r="Q2431" s="8" t="s">
        <v>8336</v>
      </c>
      <c r="R2431" s="8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42.75" x14ac:dyDescent="0.45">
      <c r="A2432" s="5">
        <v>2430</v>
      </c>
      <c r="B2432" s="7" t="s">
        <v>2431</v>
      </c>
      <c r="C2432" s="7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1">
        <f t="shared" si="148"/>
        <v>1</v>
      </c>
      <c r="P2432" s="8">
        <f t="shared" si="149"/>
        <v>10.5</v>
      </c>
      <c r="Q2432" s="8" t="s">
        <v>8336</v>
      </c>
      <c r="R2432" s="8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28.5" x14ac:dyDescent="0.45">
      <c r="A2433" s="5">
        <v>2431</v>
      </c>
      <c r="B2433" s="7" t="s">
        <v>2432</v>
      </c>
      <c r="C2433" s="7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1">
        <f t="shared" si="148"/>
        <v>0</v>
      </c>
      <c r="P2433" s="8">
        <f t="shared" si="149"/>
        <v>1</v>
      </c>
      <c r="Q2433" s="8" t="s">
        <v>8336</v>
      </c>
      <c r="R2433" s="8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2.75" x14ac:dyDescent="0.45">
      <c r="A2434" s="5">
        <v>2432</v>
      </c>
      <c r="B2434" s="7" t="s">
        <v>2433</v>
      </c>
      <c r="C2434" s="7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1">
        <f t="shared" si="148"/>
        <v>0</v>
      </c>
      <c r="P2434" s="8">
        <f t="shared" si="149"/>
        <v>1</v>
      </c>
      <c r="Q2434" s="8" t="s">
        <v>8336</v>
      </c>
      <c r="R2434" s="8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42.75" x14ac:dyDescent="0.45">
      <c r="A2435" s="5">
        <v>2433</v>
      </c>
      <c r="B2435" s="7" t="s">
        <v>2434</v>
      </c>
      <c r="C2435" s="7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1">
        <f t="shared" ref="O2435:O2498" si="152">ROUND((E2435/D2435)*100,0)</f>
        <v>0</v>
      </c>
      <c r="P2435" s="8" t="e">
        <f t="shared" ref="P2435:P2498" si="153">ROUND(E2435/L2435,2)</f>
        <v>#DIV/0!</v>
      </c>
      <c r="Q2435" s="8" t="s">
        <v>8336</v>
      </c>
      <c r="R2435" s="8" t="s">
        <v>8337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2.75" x14ac:dyDescent="0.45">
      <c r="A2436" s="5">
        <v>2434</v>
      </c>
      <c r="B2436" s="7" t="s">
        <v>2435</v>
      </c>
      <c r="C2436" s="7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1">
        <f t="shared" si="152"/>
        <v>0</v>
      </c>
      <c r="P2436" s="8">
        <f t="shared" si="153"/>
        <v>13</v>
      </c>
      <c r="Q2436" s="8" t="s">
        <v>8336</v>
      </c>
      <c r="R2436" s="8" t="s">
        <v>8337</v>
      </c>
      <c r="S2436" s="17">
        <f t="shared" si="154"/>
        <v>42180.18604166666</v>
      </c>
      <c r="T2436" s="17">
        <f t="shared" si="155"/>
        <v>42220.18604166666</v>
      </c>
    </row>
    <row r="2437" spans="1:20" ht="42.75" x14ac:dyDescent="0.45">
      <c r="A2437" s="5">
        <v>2435</v>
      </c>
      <c r="B2437" s="7" t="s">
        <v>2436</v>
      </c>
      <c r="C2437" s="7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1">
        <f t="shared" si="152"/>
        <v>0</v>
      </c>
      <c r="P2437" s="8">
        <f t="shared" si="153"/>
        <v>306</v>
      </c>
      <c r="Q2437" s="8" t="s">
        <v>8336</v>
      </c>
      <c r="R2437" s="8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42.75" x14ac:dyDescent="0.45">
      <c r="A2438" s="5">
        <v>2436</v>
      </c>
      <c r="B2438" s="7" t="s">
        <v>2437</v>
      </c>
      <c r="C2438" s="7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1">
        <f t="shared" si="152"/>
        <v>0</v>
      </c>
      <c r="P2438" s="8">
        <f t="shared" si="153"/>
        <v>22.5</v>
      </c>
      <c r="Q2438" s="8" t="s">
        <v>8336</v>
      </c>
      <c r="R2438" s="8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2.75" x14ac:dyDescent="0.45">
      <c r="A2439" s="5">
        <v>2437</v>
      </c>
      <c r="B2439" s="7" t="s">
        <v>2438</v>
      </c>
      <c r="C2439" s="7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1">
        <f t="shared" si="152"/>
        <v>0</v>
      </c>
      <c r="P2439" s="8" t="e">
        <f t="shared" si="153"/>
        <v>#DIV/0!</v>
      </c>
      <c r="Q2439" s="8" t="s">
        <v>8336</v>
      </c>
      <c r="R2439" s="8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42.75" x14ac:dyDescent="0.45">
      <c r="A2440" s="5">
        <v>2438</v>
      </c>
      <c r="B2440" s="7" t="s">
        <v>2439</v>
      </c>
      <c r="C2440" s="7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1">
        <f t="shared" si="152"/>
        <v>0</v>
      </c>
      <c r="P2440" s="8">
        <f t="shared" si="153"/>
        <v>50</v>
      </c>
      <c r="Q2440" s="8" t="s">
        <v>8336</v>
      </c>
      <c r="R2440" s="8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42.75" x14ac:dyDescent="0.45">
      <c r="A2441" s="5">
        <v>2439</v>
      </c>
      <c r="B2441" s="7" t="s">
        <v>2440</v>
      </c>
      <c r="C2441" s="7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1">
        <f t="shared" si="152"/>
        <v>0</v>
      </c>
      <c r="P2441" s="8" t="e">
        <f t="shared" si="153"/>
        <v>#DIV/0!</v>
      </c>
      <c r="Q2441" s="8" t="s">
        <v>8336</v>
      </c>
      <c r="R2441" s="8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28.5" x14ac:dyDescent="0.45">
      <c r="A2442" s="5">
        <v>2440</v>
      </c>
      <c r="B2442" s="7" t="s">
        <v>2441</v>
      </c>
      <c r="C2442" s="7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1">
        <f t="shared" si="152"/>
        <v>0</v>
      </c>
      <c r="P2442" s="8">
        <f t="shared" si="153"/>
        <v>5</v>
      </c>
      <c r="Q2442" s="8" t="s">
        <v>8336</v>
      </c>
      <c r="R2442" s="8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28.5" x14ac:dyDescent="0.45">
      <c r="A2443" s="5">
        <v>2441</v>
      </c>
      <c r="B2443" s="7" t="s">
        <v>2442</v>
      </c>
      <c r="C2443" s="7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1">
        <f t="shared" si="152"/>
        <v>108</v>
      </c>
      <c r="P2443" s="8">
        <f t="shared" si="153"/>
        <v>74.23</v>
      </c>
      <c r="Q2443" s="8" t="s">
        <v>8336</v>
      </c>
      <c r="R2443" s="8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28.5" x14ac:dyDescent="0.45">
      <c r="A2444" s="5">
        <v>2442</v>
      </c>
      <c r="B2444" s="7" t="s">
        <v>2443</v>
      </c>
      <c r="C2444" s="7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1">
        <f t="shared" si="152"/>
        <v>126</v>
      </c>
      <c r="P2444" s="8">
        <f t="shared" si="153"/>
        <v>81.25</v>
      </c>
      <c r="Q2444" s="8" t="s">
        <v>8336</v>
      </c>
      <c r="R2444" s="8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42.75" x14ac:dyDescent="0.45">
      <c r="A2445" s="5">
        <v>2443</v>
      </c>
      <c r="B2445" s="7" t="s">
        <v>2444</v>
      </c>
      <c r="C2445" s="7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1">
        <f t="shared" si="152"/>
        <v>203</v>
      </c>
      <c r="P2445" s="8">
        <f t="shared" si="153"/>
        <v>130.22999999999999</v>
      </c>
      <c r="Q2445" s="8" t="s">
        <v>8336</v>
      </c>
      <c r="R2445" s="8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42.75" x14ac:dyDescent="0.45">
      <c r="A2446" s="5">
        <v>2444</v>
      </c>
      <c r="B2446" s="7" t="s">
        <v>2445</v>
      </c>
      <c r="C2446" s="7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1">
        <f t="shared" si="152"/>
        <v>109</v>
      </c>
      <c r="P2446" s="8">
        <f t="shared" si="153"/>
        <v>53.41</v>
      </c>
      <c r="Q2446" s="8" t="s">
        <v>8336</v>
      </c>
      <c r="R2446" s="8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57" x14ac:dyDescent="0.45">
      <c r="A2447" s="5">
        <v>2445</v>
      </c>
      <c r="B2447" s="7" t="s">
        <v>2446</v>
      </c>
      <c r="C2447" s="7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1">
        <f t="shared" si="152"/>
        <v>173</v>
      </c>
      <c r="P2447" s="8">
        <f t="shared" si="153"/>
        <v>75.13</v>
      </c>
      <c r="Q2447" s="8" t="s">
        <v>8336</v>
      </c>
      <c r="R2447" s="8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42.75" x14ac:dyDescent="0.45">
      <c r="A2448" s="5">
        <v>2446</v>
      </c>
      <c r="B2448" s="7" t="s">
        <v>2447</v>
      </c>
      <c r="C2448" s="7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1">
        <f t="shared" si="152"/>
        <v>168</v>
      </c>
      <c r="P2448" s="8">
        <f t="shared" si="153"/>
        <v>75.67</v>
      </c>
      <c r="Q2448" s="8" t="s">
        <v>8336</v>
      </c>
      <c r="R2448" s="8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42.75" x14ac:dyDescent="0.45">
      <c r="A2449" s="5">
        <v>2447</v>
      </c>
      <c r="B2449" s="7" t="s">
        <v>2448</v>
      </c>
      <c r="C2449" s="7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1">
        <f t="shared" si="152"/>
        <v>427</v>
      </c>
      <c r="P2449" s="8">
        <f t="shared" si="153"/>
        <v>31.69</v>
      </c>
      <c r="Q2449" s="8" t="s">
        <v>8336</v>
      </c>
      <c r="R2449" s="8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42.75" x14ac:dyDescent="0.45">
      <c r="A2450" s="5">
        <v>2448</v>
      </c>
      <c r="B2450" s="7" t="s">
        <v>2449</v>
      </c>
      <c r="C2450" s="7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1">
        <f t="shared" si="152"/>
        <v>108</v>
      </c>
      <c r="P2450" s="8">
        <f t="shared" si="153"/>
        <v>47.78</v>
      </c>
      <c r="Q2450" s="8" t="s">
        <v>8336</v>
      </c>
      <c r="R2450" s="8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2.75" x14ac:dyDescent="0.45">
      <c r="A2451" s="5">
        <v>2449</v>
      </c>
      <c r="B2451" s="7" t="s">
        <v>2450</v>
      </c>
      <c r="C2451" s="7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1">
        <f t="shared" si="152"/>
        <v>108</v>
      </c>
      <c r="P2451" s="8">
        <f t="shared" si="153"/>
        <v>90</v>
      </c>
      <c r="Q2451" s="8" t="s">
        <v>8336</v>
      </c>
      <c r="R2451" s="8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42.75" x14ac:dyDescent="0.45">
      <c r="A2452" s="5">
        <v>2450</v>
      </c>
      <c r="B2452" s="7" t="s">
        <v>2451</v>
      </c>
      <c r="C2452" s="7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1">
        <f t="shared" si="152"/>
        <v>102</v>
      </c>
      <c r="P2452" s="8">
        <f t="shared" si="153"/>
        <v>149.31</v>
      </c>
      <c r="Q2452" s="8" t="s">
        <v>8336</v>
      </c>
      <c r="R2452" s="8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42.75" x14ac:dyDescent="0.45">
      <c r="A2453" s="5">
        <v>2451</v>
      </c>
      <c r="B2453" s="7" t="s">
        <v>2452</v>
      </c>
      <c r="C2453" s="7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1">
        <f t="shared" si="152"/>
        <v>115</v>
      </c>
      <c r="P2453" s="8">
        <f t="shared" si="153"/>
        <v>62.07</v>
      </c>
      <c r="Q2453" s="8" t="s">
        <v>8336</v>
      </c>
      <c r="R2453" s="8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42.75" x14ac:dyDescent="0.45">
      <c r="A2454" s="5">
        <v>2452</v>
      </c>
      <c r="B2454" s="7" t="s">
        <v>2453</v>
      </c>
      <c r="C2454" s="7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1">
        <f t="shared" si="152"/>
        <v>134</v>
      </c>
      <c r="P2454" s="8">
        <f t="shared" si="153"/>
        <v>53.4</v>
      </c>
      <c r="Q2454" s="8" t="s">
        <v>8336</v>
      </c>
      <c r="R2454" s="8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42.75" x14ac:dyDescent="0.45">
      <c r="A2455" s="5">
        <v>2453</v>
      </c>
      <c r="B2455" s="7" t="s">
        <v>2454</v>
      </c>
      <c r="C2455" s="7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1">
        <f t="shared" si="152"/>
        <v>155</v>
      </c>
      <c r="P2455" s="8">
        <f t="shared" si="153"/>
        <v>69.27</v>
      </c>
      <c r="Q2455" s="8" t="s">
        <v>8336</v>
      </c>
      <c r="R2455" s="8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2.75" x14ac:dyDescent="0.45">
      <c r="A2456" s="5">
        <v>2454</v>
      </c>
      <c r="B2456" s="7" t="s">
        <v>2455</v>
      </c>
      <c r="C2456" s="7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1">
        <f t="shared" si="152"/>
        <v>101</v>
      </c>
      <c r="P2456" s="8">
        <f t="shared" si="153"/>
        <v>271.51</v>
      </c>
      <c r="Q2456" s="8" t="s">
        <v>8336</v>
      </c>
      <c r="R2456" s="8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2.75" x14ac:dyDescent="0.45">
      <c r="A2457" s="5">
        <v>2455</v>
      </c>
      <c r="B2457" s="7" t="s">
        <v>2456</v>
      </c>
      <c r="C2457" s="7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1">
        <f t="shared" si="152"/>
        <v>182</v>
      </c>
      <c r="P2457" s="8">
        <f t="shared" si="153"/>
        <v>34.130000000000003</v>
      </c>
      <c r="Q2457" s="8" t="s">
        <v>8336</v>
      </c>
      <c r="R2457" s="8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2.75" x14ac:dyDescent="0.45">
      <c r="A2458" s="5">
        <v>2456</v>
      </c>
      <c r="B2458" s="7" t="s">
        <v>2457</v>
      </c>
      <c r="C2458" s="7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1">
        <f t="shared" si="152"/>
        <v>181</v>
      </c>
      <c r="P2458" s="8">
        <f t="shared" si="153"/>
        <v>40.49</v>
      </c>
      <c r="Q2458" s="8" t="s">
        <v>8336</v>
      </c>
      <c r="R2458" s="8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2.75" x14ac:dyDescent="0.45">
      <c r="A2459" s="5">
        <v>2457</v>
      </c>
      <c r="B2459" s="7" t="s">
        <v>2458</v>
      </c>
      <c r="C2459" s="7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1">
        <f t="shared" si="152"/>
        <v>102</v>
      </c>
      <c r="P2459" s="8">
        <f t="shared" si="153"/>
        <v>189.76</v>
      </c>
      <c r="Q2459" s="8" t="s">
        <v>8336</v>
      </c>
      <c r="R2459" s="8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42.75" x14ac:dyDescent="0.45">
      <c r="A2460" s="5">
        <v>2458</v>
      </c>
      <c r="B2460" s="7" t="s">
        <v>2459</v>
      </c>
      <c r="C2460" s="7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1">
        <f t="shared" si="152"/>
        <v>110</v>
      </c>
      <c r="P2460" s="8">
        <f t="shared" si="153"/>
        <v>68.86</v>
      </c>
      <c r="Q2460" s="8" t="s">
        <v>8336</v>
      </c>
      <c r="R2460" s="8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42.75" x14ac:dyDescent="0.45">
      <c r="A2461" s="5">
        <v>2459</v>
      </c>
      <c r="B2461" s="7" t="s">
        <v>2460</v>
      </c>
      <c r="C2461" s="7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1">
        <f t="shared" si="152"/>
        <v>102</v>
      </c>
      <c r="P2461" s="8">
        <f t="shared" si="153"/>
        <v>108.78</v>
      </c>
      <c r="Q2461" s="8" t="s">
        <v>8336</v>
      </c>
      <c r="R2461" s="8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42.75" x14ac:dyDescent="0.45">
      <c r="A2462" s="5">
        <v>2460</v>
      </c>
      <c r="B2462" s="7" t="s">
        <v>2461</v>
      </c>
      <c r="C2462" s="7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1">
        <f t="shared" si="152"/>
        <v>101</v>
      </c>
      <c r="P2462" s="8">
        <f t="shared" si="153"/>
        <v>125.99</v>
      </c>
      <c r="Q2462" s="8" t="s">
        <v>8336</v>
      </c>
      <c r="R2462" s="8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42.75" x14ac:dyDescent="0.45">
      <c r="A2463" s="5">
        <v>2461</v>
      </c>
      <c r="B2463" s="7" t="s">
        <v>2462</v>
      </c>
      <c r="C2463" s="7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1">
        <f t="shared" si="152"/>
        <v>104</v>
      </c>
      <c r="P2463" s="8">
        <f t="shared" si="153"/>
        <v>90.52</v>
      </c>
      <c r="Q2463" s="8" t="s">
        <v>8325</v>
      </c>
      <c r="R2463" s="8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2.75" x14ac:dyDescent="0.45">
      <c r="A2464" s="5">
        <v>2462</v>
      </c>
      <c r="B2464" s="7" t="s">
        <v>2463</v>
      </c>
      <c r="C2464" s="7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1">
        <f t="shared" si="152"/>
        <v>111</v>
      </c>
      <c r="P2464" s="8">
        <f t="shared" si="153"/>
        <v>28.88</v>
      </c>
      <c r="Q2464" s="8" t="s">
        <v>8325</v>
      </c>
      <c r="R2464" s="8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45">
      <c r="A2465" s="5">
        <v>2463</v>
      </c>
      <c r="B2465" s="7" t="s">
        <v>2464</v>
      </c>
      <c r="C2465" s="7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1">
        <f t="shared" si="152"/>
        <v>116</v>
      </c>
      <c r="P2465" s="8">
        <f t="shared" si="153"/>
        <v>31</v>
      </c>
      <c r="Q2465" s="8" t="s">
        <v>8325</v>
      </c>
      <c r="R2465" s="8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2.75" x14ac:dyDescent="0.45">
      <c r="A2466" s="5">
        <v>2464</v>
      </c>
      <c r="B2466" s="7" t="s">
        <v>2465</v>
      </c>
      <c r="C2466" s="7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1">
        <f t="shared" si="152"/>
        <v>111</v>
      </c>
      <c r="P2466" s="8">
        <f t="shared" si="153"/>
        <v>51.67</v>
      </c>
      <c r="Q2466" s="8" t="s">
        <v>8325</v>
      </c>
      <c r="R2466" s="8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28.5" x14ac:dyDescent="0.45">
      <c r="A2467" s="5">
        <v>2465</v>
      </c>
      <c r="B2467" s="7" t="s">
        <v>2466</v>
      </c>
      <c r="C2467" s="7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1">
        <f t="shared" si="152"/>
        <v>180</v>
      </c>
      <c r="P2467" s="8">
        <f t="shared" si="153"/>
        <v>26.27</v>
      </c>
      <c r="Q2467" s="8" t="s">
        <v>8325</v>
      </c>
      <c r="R2467" s="8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2.75" x14ac:dyDescent="0.45">
      <c r="A2468" s="5">
        <v>2466</v>
      </c>
      <c r="B2468" s="7" t="s">
        <v>2467</v>
      </c>
      <c r="C2468" s="7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1">
        <f t="shared" si="152"/>
        <v>100</v>
      </c>
      <c r="P2468" s="8">
        <f t="shared" si="153"/>
        <v>48.08</v>
      </c>
      <c r="Q2468" s="8" t="s">
        <v>8325</v>
      </c>
      <c r="R2468" s="8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2.75" x14ac:dyDescent="0.45">
      <c r="A2469" s="5">
        <v>2467</v>
      </c>
      <c r="B2469" s="7" t="s">
        <v>2468</v>
      </c>
      <c r="C2469" s="7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1">
        <f t="shared" si="152"/>
        <v>119</v>
      </c>
      <c r="P2469" s="8">
        <f t="shared" si="153"/>
        <v>27.56</v>
      </c>
      <c r="Q2469" s="8" t="s">
        <v>8325</v>
      </c>
      <c r="R2469" s="8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28.5" x14ac:dyDescent="0.45">
      <c r="A2470" s="5">
        <v>2468</v>
      </c>
      <c r="B2470" s="7" t="s">
        <v>2469</v>
      </c>
      <c r="C2470" s="7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1">
        <f t="shared" si="152"/>
        <v>107</v>
      </c>
      <c r="P2470" s="8">
        <f t="shared" si="153"/>
        <v>36.97</v>
      </c>
      <c r="Q2470" s="8" t="s">
        <v>8325</v>
      </c>
      <c r="R2470" s="8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42.75" x14ac:dyDescent="0.45">
      <c r="A2471" s="5">
        <v>2469</v>
      </c>
      <c r="B2471" s="7" t="s">
        <v>2470</v>
      </c>
      <c r="C2471" s="7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1">
        <f t="shared" si="152"/>
        <v>114</v>
      </c>
      <c r="P2471" s="8">
        <f t="shared" si="153"/>
        <v>29.02</v>
      </c>
      <c r="Q2471" s="8" t="s">
        <v>8325</v>
      </c>
      <c r="R2471" s="8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2.75" x14ac:dyDescent="0.45">
      <c r="A2472" s="5">
        <v>2470</v>
      </c>
      <c r="B2472" s="7" t="s">
        <v>2471</v>
      </c>
      <c r="C2472" s="7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1">
        <f t="shared" si="152"/>
        <v>103</v>
      </c>
      <c r="P2472" s="8">
        <f t="shared" si="153"/>
        <v>28.66</v>
      </c>
      <c r="Q2472" s="8" t="s">
        <v>8325</v>
      </c>
      <c r="R2472" s="8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42.75" x14ac:dyDescent="0.45">
      <c r="A2473" s="5">
        <v>2471</v>
      </c>
      <c r="B2473" s="7" t="s">
        <v>2472</v>
      </c>
      <c r="C2473" s="7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1">
        <f t="shared" si="152"/>
        <v>128</v>
      </c>
      <c r="P2473" s="8">
        <f t="shared" si="153"/>
        <v>37.65</v>
      </c>
      <c r="Q2473" s="8" t="s">
        <v>8325</v>
      </c>
      <c r="R2473" s="8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57" x14ac:dyDescent="0.45">
      <c r="A2474" s="5">
        <v>2472</v>
      </c>
      <c r="B2474" s="7" t="s">
        <v>2473</v>
      </c>
      <c r="C2474" s="7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1">
        <f t="shared" si="152"/>
        <v>136</v>
      </c>
      <c r="P2474" s="8">
        <f t="shared" si="153"/>
        <v>97.9</v>
      </c>
      <c r="Q2474" s="8" t="s">
        <v>8325</v>
      </c>
      <c r="R2474" s="8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2.75" x14ac:dyDescent="0.45">
      <c r="A2475" s="5">
        <v>2473</v>
      </c>
      <c r="B2475" s="7" t="s">
        <v>2474</v>
      </c>
      <c r="C2475" s="7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1">
        <f t="shared" si="152"/>
        <v>100</v>
      </c>
      <c r="P2475" s="8">
        <f t="shared" si="153"/>
        <v>42.55</v>
      </c>
      <c r="Q2475" s="8" t="s">
        <v>8325</v>
      </c>
      <c r="R2475" s="8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57" x14ac:dyDescent="0.45">
      <c r="A2476" s="5">
        <v>2474</v>
      </c>
      <c r="B2476" s="7" t="s">
        <v>2475</v>
      </c>
      <c r="C2476" s="7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1">
        <f t="shared" si="152"/>
        <v>100</v>
      </c>
      <c r="P2476" s="8">
        <f t="shared" si="153"/>
        <v>131.58000000000001</v>
      </c>
      <c r="Q2476" s="8" t="s">
        <v>8325</v>
      </c>
      <c r="R2476" s="8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28.5" x14ac:dyDescent="0.45">
      <c r="A2477" s="5">
        <v>2475</v>
      </c>
      <c r="B2477" s="7" t="s">
        <v>2476</v>
      </c>
      <c r="C2477" s="7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1">
        <f t="shared" si="152"/>
        <v>105</v>
      </c>
      <c r="P2477" s="8">
        <f t="shared" si="153"/>
        <v>32.32</v>
      </c>
      <c r="Q2477" s="8" t="s">
        <v>8325</v>
      </c>
      <c r="R2477" s="8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2.75" x14ac:dyDescent="0.45">
      <c r="A2478" s="5">
        <v>2476</v>
      </c>
      <c r="B2478" s="7" t="s">
        <v>2477</v>
      </c>
      <c r="C2478" s="7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1">
        <f t="shared" si="152"/>
        <v>105</v>
      </c>
      <c r="P2478" s="8">
        <f t="shared" si="153"/>
        <v>61.1</v>
      </c>
      <c r="Q2478" s="8" t="s">
        <v>8325</v>
      </c>
      <c r="R2478" s="8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28.5" x14ac:dyDescent="0.45">
      <c r="A2479" s="5">
        <v>2477</v>
      </c>
      <c r="B2479" s="7" t="s">
        <v>824</v>
      </c>
      <c r="C2479" s="7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1">
        <f t="shared" si="152"/>
        <v>171</v>
      </c>
      <c r="P2479" s="8">
        <f t="shared" si="153"/>
        <v>31.34</v>
      </c>
      <c r="Q2479" s="8" t="s">
        <v>8325</v>
      </c>
      <c r="R2479" s="8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2.75" x14ac:dyDescent="0.45">
      <c r="A2480" s="5">
        <v>2478</v>
      </c>
      <c r="B2480" s="7" t="s">
        <v>2478</v>
      </c>
      <c r="C2480" s="7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1">
        <f t="shared" si="152"/>
        <v>128</v>
      </c>
      <c r="P2480" s="8">
        <f t="shared" si="153"/>
        <v>129.11000000000001</v>
      </c>
      <c r="Q2480" s="8" t="s">
        <v>8325</v>
      </c>
      <c r="R2480" s="8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28.5" x14ac:dyDescent="0.45">
      <c r="A2481" s="5">
        <v>2479</v>
      </c>
      <c r="B2481" s="7" t="s">
        <v>2479</v>
      </c>
      <c r="C2481" s="7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1">
        <f t="shared" si="152"/>
        <v>133</v>
      </c>
      <c r="P2481" s="8">
        <f t="shared" si="153"/>
        <v>25.02</v>
      </c>
      <c r="Q2481" s="8" t="s">
        <v>8325</v>
      </c>
      <c r="R2481" s="8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2.75" x14ac:dyDescent="0.45">
      <c r="A2482" s="5">
        <v>2480</v>
      </c>
      <c r="B2482" s="7" t="s">
        <v>2480</v>
      </c>
      <c r="C2482" s="7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1">
        <f t="shared" si="152"/>
        <v>100</v>
      </c>
      <c r="P2482" s="8">
        <f t="shared" si="153"/>
        <v>250</v>
      </c>
      <c r="Q2482" s="8" t="s">
        <v>8325</v>
      </c>
      <c r="R2482" s="8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2.75" x14ac:dyDescent="0.45">
      <c r="A2483" s="5">
        <v>2481</v>
      </c>
      <c r="B2483" s="7" t="s">
        <v>2481</v>
      </c>
      <c r="C2483" s="7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1">
        <f t="shared" si="152"/>
        <v>113</v>
      </c>
      <c r="P2483" s="8">
        <f t="shared" si="153"/>
        <v>47.54</v>
      </c>
      <c r="Q2483" s="8" t="s">
        <v>8325</v>
      </c>
      <c r="R2483" s="8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42.75" x14ac:dyDescent="0.45">
      <c r="A2484" s="5">
        <v>2482</v>
      </c>
      <c r="B2484" s="7" t="s">
        <v>2482</v>
      </c>
      <c r="C2484" s="7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1">
        <f t="shared" si="152"/>
        <v>100</v>
      </c>
      <c r="P2484" s="8">
        <f t="shared" si="153"/>
        <v>40.04</v>
      </c>
      <c r="Q2484" s="8" t="s">
        <v>8325</v>
      </c>
      <c r="R2484" s="8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28.5" x14ac:dyDescent="0.45">
      <c r="A2485" s="5">
        <v>2483</v>
      </c>
      <c r="B2485" s="7" t="s">
        <v>2483</v>
      </c>
      <c r="C2485" s="7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1">
        <f t="shared" si="152"/>
        <v>114</v>
      </c>
      <c r="P2485" s="8">
        <f t="shared" si="153"/>
        <v>65.84</v>
      </c>
      <c r="Q2485" s="8" t="s">
        <v>8325</v>
      </c>
      <c r="R2485" s="8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42.75" x14ac:dyDescent="0.45">
      <c r="A2486" s="5">
        <v>2484</v>
      </c>
      <c r="B2486" s="7" t="s">
        <v>2484</v>
      </c>
      <c r="C2486" s="7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1">
        <f t="shared" si="152"/>
        <v>119</v>
      </c>
      <c r="P2486" s="8">
        <f t="shared" si="153"/>
        <v>46.4</v>
      </c>
      <c r="Q2486" s="8" t="s">
        <v>8325</v>
      </c>
      <c r="R2486" s="8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42.75" x14ac:dyDescent="0.45">
      <c r="A2487" s="5">
        <v>2485</v>
      </c>
      <c r="B2487" s="7" t="s">
        <v>2485</v>
      </c>
      <c r="C2487" s="7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1">
        <f t="shared" si="152"/>
        <v>103</v>
      </c>
      <c r="P2487" s="8">
        <f t="shared" si="153"/>
        <v>50.37</v>
      </c>
      <c r="Q2487" s="8" t="s">
        <v>8325</v>
      </c>
      <c r="R2487" s="8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2.75" x14ac:dyDescent="0.45">
      <c r="A2488" s="5">
        <v>2486</v>
      </c>
      <c r="B2488" s="7" t="s">
        <v>2486</v>
      </c>
      <c r="C2488" s="7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1">
        <f t="shared" si="152"/>
        <v>266</v>
      </c>
      <c r="P2488" s="8">
        <f t="shared" si="153"/>
        <v>26.57</v>
      </c>
      <c r="Q2488" s="8" t="s">
        <v>8325</v>
      </c>
      <c r="R2488" s="8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2.75" x14ac:dyDescent="0.45">
      <c r="A2489" s="5">
        <v>2487</v>
      </c>
      <c r="B2489" s="7" t="s">
        <v>2487</v>
      </c>
      <c r="C2489" s="7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1">
        <f t="shared" si="152"/>
        <v>100</v>
      </c>
      <c r="P2489" s="8">
        <f t="shared" si="153"/>
        <v>39.49</v>
      </c>
      <c r="Q2489" s="8" t="s">
        <v>8325</v>
      </c>
      <c r="R2489" s="8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42.75" x14ac:dyDescent="0.45">
      <c r="A2490" s="5">
        <v>2488</v>
      </c>
      <c r="B2490" s="7" t="s">
        <v>2488</v>
      </c>
      <c r="C2490" s="7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1">
        <f t="shared" si="152"/>
        <v>107</v>
      </c>
      <c r="P2490" s="8">
        <f t="shared" si="153"/>
        <v>49.25</v>
      </c>
      <c r="Q2490" s="8" t="s">
        <v>8325</v>
      </c>
      <c r="R2490" s="8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2.75" x14ac:dyDescent="0.45">
      <c r="A2491" s="5">
        <v>2489</v>
      </c>
      <c r="B2491" s="7" t="s">
        <v>2489</v>
      </c>
      <c r="C2491" s="7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1">
        <f t="shared" si="152"/>
        <v>134</v>
      </c>
      <c r="P2491" s="8">
        <f t="shared" si="153"/>
        <v>62.38</v>
      </c>
      <c r="Q2491" s="8" t="s">
        <v>8325</v>
      </c>
      <c r="R2491" s="8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2.75" x14ac:dyDescent="0.45">
      <c r="A2492" s="5">
        <v>2490</v>
      </c>
      <c r="B2492" s="7" t="s">
        <v>2490</v>
      </c>
      <c r="C2492" s="7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1">
        <f t="shared" si="152"/>
        <v>121</v>
      </c>
      <c r="P2492" s="8">
        <f t="shared" si="153"/>
        <v>37.94</v>
      </c>
      <c r="Q2492" s="8" t="s">
        <v>8325</v>
      </c>
      <c r="R2492" s="8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2.75" x14ac:dyDescent="0.45">
      <c r="A2493" s="5">
        <v>2491</v>
      </c>
      <c r="B2493" s="7" t="s">
        <v>2491</v>
      </c>
      <c r="C2493" s="7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1">
        <f t="shared" si="152"/>
        <v>103</v>
      </c>
      <c r="P2493" s="8">
        <f t="shared" si="153"/>
        <v>51.6</v>
      </c>
      <c r="Q2493" s="8" t="s">
        <v>8325</v>
      </c>
      <c r="R2493" s="8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28.5" x14ac:dyDescent="0.45">
      <c r="A2494" s="5">
        <v>2492</v>
      </c>
      <c r="B2494" s="7" t="s">
        <v>2492</v>
      </c>
      <c r="C2494" s="7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1">
        <f t="shared" si="152"/>
        <v>125</v>
      </c>
      <c r="P2494" s="8">
        <f t="shared" si="153"/>
        <v>27.78</v>
      </c>
      <c r="Q2494" s="8" t="s">
        <v>8325</v>
      </c>
      <c r="R2494" s="8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2.75" x14ac:dyDescent="0.45">
      <c r="A2495" s="5">
        <v>2493</v>
      </c>
      <c r="B2495" s="7" t="s">
        <v>2493</v>
      </c>
      <c r="C2495" s="7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1">
        <f t="shared" si="152"/>
        <v>129</v>
      </c>
      <c r="P2495" s="8">
        <f t="shared" si="153"/>
        <v>99.38</v>
      </c>
      <c r="Q2495" s="8" t="s">
        <v>8325</v>
      </c>
      <c r="R2495" s="8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2.75" x14ac:dyDescent="0.45">
      <c r="A2496" s="5">
        <v>2494</v>
      </c>
      <c r="B2496" s="7" t="s">
        <v>2494</v>
      </c>
      <c r="C2496" s="7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1">
        <f t="shared" si="152"/>
        <v>101</v>
      </c>
      <c r="P2496" s="8">
        <f t="shared" si="153"/>
        <v>38.85</v>
      </c>
      <c r="Q2496" s="8" t="s">
        <v>8325</v>
      </c>
      <c r="R2496" s="8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2.75" x14ac:dyDescent="0.45">
      <c r="A2497" s="5">
        <v>2495</v>
      </c>
      <c r="B2497" s="7" t="s">
        <v>2495</v>
      </c>
      <c r="C2497" s="7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1">
        <f t="shared" si="152"/>
        <v>128</v>
      </c>
      <c r="P2497" s="8">
        <f t="shared" si="153"/>
        <v>45.55</v>
      </c>
      <c r="Q2497" s="8" t="s">
        <v>8325</v>
      </c>
      <c r="R2497" s="8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28.5" x14ac:dyDescent="0.45">
      <c r="A2498" s="5">
        <v>2496</v>
      </c>
      <c r="B2498" s="7" t="s">
        <v>2496</v>
      </c>
      <c r="C2498" s="7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1">
        <f t="shared" si="152"/>
        <v>100</v>
      </c>
      <c r="P2498" s="8">
        <f t="shared" si="153"/>
        <v>600</v>
      </c>
      <c r="Q2498" s="8" t="s">
        <v>8325</v>
      </c>
      <c r="R2498" s="8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2.75" x14ac:dyDescent="0.45">
      <c r="A2499" s="5">
        <v>2497</v>
      </c>
      <c r="B2499" s="7" t="s">
        <v>2497</v>
      </c>
      <c r="C2499" s="7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1">
        <f t="shared" ref="O2499:O2562" si="156">ROUND((E2499/D2499)*100,0)</f>
        <v>113</v>
      </c>
      <c r="P2499" s="8">
        <f t="shared" ref="P2499:P2562" si="157">ROUND(E2499/L2499,2)</f>
        <v>80.55</v>
      </c>
      <c r="Q2499" s="8" t="s">
        <v>8325</v>
      </c>
      <c r="R2499" s="8" t="s">
        <v>8329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2.75" x14ac:dyDescent="0.45">
      <c r="A2500" s="5">
        <v>2498</v>
      </c>
      <c r="B2500" s="7" t="s">
        <v>2498</v>
      </c>
      <c r="C2500" s="7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1">
        <f t="shared" si="156"/>
        <v>106</v>
      </c>
      <c r="P2500" s="8">
        <f t="shared" si="157"/>
        <v>52.8</v>
      </c>
      <c r="Q2500" s="8" t="s">
        <v>8325</v>
      </c>
      <c r="R2500" s="8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2.75" x14ac:dyDescent="0.45">
      <c r="A2501" s="5">
        <v>2499</v>
      </c>
      <c r="B2501" s="7" t="s">
        <v>2499</v>
      </c>
      <c r="C2501" s="7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1">
        <f t="shared" si="156"/>
        <v>203</v>
      </c>
      <c r="P2501" s="8">
        <f t="shared" si="157"/>
        <v>47.68</v>
      </c>
      <c r="Q2501" s="8" t="s">
        <v>8325</v>
      </c>
      <c r="R2501" s="8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2.75" x14ac:dyDescent="0.45">
      <c r="A2502" s="5">
        <v>2500</v>
      </c>
      <c r="B2502" s="7" t="s">
        <v>2500</v>
      </c>
      <c r="C2502" s="7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1">
        <f t="shared" si="156"/>
        <v>113</v>
      </c>
      <c r="P2502" s="8">
        <f t="shared" si="157"/>
        <v>23.45</v>
      </c>
      <c r="Q2502" s="8" t="s">
        <v>8325</v>
      </c>
      <c r="R2502" s="8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2.75" x14ac:dyDescent="0.45">
      <c r="A2503" s="5">
        <v>2501</v>
      </c>
      <c r="B2503" s="7" t="s">
        <v>2501</v>
      </c>
      <c r="C2503" s="7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1">
        <f t="shared" si="156"/>
        <v>3</v>
      </c>
      <c r="P2503" s="8">
        <f t="shared" si="157"/>
        <v>40.14</v>
      </c>
      <c r="Q2503" s="8" t="s">
        <v>8336</v>
      </c>
      <c r="R2503" s="8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42.75" x14ac:dyDescent="0.45">
      <c r="A2504" s="5">
        <v>2502</v>
      </c>
      <c r="B2504" s="7" t="s">
        <v>2502</v>
      </c>
      <c r="C2504" s="7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1">
        <f t="shared" si="156"/>
        <v>0</v>
      </c>
      <c r="P2504" s="8">
        <f t="shared" si="157"/>
        <v>17.2</v>
      </c>
      <c r="Q2504" s="8" t="s">
        <v>8336</v>
      </c>
      <c r="R2504" s="8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42.75" x14ac:dyDescent="0.45">
      <c r="A2505" s="5">
        <v>2503</v>
      </c>
      <c r="B2505" s="7" t="s">
        <v>2503</v>
      </c>
      <c r="C2505" s="7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1">
        <f t="shared" si="156"/>
        <v>0</v>
      </c>
      <c r="P2505" s="8" t="e">
        <f t="shared" si="157"/>
        <v>#DIV/0!</v>
      </c>
      <c r="Q2505" s="8" t="s">
        <v>8336</v>
      </c>
      <c r="R2505" s="8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28.5" x14ac:dyDescent="0.45">
      <c r="A2506" s="5">
        <v>2504</v>
      </c>
      <c r="B2506" s="7" t="s">
        <v>2504</v>
      </c>
      <c r="C2506" s="7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1">
        <f t="shared" si="156"/>
        <v>0</v>
      </c>
      <c r="P2506" s="8" t="e">
        <f t="shared" si="157"/>
        <v>#DIV/0!</v>
      </c>
      <c r="Q2506" s="8" t="s">
        <v>8336</v>
      </c>
      <c r="R2506" s="8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57" x14ac:dyDescent="0.45">
      <c r="A2507" s="5">
        <v>2505</v>
      </c>
      <c r="B2507" s="7" t="s">
        <v>2505</v>
      </c>
      <c r="C2507" s="7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1">
        <f t="shared" si="156"/>
        <v>0</v>
      </c>
      <c r="P2507" s="8" t="e">
        <f t="shared" si="157"/>
        <v>#DIV/0!</v>
      </c>
      <c r="Q2507" s="8" t="s">
        <v>8336</v>
      </c>
      <c r="R2507" s="8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42.75" x14ac:dyDescent="0.45">
      <c r="A2508" s="5">
        <v>2506</v>
      </c>
      <c r="B2508" s="7" t="s">
        <v>2506</v>
      </c>
      <c r="C2508" s="7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1">
        <f t="shared" si="156"/>
        <v>1</v>
      </c>
      <c r="P2508" s="8">
        <f t="shared" si="157"/>
        <v>15</v>
      </c>
      <c r="Q2508" s="8" t="s">
        <v>8336</v>
      </c>
      <c r="R2508" s="8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x14ac:dyDescent="0.45">
      <c r="A2509" s="5">
        <v>2507</v>
      </c>
      <c r="B2509" s="7" t="s">
        <v>2507</v>
      </c>
      <c r="C2509" s="7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1">
        <f t="shared" si="156"/>
        <v>0</v>
      </c>
      <c r="P2509" s="8" t="e">
        <f t="shared" si="157"/>
        <v>#DIV/0!</v>
      </c>
      <c r="Q2509" s="8" t="s">
        <v>8336</v>
      </c>
      <c r="R2509" s="8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42.75" x14ac:dyDescent="0.45">
      <c r="A2510" s="5">
        <v>2508</v>
      </c>
      <c r="B2510" s="7" t="s">
        <v>2508</v>
      </c>
      <c r="C2510" s="7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1">
        <f t="shared" si="156"/>
        <v>0</v>
      </c>
      <c r="P2510" s="8" t="e">
        <f t="shared" si="157"/>
        <v>#DIV/0!</v>
      </c>
      <c r="Q2510" s="8" t="s">
        <v>8336</v>
      </c>
      <c r="R2510" s="8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42.75" x14ac:dyDescent="0.45">
      <c r="A2511" s="5">
        <v>2509</v>
      </c>
      <c r="B2511" s="7" t="s">
        <v>2509</v>
      </c>
      <c r="C2511" s="7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1">
        <f t="shared" si="156"/>
        <v>1</v>
      </c>
      <c r="P2511" s="8">
        <f t="shared" si="157"/>
        <v>35.71</v>
      </c>
      <c r="Q2511" s="8" t="s">
        <v>8336</v>
      </c>
      <c r="R2511" s="8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42.75" x14ac:dyDescent="0.45">
      <c r="A2512" s="5">
        <v>2510</v>
      </c>
      <c r="B2512" s="7" t="s">
        <v>2510</v>
      </c>
      <c r="C2512" s="7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1">
        <f t="shared" si="156"/>
        <v>0</v>
      </c>
      <c r="P2512" s="8">
        <f t="shared" si="157"/>
        <v>37.5</v>
      </c>
      <c r="Q2512" s="8" t="s">
        <v>8336</v>
      </c>
      <c r="R2512" s="8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2.75" x14ac:dyDescent="0.45">
      <c r="A2513" s="5">
        <v>2511</v>
      </c>
      <c r="B2513" s="7" t="s">
        <v>2511</v>
      </c>
      <c r="C2513" s="7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1">
        <f t="shared" si="156"/>
        <v>0</v>
      </c>
      <c r="P2513" s="8" t="e">
        <f t="shared" si="157"/>
        <v>#DIV/0!</v>
      </c>
      <c r="Q2513" s="8" t="s">
        <v>8336</v>
      </c>
      <c r="R2513" s="8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2.75" x14ac:dyDescent="0.45">
      <c r="A2514" s="5">
        <v>2512</v>
      </c>
      <c r="B2514" s="7" t="s">
        <v>2512</v>
      </c>
      <c r="C2514" s="7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1">
        <f t="shared" si="156"/>
        <v>0</v>
      </c>
      <c r="P2514" s="8" t="e">
        <f t="shared" si="157"/>
        <v>#DIV/0!</v>
      </c>
      <c r="Q2514" s="8" t="s">
        <v>8336</v>
      </c>
      <c r="R2514" s="8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42.75" x14ac:dyDescent="0.45">
      <c r="A2515" s="5">
        <v>2513</v>
      </c>
      <c r="B2515" s="7" t="s">
        <v>2513</v>
      </c>
      <c r="C2515" s="7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1">
        <f t="shared" si="156"/>
        <v>0</v>
      </c>
      <c r="P2515" s="8" t="e">
        <f t="shared" si="157"/>
        <v>#DIV/0!</v>
      </c>
      <c r="Q2515" s="8" t="s">
        <v>8336</v>
      </c>
      <c r="R2515" s="8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42.75" x14ac:dyDescent="0.45">
      <c r="A2516" s="5">
        <v>2514</v>
      </c>
      <c r="B2516" s="7" t="s">
        <v>2514</v>
      </c>
      <c r="C2516" s="7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1">
        <f t="shared" si="156"/>
        <v>2</v>
      </c>
      <c r="P2516" s="8">
        <f t="shared" si="157"/>
        <v>52.5</v>
      </c>
      <c r="Q2516" s="8" t="s">
        <v>8336</v>
      </c>
      <c r="R2516" s="8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42.75" x14ac:dyDescent="0.45">
      <c r="A2517" s="5">
        <v>2515</v>
      </c>
      <c r="B2517" s="7" t="s">
        <v>2515</v>
      </c>
      <c r="C2517" s="7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1">
        <f t="shared" si="156"/>
        <v>19</v>
      </c>
      <c r="P2517" s="8">
        <f t="shared" si="157"/>
        <v>77.5</v>
      </c>
      <c r="Q2517" s="8" t="s">
        <v>8336</v>
      </c>
      <c r="R2517" s="8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42.75" x14ac:dyDescent="0.45">
      <c r="A2518" s="5">
        <v>2516</v>
      </c>
      <c r="B2518" s="7" t="s">
        <v>2516</v>
      </c>
      <c r="C2518" s="7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1">
        <f t="shared" si="156"/>
        <v>0</v>
      </c>
      <c r="P2518" s="8" t="e">
        <f t="shared" si="157"/>
        <v>#DIV/0!</v>
      </c>
      <c r="Q2518" s="8" t="s">
        <v>8336</v>
      </c>
      <c r="R2518" s="8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42.75" x14ac:dyDescent="0.45">
      <c r="A2519" s="5">
        <v>2517</v>
      </c>
      <c r="B2519" s="7" t="s">
        <v>2517</v>
      </c>
      <c r="C2519" s="7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1">
        <f t="shared" si="156"/>
        <v>10</v>
      </c>
      <c r="P2519" s="8">
        <f t="shared" si="157"/>
        <v>53.55</v>
      </c>
      <c r="Q2519" s="8" t="s">
        <v>8336</v>
      </c>
      <c r="R2519" s="8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2.75" x14ac:dyDescent="0.45">
      <c r="A2520" s="5">
        <v>2518</v>
      </c>
      <c r="B2520" s="7" t="s">
        <v>2518</v>
      </c>
      <c r="C2520" s="7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1">
        <f t="shared" si="156"/>
        <v>0</v>
      </c>
      <c r="P2520" s="8" t="e">
        <f t="shared" si="157"/>
        <v>#DIV/0!</v>
      </c>
      <c r="Q2520" s="8" t="s">
        <v>8336</v>
      </c>
      <c r="R2520" s="8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28.5" x14ac:dyDescent="0.45">
      <c r="A2521" s="5">
        <v>2519</v>
      </c>
      <c r="B2521" s="7" t="s">
        <v>2519</v>
      </c>
      <c r="C2521" s="7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1">
        <f t="shared" si="156"/>
        <v>0</v>
      </c>
      <c r="P2521" s="8">
        <f t="shared" si="157"/>
        <v>16.25</v>
      </c>
      <c r="Q2521" s="8" t="s">
        <v>8336</v>
      </c>
      <c r="R2521" s="8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42.75" x14ac:dyDescent="0.45">
      <c r="A2522" s="5">
        <v>2520</v>
      </c>
      <c r="B2522" s="7" t="s">
        <v>2520</v>
      </c>
      <c r="C2522" s="7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1">
        <f t="shared" si="156"/>
        <v>0</v>
      </c>
      <c r="P2522" s="8" t="e">
        <f t="shared" si="157"/>
        <v>#DIV/0!</v>
      </c>
      <c r="Q2522" s="8" t="s">
        <v>8336</v>
      </c>
      <c r="R2522" s="8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57" x14ac:dyDescent="0.45">
      <c r="A2523" s="5">
        <v>2521</v>
      </c>
      <c r="B2523" s="7" t="s">
        <v>2521</v>
      </c>
      <c r="C2523" s="7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1">
        <f t="shared" si="156"/>
        <v>109</v>
      </c>
      <c r="P2523" s="8">
        <f t="shared" si="157"/>
        <v>103.68</v>
      </c>
      <c r="Q2523" s="8" t="s">
        <v>8325</v>
      </c>
      <c r="R2523" s="8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2.75" x14ac:dyDescent="0.45">
      <c r="A2524" s="5">
        <v>2522</v>
      </c>
      <c r="B2524" s="7" t="s">
        <v>2522</v>
      </c>
      <c r="C2524" s="7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1">
        <f t="shared" si="156"/>
        <v>100</v>
      </c>
      <c r="P2524" s="8">
        <f t="shared" si="157"/>
        <v>185.19</v>
      </c>
      <c r="Q2524" s="8" t="s">
        <v>8325</v>
      </c>
      <c r="R2524" s="8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2.75" x14ac:dyDescent="0.45">
      <c r="A2525" s="5">
        <v>2523</v>
      </c>
      <c r="B2525" s="7" t="s">
        <v>2523</v>
      </c>
      <c r="C2525" s="7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1">
        <f t="shared" si="156"/>
        <v>156</v>
      </c>
      <c r="P2525" s="8">
        <f t="shared" si="157"/>
        <v>54.15</v>
      </c>
      <c r="Q2525" s="8" t="s">
        <v>8325</v>
      </c>
      <c r="R2525" s="8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28.5" x14ac:dyDescent="0.45">
      <c r="A2526" s="5">
        <v>2524</v>
      </c>
      <c r="B2526" s="7" t="s">
        <v>2524</v>
      </c>
      <c r="C2526" s="7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1">
        <f t="shared" si="156"/>
        <v>102</v>
      </c>
      <c r="P2526" s="8">
        <f t="shared" si="157"/>
        <v>177.21</v>
      </c>
      <c r="Q2526" s="8" t="s">
        <v>8325</v>
      </c>
      <c r="R2526" s="8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2.75" x14ac:dyDescent="0.45">
      <c r="A2527" s="5">
        <v>2525</v>
      </c>
      <c r="B2527" s="7" t="s">
        <v>2525</v>
      </c>
      <c r="C2527" s="7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1">
        <f t="shared" si="156"/>
        <v>100</v>
      </c>
      <c r="P2527" s="8">
        <f t="shared" si="157"/>
        <v>100.33</v>
      </c>
      <c r="Q2527" s="8" t="s">
        <v>8325</v>
      </c>
      <c r="R2527" s="8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2.75" x14ac:dyDescent="0.45">
      <c r="A2528" s="5">
        <v>2526</v>
      </c>
      <c r="B2528" s="7" t="s">
        <v>2526</v>
      </c>
      <c r="C2528" s="7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1">
        <f t="shared" si="156"/>
        <v>113</v>
      </c>
      <c r="P2528" s="8">
        <f t="shared" si="157"/>
        <v>136.91</v>
      </c>
      <c r="Q2528" s="8" t="s">
        <v>8325</v>
      </c>
      <c r="R2528" s="8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2.75" x14ac:dyDescent="0.45">
      <c r="A2529" s="5">
        <v>2527</v>
      </c>
      <c r="B2529" s="7" t="s">
        <v>2527</v>
      </c>
      <c r="C2529" s="7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1">
        <f t="shared" si="156"/>
        <v>102</v>
      </c>
      <c r="P2529" s="8">
        <f t="shared" si="157"/>
        <v>57.54</v>
      </c>
      <c r="Q2529" s="8" t="s">
        <v>8325</v>
      </c>
      <c r="R2529" s="8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2.75" x14ac:dyDescent="0.45">
      <c r="A2530" s="5">
        <v>2528</v>
      </c>
      <c r="B2530" s="7" t="s">
        <v>2528</v>
      </c>
      <c r="C2530" s="7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1">
        <f t="shared" si="156"/>
        <v>107</v>
      </c>
      <c r="P2530" s="8">
        <f t="shared" si="157"/>
        <v>52.96</v>
      </c>
      <c r="Q2530" s="8" t="s">
        <v>8325</v>
      </c>
      <c r="R2530" s="8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28.5" x14ac:dyDescent="0.45">
      <c r="A2531" s="5">
        <v>2529</v>
      </c>
      <c r="B2531" s="7" t="s">
        <v>2529</v>
      </c>
      <c r="C2531" s="7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1">
        <f t="shared" si="156"/>
        <v>104</v>
      </c>
      <c r="P2531" s="8">
        <f t="shared" si="157"/>
        <v>82.33</v>
      </c>
      <c r="Q2531" s="8" t="s">
        <v>8325</v>
      </c>
      <c r="R2531" s="8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2.75" x14ac:dyDescent="0.45">
      <c r="A2532" s="5">
        <v>2530</v>
      </c>
      <c r="B2532" s="7" t="s">
        <v>2530</v>
      </c>
      <c r="C2532" s="7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1">
        <f t="shared" si="156"/>
        <v>100</v>
      </c>
      <c r="P2532" s="8">
        <f t="shared" si="157"/>
        <v>135.41999999999999</v>
      </c>
      <c r="Q2532" s="8" t="s">
        <v>8325</v>
      </c>
      <c r="R2532" s="8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42.75" x14ac:dyDescent="0.45">
      <c r="A2533" s="5">
        <v>2531</v>
      </c>
      <c r="B2533" s="7" t="s">
        <v>2531</v>
      </c>
      <c r="C2533" s="7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1">
        <f t="shared" si="156"/>
        <v>100</v>
      </c>
      <c r="P2533" s="8">
        <f t="shared" si="157"/>
        <v>74.069999999999993</v>
      </c>
      <c r="Q2533" s="8" t="s">
        <v>8325</v>
      </c>
      <c r="R2533" s="8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2.75" x14ac:dyDescent="0.45">
      <c r="A2534" s="5">
        <v>2532</v>
      </c>
      <c r="B2534" s="7" t="s">
        <v>2532</v>
      </c>
      <c r="C2534" s="7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1">
        <f t="shared" si="156"/>
        <v>126</v>
      </c>
      <c r="P2534" s="8">
        <f t="shared" si="157"/>
        <v>84.08</v>
      </c>
      <c r="Q2534" s="8" t="s">
        <v>8325</v>
      </c>
      <c r="R2534" s="8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2.75" x14ac:dyDescent="0.45">
      <c r="A2535" s="5">
        <v>2533</v>
      </c>
      <c r="B2535" s="7" t="s">
        <v>2533</v>
      </c>
      <c r="C2535" s="7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1">
        <f t="shared" si="156"/>
        <v>111</v>
      </c>
      <c r="P2535" s="8">
        <f t="shared" si="157"/>
        <v>61.03</v>
      </c>
      <c r="Q2535" s="8" t="s">
        <v>8325</v>
      </c>
      <c r="R2535" s="8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57" x14ac:dyDescent="0.45">
      <c r="A2536" s="5">
        <v>2534</v>
      </c>
      <c r="B2536" s="7" t="s">
        <v>2534</v>
      </c>
      <c r="C2536" s="7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1">
        <f t="shared" si="156"/>
        <v>105</v>
      </c>
      <c r="P2536" s="8">
        <f t="shared" si="157"/>
        <v>150</v>
      </c>
      <c r="Q2536" s="8" t="s">
        <v>8325</v>
      </c>
      <c r="R2536" s="8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x14ac:dyDescent="0.45">
      <c r="A2537" s="5">
        <v>2535</v>
      </c>
      <c r="B2537" s="7" t="s">
        <v>2535</v>
      </c>
      <c r="C2537" s="7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1">
        <f t="shared" si="156"/>
        <v>104</v>
      </c>
      <c r="P2537" s="8">
        <f t="shared" si="157"/>
        <v>266.08999999999997</v>
      </c>
      <c r="Q2537" s="8" t="s">
        <v>8325</v>
      </c>
      <c r="R2537" s="8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2.75" x14ac:dyDescent="0.45">
      <c r="A2538" s="5">
        <v>2536</v>
      </c>
      <c r="B2538" s="7" t="s">
        <v>2536</v>
      </c>
      <c r="C2538" s="7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1">
        <f t="shared" si="156"/>
        <v>116</v>
      </c>
      <c r="P2538" s="8">
        <f t="shared" si="157"/>
        <v>7.25</v>
      </c>
      <c r="Q2538" s="8" t="s">
        <v>8325</v>
      </c>
      <c r="R2538" s="8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2.75" x14ac:dyDescent="0.45">
      <c r="A2539" s="5">
        <v>2537</v>
      </c>
      <c r="B2539" s="7" t="s">
        <v>2537</v>
      </c>
      <c r="C2539" s="7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1">
        <f t="shared" si="156"/>
        <v>110</v>
      </c>
      <c r="P2539" s="8">
        <f t="shared" si="157"/>
        <v>100</v>
      </c>
      <c r="Q2539" s="8" t="s">
        <v>8325</v>
      </c>
      <c r="R2539" s="8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28.5" x14ac:dyDescent="0.45">
      <c r="A2540" s="5">
        <v>2538</v>
      </c>
      <c r="B2540" s="7" t="s">
        <v>2538</v>
      </c>
      <c r="C2540" s="7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1">
        <f t="shared" si="156"/>
        <v>113</v>
      </c>
      <c r="P2540" s="8">
        <f t="shared" si="157"/>
        <v>109.96</v>
      </c>
      <c r="Q2540" s="8" t="s">
        <v>8325</v>
      </c>
      <c r="R2540" s="8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2.75" x14ac:dyDescent="0.45">
      <c r="A2541" s="5">
        <v>2539</v>
      </c>
      <c r="B2541" s="7" t="s">
        <v>2539</v>
      </c>
      <c r="C2541" s="7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1">
        <f t="shared" si="156"/>
        <v>100</v>
      </c>
      <c r="P2541" s="8">
        <f t="shared" si="157"/>
        <v>169.92</v>
      </c>
      <c r="Q2541" s="8" t="s">
        <v>8325</v>
      </c>
      <c r="R2541" s="8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42.75" x14ac:dyDescent="0.45">
      <c r="A2542" s="5">
        <v>2540</v>
      </c>
      <c r="B2542" s="7" t="s">
        <v>2540</v>
      </c>
      <c r="C2542" s="7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1">
        <f t="shared" si="156"/>
        <v>103</v>
      </c>
      <c r="P2542" s="8">
        <f t="shared" si="157"/>
        <v>95.74</v>
      </c>
      <c r="Q2542" s="8" t="s">
        <v>8325</v>
      </c>
      <c r="R2542" s="8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57" x14ac:dyDescent="0.45">
      <c r="A2543" s="5">
        <v>2541</v>
      </c>
      <c r="B2543" s="7" t="s">
        <v>2541</v>
      </c>
      <c r="C2543" s="7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1">
        <f t="shared" si="156"/>
        <v>107</v>
      </c>
      <c r="P2543" s="8">
        <f t="shared" si="157"/>
        <v>59.46</v>
      </c>
      <c r="Q2543" s="8" t="s">
        <v>8325</v>
      </c>
      <c r="R2543" s="8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2.75" x14ac:dyDescent="0.45">
      <c r="A2544" s="5">
        <v>2542</v>
      </c>
      <c r="B2544" s="7" t="s">
        <v>2542</v>
      </c>
      <c r="C2544" s="7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1">
        <f t="shared" si="156"/>
        <v>104</v>
      </c>
      <c r="P2544" s="8">
        <f t="shared" si="157"/>
        <v>55.77</v>
      </c>
      <c r="Q2544" s="8" t="s">
        <v>8325</v>
      </c>
      <c r="R2544" s="8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2.75" x14ac:dyDescent="0.45">
      <c r="A2545" s="5">
        <v>2543</v>
      </c>
      <c r="B2545" s="7" t="s">
        <v>2543</v>
      </c>
      <c r="C2545" s="7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1">
        <f t="shared" si="156"/>
        <v>156</v>
      </c>
      <c r="P2545" s="8">
        <f t="shared" si="157"/>
        <v>30.08</v>
      </c>
      <c r="Q2545" s="8" t="s">
        <v>8325</v>
      </c>
      <c r="R2545" s="8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2.75" x14ac:dyDescent="0.45">
      <c r="A2546" s="5">
        <v>2544</v>
      </c>
      <c r="B2546" s="7" t="s">
        <v>2544</v>
      </c>
      <c r="C2546" s="7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1">
        <f t="shared" si="156"/>
        <v>101</v>
      </c>
      <c r="P2546" s="8">
        <f t="shared" si="157"/>
        <v>88.44</v>
      </c>
      <c r="Q2546" s="8" t="s">
        <v>8325</v>
      </c>
      <c r="R2546" s="8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2.75" x14ac:dyDescent="0.45">
      <c r="A2547" s="5">
        <v>2545</v>
      </c>
      <c r="B2547" s="7" t="s">
        <v>2545</v>
      </c>
      <c r="C2547" s="7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1">
        <f t="shared" si="156"/>
        <v>195</v>
      </c>
      <c r="P2547" s="8">
        <f t="shared" si="157"/>
        <v>64.03</v>
      </c>
      <c r="Q2547" s="8" t="s">
        <v>8325</v>
      </c>
      <c r="R2547" s="8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2.75" x14ac:dyDescent="0.45">
      <c r="A2548" s="5">
        <v>2546</v>
      </c>
      <c r="B2548" s="7" t="s">
        <v>2546</v>
      </c>
      <c r="C2548" s="7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1">
        <f t="shared" si="156"/>
        <v>112</v>
      </c>
      <c r="P2548" s="8">
        <f t="shared" si="157"/>
        <v>60.15</v>
      </c>
      <c r="Q2548" s="8" t="s">
        <v>8325</v>
      </c>
      <c r="R2548" s="8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2.75" x14ac:dyDescent="0.45">
      <c r="A2549" s="5">
        <v>2547</v>
      </c>
      <c r="B2549" s="7" t="s">
        <v>2547</v>
      </c>
      <c r="C2549" s="7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1">
        <f t="shared" si="156"/>
        <v>120</v>
      </c>
      <c r="P2549" s="8">
        <f t="shared" si="157"/>
        <v>49.19</v>
      </c>
      <c r="Q2549" s="8" t="s">
        <v>8325</v>
      </c>
      <c r="R2549" s="8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2.75" x14ac:dyDescent="0.45">
      <c r="A2550" s="5">
        <v>2548</v>
      </c>
      <c r="B2550" s="7" t="s">
        <v>2548</v>
      </c>
      <c r="C2550" s="7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1">
        <f t="shared" si="156"/>
        <v>102</v>
      </c>
      <c r="P2550" s="8">
        <f t="shared" si="157"/>
        <v>165.16</v>
      </c>
      <c r="Q2550" s="8" t="s">
        <v>8325</v>
      </c>
      <c r="R2550" s="8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2.75" x14ac:dyDescent="0.45">
      <c r="A2551" s="5">
        <v>2549</v>
      </c>
      <c r="B2551" s="7" t="s">
        <v>2549</v>
      </c>
      <c r="C2551" s="7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1">
        <f t="shared" si="156"/>
        <v>103</v>
      </c>
      <c r="P2551" s="8">
        <f t="shared" si="157"/>
        <v>43.62</v>
      </c>
      <c r="Q2551" s="8" t="s">
        <v>8325</v>
      </c>
      <c r="R2551" s="8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57" x14ac:dyDescent="0.45">
      <c r="A2552" s="5">
        <v>2550</v>
      </c>
      <c r="B2552" s="7" t="s">
        <v>2550</v>
      </c>
      <c r="C2552" s="7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1">
        <f t="shared" si="156"/>
        <v>101</v>
      </c>
      <c r="P2552" s="8">
        <f t="shared" si="157"/>
        <v>43.7</v>
      </c>
      <c r="Q2552" s="8" t="s">
        <v>8325</v>
      </c>
      <c r="R2552" s="8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2.75" x14ac:dyDescent="0.45">
      <c r="A2553" s="5">
        <v>2551</v>
      </c>
      <c r="B2553" s="7" t="s">
        <v>2551</v>
      </c>
      <c r="C2553" s="7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1">
        <f t="shared" si="156"/>
        <v>103</v>
      </c>
      <c r="P2553" s="8">
        <f t="shared" si="157"/>
        <v>67.42</v>
      </c>
      <c r="Q2553" s="8" t="s">
        <v>8325</v>
      </c>
      <c r="R2553" s="8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2.75" x14ac:dyDescent="0.45">
      <c r="A2554" s="5">
        <v>2552</v>
      </c>
      <c r="B2554" s="7" t="s">
        <v>2552</v>
      </c>
      <c r="C2554" s="7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1">
        <f t="shared" si="156"/>
        <v>107</v>
      </c>
      <c r="P2554" s="8">
        <f t="shared" si="157"/>
        <v>177.5</v>
      </c>
      <c r="Q2554" s="8" t="s">
        <v>8325</v>
      </c>
      <c r="R2554" s="8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2.75" x14ac:dyDescent="0.45">
      <c r="A2555" s="5">
        <v>2553</v>
      </c>
      <c r="B2555" s="7" t="s">
        <v>2553</v>
      </c>
      <c r="C2555" s="7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1">
        <f t="shared" si="156"/>
        <v>156</v>
      </c>
      <c r="P2555" s="8">
        <f t="shared" si="157"/>
        <v>38.880000000000003</v>
      </c>
      <c r="Q2555" s="8" t="s">
        <v>8325</v>
      </c>
      <c r="R2555" s="8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42.75" x14ac:dyDescent="0.45">
      <c r="A2556" s="5">
        <v>2554</v>
      </c>
      <c r="B2556" s="7" t="s">
        <v>2554</v>
      </c>
      <c r="C2556" s="7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1">
        <f t="shared" si="156"/>
        <v>123</v>
      </c>
      <c r="P2556" s="8">
        <f t="shared" si="157"/>
        <v>54.99</v>
      </c>
      <c r="Q2556" s="8" t="s">
        <v>8325</v>
      </c>
      <c r="R2556" s="8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42.75" x14ac:dyDescent="0.45">
      <c r="A2557" s="5">
        <v>2555</v>
      </c>
      <c r="B2557" s="7" t="s">
        <v>2555</v>
      </c>
      <c r="C2557" s="7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1">
        <f t="shared" si="156"/>
        <v>107</v>
      </c>
      <c r="P2557" s="8">
        <f t="shared" si="157"/>
        <v>61.34</v>
      </c>
      <c r="Q2557" s="8" t="s">
        <v>8325</v>
      </c>
      <c r="R2557" s="8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2.75" x14ac:dyDescent="0.45">
      <c r="A2558" s="5">
        <v>2556</v>
      </c>
      <c r="B2558" s="7" t="s">
        <v>2556</v>
      </c>
      <c r="C2558" s="7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1">
        <f t="shared" si="156"/>
        <v>106</v>
      </c>
      <c r="P2558" s="8">
        <f t="shared" si="157"/>
        <v>23.12</v>
      </c>
      <c r="Q2558" s="8" t="s">
        <v>8325</v>
      </c>
      <c r="R2558" s="8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28.5" x14ac:dyDescent="0.45">
      <c r="A2559" s="5">
        <v>2557</v>
      </c>
      <c r="B2559" s="7" t="s">
        <v>2557</v>
      </c>
      <c r="C2559" s="7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1">
        <f t="shared" si="156"/>
        <v>118</v>
      </c>
      <c r="P2559" s="8">
        <f t="shared" si="157"/>
        <v>29.61</v>
      </c>
      <c r="Q2559" s="8" t="s">
        <v>8325</v>
      </c>
      <c r="R2559" s="8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28.5" x14ac:dyDescent="0.45">
      <c r="A2560" s="5">
        <v>2558</v>
      </c>
      <c r="B2560" s="7" t="s">
        <v>2558</v>
      </c>
      <c r="C2560" s="7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1">
        <f t="shared" si="156"/>
        <v>109</v>
      </c>
      <c r="P2560" s="8">
        <f t="shared" si="157"/>
        <v>75.61</v>
      </c>
      <c r="Q2560" s="8" t="s">
        <v>8325</v>
      </c>
      <c r="R2560" s="8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2.75" x14ac:dyDescent="0.45">
      <c r="A2561" s="5">
        <v>2559</v>
      </c>
      <c r="B2561" s="7" t="s">
        <v>2559</v>
      </c>
      <c r="C2561" s="7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1">
        <f t="shared" si="156"/>
        <v>111</v>
      </c>
      <c r="P2561" s="8">
        <f t="shared" si="157"/>
        <v>35.6</v>
      </c>
      <c r="Q2561" s="8" t="s">
        <v>8325</v>
      </c>
      <c r="R2561" s="8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2.75" x14ac:dyDescent="0.45">
      <c r="A2562" s="5">
        <v>2560</v>
      </c>
      <c r="B2562" s="7" t="s">
        <v>2560</v>
      </c>
      <c r="C2562" s="7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1">
        <f t="shared" si="156"/>
        <v>100</v>
      </c>
      <c r="P2562" s="8">
        <f t="shared" si="157"/>
        <v>143</v>
      </c>
      <c r="Q2562" s="8" t="s">
        <v>8325</v>
      </c>
      <c r="R2562" s="8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2.75" x14ac:dyDescent="0.45">
      <c r="A2563" s="5">
        <v>2561</v>
      </c>
      <c r="B2563" s="7" t="s">
        <v>2561</v>
      </c>
      <c r="C2563" s="7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1">
        <f t="shared" ref="O2563:O2626" si="160">ROUND((E2563/D2563)*100,0)</f>
        <v>0</v>
      </c>
      <c r="P2563" s="8" t="e">
        <f t="shared" ref="P2563:P2626" si="161">ROUND(E2563/L2563,2)</f>
        <v>#DIV/0!</v>
      </c>
      <c r="Q2563" s="8" t="s">
        <v>8336</v>
      </c>
      <c r="R2563" s="8" t="s">
        <v>8337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" x14ac:dyDescent="0.45">
      <c r="A2564" s="5">
        <v>2562</v>
      </c>
      <c r="B2564" s="7" t="s">
        <v>2562</v>
      </c>
      <c r="C2564" s="7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1">
        <f t="shared" si="160"/>
        <v>1</v>
      </c>
      <c r="P2564" s="8">
        <f t="shared" si="161"/>
        <v>25</v>
      </c>
      <c r="Q2564" s="8" t="s">
        <v>8336</v>
      </c>
      <c r="R2564" s="8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28.5" x14ac:dyDescent="0.45">
      <c r="A2565" s="5">
        <v>2563</v>
      </c>
      <c r="B2565" s="7" t="s">
        <v>2563</v>
      </c>
      <c r="C2565" s="7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1">
        <f t="shared" si="160"/>
        <v>0</v>
      </c>
      <c r="P2565" s="8" t="e">
        <f t="shared" si="161"/>
        <v>#DIV/0!</v>
      </c>
      <c r="Q2565" s="8" t="s">
        <v>8336</v>
      </c>
      <c r="R2565" s="8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2.75" x14ac:dyDescent="0.45">
      <c r="A2566" s="5">
        <v>2564</v>
      </c>
      <c r="B2566" s="7" t="s">
        <v>2564</v>
      </c>
      <c r="C2566" s="7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1">
        <f t="shared" si="160"/>
        <v>0</v>
      </c>
      <c r="P2566" s="8" t="e">
        <f t="shared" si="161"/>
        <v>#DIV/0!</v>
      </c>
      <c r="Q2566" s="8" t="s">
        <v>8336</v>
      </c>
      <c r="R2566" s="8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2.75" x14ac:dyDescent="0.45">
      <c r="A2567" s="5">
        <v>2565</v>
      </c>
      <c r="B2567" s="7" t="s">
        <v>2565</v>
      </c>
      <c r="C2567" s="7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1">
        <f t="shared" si="160"/>
        <v>1</v>
      </c>
      <c r="P2567" s="8">
        <f t="shared" si="161"/>
        <v>100</v>
      </c>
      <c r="Q2567" s="8" t="s">
        <v>8336</v>
      </c>
      <c r="R2567" s="8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2.75" x14ac:dyDescent="0.45">
      <c r="A2568" s="5">
        <v>2566</v>
      </c>
      <c r="B2568" s="7" t="s">
        <v>2566</v>
      </c>
      <c r="C2568" s="7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1">
        <f t="shared" si="160"/>
        <v>0</v>
      </c>
      <c r="P2568" s="8" t="e">
        <f t="shared" si="161"/>
        <v>#DIV/0!</v>
      </c>
      <c r="Q2568" s="8" t="s">
        <v>8336</v>
      </c>
      <c r="R2568" s="8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2.75" x14ac:dyDescent="0.45">
      <c r="A2569" s="5">
        <v>2567</v>
      </c>
      <c r="B2569" s="7" t="s">
        <v>2567</v>
      </c>
      <c r="C2569" s="7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1">
        <f t="shared" si="160"/>
        <v>0</v>
      </c>
      <c r="P2569" s="8">
        <f t="shared" si="161"/>
        <v>60</v>
      </c>
      <c r="Q2569" s="8" t="s">
        <v>8336</v>
      </c>
      <c r="R2569" s="8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42.75" x14ac:dyDescent="0.45">
      <c r="A2570" s="5">
        <v>2568</v>
      </c>
      <c r="B2570" s="7" t="s">
        <v>2568</v>
      </c>
      <c r="C2570" s="7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1">
        <f t="shared" si="160"/>
        <v>1</v>
      </c>
      <c r="P2570" s="8">
        <f t="shared" si="161"/>
        <v>50</v>
      </c>
      <c r="Q2570" s="8" t="s">
        <v>8336</v>
      </c>
      <c r="R2570" s="8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2.75" x14ac:dyDescent="0.45">
      <c r="A2571" s="5">
        <v>2569</v>
      </c>
      <c r="B2571" s="7" t="s">
        <v>2569</v>
      </c>
      <c r="C2571" s="7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1">
        <f t="shared" si="160"/>
        <v>2</v>
      </c>
      <c r="P2571" s="8">
        <f t="shared" si="161"/>
        <v>72.5</v>
      </c>
      <c r="Q2571" s="8" t="s">
        <v>8336</v>
      </c>
      <c r="R2571" s="8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2.75" x14ac:dyDescent="0.45">
      <c r="A2572" s="5">
        <v>2570</v>
      </c>
      <c r="B2572" s="7" t="s">
        <v>2570</v>
      </c>
      <c r="C2572" s="7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1">
        <f t="shared" si="160"/>
        <v>1</v>
      </c>
      <c r="P2572" s="8">
        <f t="shared" si="161"/>
        <v>29.5</v>
      </c>
      <c r="Q2572" s="8" t="s">
        <v>8336</v>
      </c>
      <c r="R2572" s="8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2.75" x14ac:dyDescent="0.45">
      <c r="A2573" s="5">
        <v>2571</v>
      </c>
      <c r="B2573" s="7" t="s">
        <v>2571</v>
      </c>
      <c r="C2573" s="7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1">
        <f t="shared" si="160"/>
        <v>0</v>
      </c>
      <c r="P2573" s="8">
        <f t="shared" si="161"/>
        <v>62.5</v>
      </c>
      <c r="Q2573" s="8" t="s">
        <v>8336</v>
      </c>
      <c r="R2573" s="8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2.75" x14ac:dyDescent="0.45">
      <c r="A2574" s="5">
        <v>2572</v>
      </c>
      <c r="B2574" s="7" t="s">
        <v>2572</v>
      </c>
      <c r="C2574" s="7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1">
        <f t="shared" si="160"/>
        <v>0</v>
      </c>
      <c r="P2574" s="8" t="e">
        <f t="shared" si="161"/>
        <v>#DIV/0!</v>
      </c>
      <c r="Q2574" s="8" t="s">
        <v>8336</v>
      </c>
      <c r="R2574" s="8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42.75" x14ac:dyDescent="0.45">
      <c r="A2575" s="5">
        <v>2573</v>
      </c>
      <c r="B2575" s="7" t="s">
        <v>2573</v>
      </c>
      <c r="C2575" s="7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1">
        <f t="shared" si="160"/>
        <v>0</v>
      </c>
      <c r="P2575" s="8" t="e">
        <f t="shared" si="161"/>
        <v>#DIV/0!</v>
      </c>
      <c r="Q2575" s="8" t="s">
        <v>8336</v>
      </c>
      <c r="R2575" s="8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42.75" x14ac:dyDescent="0.45">
      <c r="A2576" s="5">
        <v>2574</v>
      </c>
      <c r="B2576" s="7" t="s">
        <v>2574</v>
      </c>
      <c r="C2576" s="7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1">
        <f t="shared" si="160"/>
        <v>0</v>
      </c>
      <c r="P2576" s="8" t="e">
        <f t="shared" si="161"/>
        <v>#DIV/0!</v>
      </c>
      <c r="Q2576" s="8" t="s">
        <v>8336</v>
      </c>
      <c r="R2576" s="8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42.75" x14ac:dyDescent="0.45">
      <c r="A2577" s="5">
        <v>2575</v>
      </c>
      <c r="B2577" s="7" t="s">
        <v>2575</v>
      </c>
      <c r="C2577" s="7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1">
        <f t="shared" si="160"/>
        <v>0</v>
      </c>
      <c r="P2577" s="8" t="e">
        <f t="shared" si="161"/>
        <v>#DIV/0!</v>
      </c>
      <c r="Q2577" s="8" t="s">
        <v>8336</v>
      </c>
      <c r="R2577" s="8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28.5" x14ac:dyDescent="0.45">
      <c r="A2578" s="5">
        <v>2576</v>
      </c>
      <c r="B2578" s="7" t="s">
        <v>2576</v>
      </c>
      <c r="C2578" s="7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1">
        <f t="shared" si="160"/>
        <v>0</v>
      </c>
      <c r="P2578" s="8" t="e">
        <f t="shared" si="161"/>
        <v>#DIV/0!</v>
      </c>
      <c r="Q2578" s="8" t="s">
        <v>8336</v>
      </c>
      <c r="R2578" s="8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42.75" x14ac:dyDescent="0.45">
      <c r="A2579" s="5">
        <v>2577</v>
      </c>
      <c r="B2579" s="7" t="s">
        <v>2577</v>
      </c>
      <c r="C2579" s="7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1">
        <f t="shared" si="160"/>
        <v>0</v>
      </c>
      <c r="P2579" s="8" t="e">
        <f t="shared" si="161"/>
        <v>#DIV/0!</v>
      </c>
      <c r="Q2579" s="8" t="s">
        <v>8336</v>
      </c>
      <c r="R2579" s="8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42.75" x14ac:dyDescent="0.45">
      <c r="A2580" s="5">
        <v>2578</v>
      </c>
      <c r="B2580" s="7" t="s">
        <v>2578</v>
      </c>
      <c r="C2580" s="7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1">
        <f t="shared" si="160"/>
        <v>0</v>
      </c>
      <c r="P2580" s="8" t="e">
        <f t="shared" si="161"/>
        <v>#DIV/0!</v>
      </c>
      <c r="Q2580" s="8" t="s">
        <v>8336</v>
      </c>
      <c r="R2580" s="8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2.75" x14ac:dyDescent="0.45">
      <c r="A2581" s="5">
        <v>2579</v>
      </c>
      <c r="B2581" s="7" t="s">
        <v>2579</v>
      </c>
      <c r="C2581" s="7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1">
        <f t="shared" si="160"/>
        <v>0</v>
      </c>
      <c r="P2581" s="8">
        <f t="shared" si="161"/>
        <v>23.08</v>
      </c>
      <c r="Q2581" s="8" t="s">
        <v>8336</v>
      </c>
      <c r="R2581" s="8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2.75" x14ac:dyDescent="0.45">
      <c r="A2582" s="5">
        <v>2580</v>
      </c>
      <c r="B2582" s="7" t="s">
        <v>2580</v>
      </c>
      <c r="C2582" s="7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1">
        <f t="shared" si="160"/>
        <v>1</v>
      </c>
      <c r="P2582" s="8">
        <f t="shared" si="161"/>
        <v>25.5</v>
      </c>
      <c r="Q2582" s="8" t="s">
        <v>8336</v>
      </c>
      <c r="R2582" s="8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2.75" x14ac:dyDescent="0.45">
      <c r="A2583" s="5">
        <v>2581</v>
      </c>
      <c r="B2583" s="7" t="s">
        <v>2581</v>
      </c>
      <c r="C2583" s="7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1">
        <f t="shared" si="160"/>
        <v>11</v>
      </c>
      <c r="P2583" s="8">
        <f t="shared" si="161"/>
        <v>48.18</v>
      </c>
      <c r="Q2583" s="8" t="s">
        <v>8336</v>
      </c>
      <c r="R2583" s="8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28.5" x14ac:dyDescent="0.45">
      <c r="A2584" s="5">
        <v>2582</v>
      </c>
      <c r="B2584" s="7" t="s">
        <v>2582</v>
      </c>
      <c r="C2584" s="7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1">
        <f t="shared" si="160"/>
        <v>0</v>
      </c>
      <c r="P2584" s="8">
        <f t="shared" si="161"/>
        <v>1</v>
      </c>
      <c r="Q2584" s="8" t="s">
        <v>8336</v>
      </c>
      <c r="R2584" s="8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42.75" x14ac:dyDescent="0.45">
      <c r="A2585" s="5">
        <v>2583</v>
      </c>
      <c r="B2585" s="7" t="s">
        <v>2583</v>
      </c>
      <c r="C2585" s="7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1">
        <f t="shared" si="160"/>
        <v>1</v>
      </c>
      <c r="P2585" s="8">
        <f t="shared" si="161"/>
        <v>1</v>
      </c>
      <c r="Q2585" s="8" t="s">
        <v>8336</v>
      </c>
      <c r="R2585" s="8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28.5" x14ac:dyDescent="0.45">
      <c r="A2586" s="5">
        <v>2584</v>
      </c>
      <c r="B2586" s="7" t="s">
        <v>2584</v>
      </c>
      <c r="C2586" s="7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1">
        <f t="shared" si="160"/>
        <v>0</v>
      </c>
      <c r="P2586" s="8" t="e">
        <f t="shared" si="161"/>
        <v>#DIV/0!</v>
      </c>
      <c r="Q2586" s="8" t="s">
        <v>8336</v>
      </c>
      <c r="R2586" s="8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2.75" x14ac:dyDescent="0.45">
      <c r="A2587" s="5">
        <v>2585</v>
      </c>
      <c r="B2587" s="7" t="s">
        <v>2585</v>
      </c>
      <c r="C2587" s="7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1">
        <f t="shared" si="160"/>
        <v>0</v>
      </c>
      <c r="P2587" s="8">
        <f t="shared" si="161"/>
        <v>50</v>
      </c>
      <c r="Q2587" s="8" t="s">
        <v>8336</v>
      </c>
      <c r="R2587" s="8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28.5" x14ac:dyDescent="0.45">
      <c r="A2588" s="5">
        <v>2586</v>
      </c>
      <c r="B2588" s="7" t="s">
        <v>2586</v>
      </c>
      <c r="C2588" s="7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1">
        <f t="shared" si="160"/>
        <v>0</v>
      </c>
      <c r="P2588" s="8">
        <f t="shared" si="161"/>
        <v>5</v>
      </c>
      <c r="Q2588" s="8" t="s">
        <v>8336</v>
      </c>
      <c r="R2588" s="8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2.75" x14ac:dyDescent="0.45">
      <c r="A2589" s="5">
        <v>2587</v>
      </c>
      <c r="B2589" s="7" t="s">
        <v>2587</v>
      </c>
      <c r="C2589" s="7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1">
        <f t="shared" si="160"/>
        <v>2</v>
      </c>
      <c r="P2589" s="8">
        <f t="shared" si="161"/>
        <v>202.83</v>
      </c>
      <c r="Q2589" s="8" t="s">
        <v>8336</v>
      </c>
      <c r="R2589" s="8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42.75" x14ac:dyDescent="0.45">
      <c r="A2590" s="5">
        <v>2588</v>
      </c>
      <c r="B2590" s="7" t="s">
        <v>2588</v>
      </c>
      <c r="C2590" s="7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1">
        <f t="shared" si="160"/>
        <v>4</v>
      </c>
      <c r="P2590" s="8">
        <f t="shared" si="161"/>
        <v>29.13</v>
      </c>
      <c r="Q2590" s="8" t="s">
        <v>8336</v>
      </c>
      <c r="R2590" s="8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42.75" x14ac:dyDescent="0.45">
      <c r="A2591" s="5">
        <v>2589</v>
      </c>
      <c r="B2591" s="7" t="s">
        <v>2589</v>
      </c>
      <c r="C2591" s="7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1">
        <f t="shared" si="160"/>
        <v>0</v>
      </c>
      <c r="P2591" s="8">
        <f t="shared" si="161"/>
        <v>5</v>
      </c>
      <c r="Q2591" s="8" t="s">
        <v>8336</v>
      </c>
      <c r="R2591" s="8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42.75" x14ac:dyDescent="0.45">
      <c r="A2592" s="5">
        <v>2590</v>
      </c>
      <c r="B2592" s="7" t="s">
        <v>2590</v>
      </c>
      <c r="C2592" s="7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1">
        <f t="shared" si="160"/>
        <v>0</v>
      </c>
      <c r="P2592" s="8" t="e">
        <f t="shared" si="161"/>
        <v>#DIV/0!</v>
      </c>
      <c r="Q2592" s="8" t="s">
        <v>8336</v>
      </c>
      <c r="R2592" s="8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42.75" x14ac:dyDescent="0.45">
      <c r="A2593" s="5">
        <v>2591</v>
      </c>
      <c r="B2593" s="7" t="s">
        <v>2591</v>
      </c>
      <c r="C2593" s="7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1">
        <f t="shared" si="160"/>
        <v>2</v>
      </c>
      <c r="P2593" s="8">
        <f t="shared" si="161"/>
        <v>13</v>
      </c>
      <c r="Q2593" s="8" t="s">
        <v>8336</v>
      </c>
      <c r="R2593" s="8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42.75" x14ac:dyDescent="0.45">
      <c r="A2594" s="5">
        <v>2592</v>
      </c>
      <c r="B2594" s="7" t="s">
        <v>2592</v>
      </c>
      <c r="C2594" s="7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1">
        <f t="shared" si="160"/>
        <v>0</v>
      </c>
      <c r="P2594" s="8">
        <f t="shared" si="161"/>
        <v>50</v>
      </c>
      <c r="Q2594" s="8" t="s">
        <v>8336</v>
      </c>
      <c r="R2594" s="8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2.75" x14ac:dyDescent="0.45">
      <c r="A2595" s="5">
        <v>2593</v>
      </c>
      <c r="B2595" s="7" t="s">
        <v>2593</v>
      </c>
      <c r="C2595" s="7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1">
        <f t="shared" si="160"/>
        <v>0</v>
      </c>
      <c r="P2595" s="8" t="e">
        <f t="shared" si="161"/>
        <v>#DIV/0!</v>
      </c>
      <c r="Q2595" s="8" t="s">
        <v>8336</v>
      </c>
      <c r="R2595" s="8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2.75" x14ac:dyDescent="0.45">
      <c r="A2596" s="5">
        <v>2594</v>
      </c>
      <c r="B2596" s="7" t="s">
        <v>2594</v>
      </c>
      <c r="C2596" s="7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1">
        <f t="shared" si="160"/>
        <v>0</v>
      </c>
      <c r="P2596" s="8">
        <f t="shared" si="161"/>
        <v>1</v>
      </c>
      <c r="Q2596" s="8" t="s">
        <v>8336</v>
      </c>
      <c r="R2596" s="8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28.5" x14ac:dyDescent="0.45">
      <c r="A2597" s="5">
        <v>2595</v>
      </c>
      <c r="B2597" s="7" t="s">
        <v>2595</v>
      </c>
      <c r="C2597" s="7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1">
        <f t="shared" si="160"/>
        <v>12</v>
      </c>
      <c r="P2597" s="8">
        <f t="shared" si="161"/>
        <v>96.05</v>
      </c>
      <c r="Q2597" s="8" t="s">
        <v>8336</v>
      </c>
      <c r="R2597" s="8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42.75" x14ac:dyDescent="0.45">
      <c r="A2598" s="5">
        <v>2596</v>
      </c>
      <c r="B2598" s="7" t="s">
        <v>2596</v>
      </c>
      <c r="C2598" s="7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1">
        <f t="shared" si="160"/>
        <v>24</v>
      </c>
      <c r="P2598" s="8">
        <f t="shared" si="161"/>
        <v>305.77999999999997</v>
      </c>
      <c r="Q2598" s="8" t="s">
        <v>8336</v>
      </c>
      <c r="R2598" s="8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2.75" x14ac:dyDescent="0.45">
      <c r="A2599" s="5">
        <v>2597</v>
      </c>
      <c r="B2599" s="7" t="s">
        <v>2597</v>
      </c>
      <c r="C2599" s="7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1">
        <f t="shared" si="160"/>
        <v>6</v>
      </c>
      <c r="P2599" s="8">
        <f t="shared" si="161"/>
        <v>12.14</v>
      </c>
      <c r="Q2599" s="8" t="s">
        <v>8336</v>
      </c>
      <c r="R2599" s="8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42.75" x14ac:dyDescent="0.45">
      <c r="A2600" s="5">
        <v>2598</v>
      </c>
      <c r="B2600" s="7" t="s">
        <v>2598</v>
      </c>
      <c r="C2600" s="7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1">
        <f t="shared" si="160"/>
        <v>39</v>
      </c>
      <c r="P2600" s="8">
        <f t="shared" si="161"/>
        <v>83.57</v>
      </c>
      <c r="Q2600" s="8" t="s">
        <v>8336</v>
      </c>
      <c r="R2600" s="8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28.5" x14ac:dyDescent="0.45">
      <c r="A2601" s="5">
        <v>2599</v>
      </c>
      <c r="B2601" s="7" t="s">
        <v>2599</v>
      </c>
      <c r="C2601" s="7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1">
        <f t="shared" si="160"/>
        <v>1</v>
      </c>
      <c r="P2601" s="8">
        <f t="shared" si="161"/>
        <v>18</v>
      </c>
      <c r="Q2601" s="8" t="s">
        <v>8336</v>
      </c>
      <c r="R2601" s="8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28.5" x14ac:dyDescent="0.45">
      <c r="A2602" s="5">
        <v>2600</v>
      </c>
      <c r="B2602" s="7" t="s">
        <v>2600</v>
      </c>
      <c r="C2602" s="7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1">
        <f t="shared" si="160"/>
        <v>7</v>
      </c>
      <c r="P2602" s="8">
        <f t="shared" si="161"/>
        <v>115.53</v>
      </c>
      <c r="Q2602" s="8" t="s">
        <v>8336</v>
      </c>
      <c r="R2602" s="8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42.75" x14ac:dyDescent="0.45">
      <c r="A2603" s="5">
        <v>2601</v>
      </c>
      <c r="B2603" s="7" t="s">
        <v>2601</v>
      </c>
      <c r="C2603" s="7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1">
        <f t="shared" si="160"/>
        <v>661</v>
      </c>
      <c r="P2603" s="8">
        <f t="shared" si="161"/>
        <v>21.9</v>
      </c>
      <c r="Q2603" s="8" t="s">
        <v>8319</v>
      </c>
      <c r="R2603" s="8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2.75" x14ac:dyDescent="0.45">
      <c r="A2604" s="5">
        <v>2602</v>
      </c>
      <c r="B2604" s="7" t="s">
        <v>2602</v>
      </c>
      <c r="C2604" s="7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1">
        <f t="shared" si="160"/>
        <v>326</v>
      </c>
      <c r="P2604" s="8">
        <f t="shared" si="161"/>
        <v>80.02</v>
      </c>
      <c r="Q2604" s="8" t="s">
        <v>8319</v>
      </c>
      <c r="R2604" s="8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28.5" x14ac:dyDescent="0.45">
      <c r="A2605" s="5">
        <v>2603</v>
      </c>
      <c r="B2605" s="7" t="s">
        <v>2603</v>
      </c>
      <c r="C2605" s="7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1">
        <f t="shared" si="160"/>
        <v>101</v>
      </c>
      <c r="P2605" s="8">
        <f t="shared" si="161"/>
        <v>35.520000000000003</v>
      </c>
      <c r="Q2605" s="8" t="s">
        <v>8319</v>
      </c>
      <c r="R2605" s="8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2.75" x14ac:dyDescent="0.45">
      <c r="A2606" s="5">
        <v>2604</v>
      </c>
      <c r="B2606" s="7" t="s">
        <v>2604</v>
      </c>
      <c r="C2606" s="7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1">
        <f t="shared" si="160"/>
        <v>104</v>
      </c>
      <c r="P2606" s="8">
        <f t="shared" si="161"/>
        <v>64.930000000000007</v>
      </c>
      <c r="Q2606" s="8" t="s">
        <v>8319</v>
      </c>
      <c r="R2606" s="8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42.75" x14ac:dyDescent="0.45">
      <c r="A2607" s="5">
        <v>2605</v>
      </c>
      <c r="B2607" s="7" t="s">
        <v>2605</v>
      </c>
      <c r="C2607" s="7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1">
        <f t="shared" si="160"/>
        <v>107</v>
      </c>
      <c r="P2607" s="8">
        <f t="shared" si="161"/>
        <v>60.97</v>
      </c>
      <c r="Q2607" s="8" t="s">
        <v>8319</v>
      </c>
      <c r="R2607" s="8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57" x14ac:dyDescent="0.45">
      <c r="A2608" s="5">
        <v>2606</v>
      </c>
      <c r="B2608" s="7" t="s">
        <v>2606</v>
      </c>
      <c r="C2608" s="7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1">
        <f t="shared" si="160"/>
        <v>110</v>
      </c>
      <c r="P2608" s="8">
        <f t="shared" si="161"/>
        <v>31.44</v>
      </c>
      <c r="Q2608" s="8" t="s">
        <v>8319</v>
      </c>
      <c r="R2608" s="8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42.75" x14ac:dyDescent="0.45">
      <c r="A2609" s="5">
        <v>2607</v>
      </c>
      <c r="B2609" s="7" t="s">
        <v>2607</v>
      </c>
      <c r="C2609" s="7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1">
        <f t="shared" si="160"/>
        <v>408</v>
      </c>
      <c r="P2609" s="8">
        <f t="shared" si="161"/>
        <v>81.95</v>
      </c>
      <c r="Q2609" s="8" t="s">
        <v>8319</v>
      </c>
      <c r="R2609" s="8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2.75" x14ac:dyDescent="0.45">
      <c r="A2610" s="5">
        <v>2608</v>
      </c>
      <c r="B2610" s="7" t="s">
        <v>2608</v>
      </c>
      <c r="C2610" s="7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1">
        <f t="shared" si="160"/>
        <v>224</v>
      </c>
      <c r="P2610" s="8">
        <f t="shared" si="161"/>
        <v>58.93</v>
      </c>
      <c r="Q2610" s="8" t="s">
        <v>8319</v>
      </c>
      <c r="R2610" s="8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42.75" x14ac:dyDescent="0.45">
      <c r="A2611" s="5">
        <v>2609</v>
      </c>
      <c r="B2611" s="7" t="s">
        <v>2609</v>
      </c>
      <c r="C2611" s="7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1">
        <f t="shared" si="160"/>
        <v>304</v>
      </c>
      <c r="P2611" s="8">
        <f t="shared" si="161"/>
        <v>157.29</v>
      </c>
      <c r="Q2611" s="8" t="s">
        <v>8319</v>
      </c>
      <c r="R2611" s="8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28.5" x14ac:dyDescent="0.45">
      <c r="A2612" s="5">
        <v>2610</v>
      </c>
      <c r="B2612" s="7" t="s">
        <v>2610</v>
      </c>
      <c r="C2612" s="7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1">
        <f t="shared" si="160"/>
        <v>141</v>
      </c>
      <c r="P2612" s="8">
        <f t="shared" si="161"/>
        <v>55.76</v>
      </c>
      <c r="Q2612" s="8" t="s">
        <v>8319</v>
      </c>
      <c r="R2612" s="8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42.75" x14ac:dyDescent="0.45">
      <c r="A2613" s="5">
        <v>2611</v>
      </c>
      <c r="B2613" s="7" t="s">
        <v>2611</v>
      </c>
      <c r="C2613" s="7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1">
        <f t="shared" si="160"/>
        <v>2791</v>
      </c>
      <c r="P2613" s="8">
        <f t="shared" si="161"/>
        <v>83.8</v>
      </c>
      <c r="Q2613" s="8" t="s">
        <v>8319</v>
      </c>
      <c r="R2613" s="8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2.75" x14ac:dyDescent="0.45">
      <c r="A2614" s="5">
        <v>2612</v>
      </c>
      <c r="B2614" s="7" t="s">
        <v>2612</v>
      </c>
      <c r="C2614" s="7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1">
        <f t="shared" si="160"/>
        <v>172</v>
      </c>
      <c r="P2614" s="8">
        <f t="shared" si="161"/>
        <v>58.42</v>
      </c>
      <c r="Q2614" s="8" t="s">
        <v>8319</v>
      </c>
      <c r="R2614" s="8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42.75" x14ac:dyDescent="0.45">
      <c r="A2615" s="5">
        <v>2613</v>
      </c>
      <c r="B2615" s="7" t="s">
        <v>2613</v>
      </c>
      <c r="C2615" s="7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1">
        <f t="shared" si="160"/>
        <v>101</v>
      </c>
      <c r="P2615" s="8">
        <f t="shared" si="161"/>
        <v>270.57</v>
      </c>
      <c r="Q2615" s="8" t="s">
        <v>8319</v>
      </c>
      <c r="R2615" s="8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42.75" x14ac:dyDescent="0.45">
      <c r="A2616" s="5">
        <v>2614</v>
      </c>
      <c r="B2616" s="7" t="s">
        <v>2614</v>
      </c>
      <c r="C2616" s="7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1">
        <f t="shared" si="160"/>
        <v>102</v>
      </c>
      <c r="P2616" s="8">
        <f t="shared" si="161"/>
        <v>107.1</v>
      </c>
      <c r="Q2616" s="8" t="s">
        <v>8319</v>
      </c>
      <c r="R2616" s="8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42.75" x14ac:dyDescent="0.45">
      <c r="A2617" s="5">
        <v>2615</v>
      </c>
      <c r="B2617" s="7" t="s">
        <v>2615</v>
      </c>
      <c r="C2617" s="7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1">
        <f t="shared" si="160"/>
        <v>170</v>
      </c>
      <c r="P2617" s="8">
        <f t="shared" si="161"/>
        <v>47.18</v>
      </c>
      <c r="Q2617" s="8" t="s">
        <v>8319</v>
      </c>
      <c r="R2617" s="8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2.75" x14ac:dyDescent="0.45">
      <c r="A2618" s="5">
        <v>2616</v>
      </c>
      <c r="B2618" s="7" t="s">
        <v>2616</v>
      </c>
      <c r="C2618" s="7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1">
        <f t="shared" si="160"/>
        <v>115</v>
      </c>
      <c r="P2618" s="8">
        <f t="shared" si="161"/>
        <v>120.31</v>
      </c>
      <c r="Q2618" s="8" t="s">
        <v>8319</v>
      </c>
      <c r="R2618" s="8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42.75" x14ac:dyDescent="0.45">
      <c r="A2619" s="5">
        <v>2617</v>
      </c>
      <c r="B2619" s="7" t="s">
        <v>2617</v>
      </c>
      <c r="C2619" s="7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1">
        <f t="shared" si="160"/>
        <v>878</v>
      </c>
      <c r="P2619" s="8">
        <f t="shared" si="161"/>
        <v>27.6</v>
      </c>
      <c r="Q2619" s="8" t="s">
        <v>8319</v>
      </c>
      <c r="R2619" s="8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28.5" x14ac:dyDescent="0.45">
      <c r="A2620" s="5">
        <v>2618</v>
      </c>
      <c r="B2620" s="7" t="s">
        <v>2618</v>
      </c>
      <c r="C2620" s="7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1">
        <f t="shared" si="160"/>
        <v>105</v>
      </c>
      <c r="P2620" s="8">
        <f t="shared" si="161"/>
        <v>205.3</v>
      </c>
      <c r="Q2620" s="8" t="s">
        <v>8319</v>
      </c>
      <c r="R2620" s="8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42.75" x14ac:dyDescent="0.45">
      <c r="A2621" s="5">
        <v>2619</v>
      </c>
      <c r="B2621" s="7" t="s">
        <v>2619</v>
      </c>
      <c r="C2621" s="7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1">
        <f t="shared" si="160"/>
        <v>188</v>
      </c>
      <c r="P2621" s="8">
        <f t="shared" si="161"/>
        <v>35.549999999999997</v>
      </c>
      <c r="Q2621" s="8" t="s">
        <v>8319</v>
      </c>
      <c r="R2621" s="8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42.75" x14ac:dyDescent="0.45">
      <c r="A2622" s="5">
        <v>2620</v>
      </c>
      <c r="B2622" s="7" t="s">
        <v>2620</v>
      </c>
      <c r="C2622" s="7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1">
        <f t="shared" si="160"/>
        <v>144</v>
      </c>
      <c r="P2622" s="8">
        <f t="shared" si="161"/>
        <v>74.64</v>
      </c>
      <c r="Q2622" s="8" t="s">
        <v>8319</v>
      </c>
      <c r="R2622" s="8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42.75" x14ac:dyDescent="0.45">
      <c r="A2623" s="5">
        <v>2621</v>
      </c>
      <c r="B2623" s="7" t="s">
        <v>2621</v>
      </c>
      <c r="C2623" s="7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1">
        <f t="shared" si="160"/>
        <v>146</v>
      </c>
      <c r="P2623" s="8">
        <f t="shared" si="161"/>
        <v>47.06</v>
      </c>
      <c r="Q2623" s="8" t="s">
        <v>8319</v>
      </c>
      <c r="R2623" s="8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42.75" x14ac:dyDescent="0.45">
      <c r="A2624" s="5">
        <v>2622</v>
      </c>
      <c r="B2624" s="7" t="s">
        <v>2622</v>
      </c>
      <c r="C2624" s="7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1">
        <f t="shared" si="160"/>
        <v>131</v>
      </c>
      <c r="P2624" s="8">
        <f t="shared" si="161"/>
        <v>26.59</v>
      </c>
      <c r="Q2624" s="8" t="s">
        <v>8319</v>
      </c>
      <c r="R2624" s="8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42.75" x14ac:dyDescent="0.45">
      <c r="A2625" s="5">
        <v>2623</v>
      </c>
      <c r="B2625" s="7" t="s">
        <v>2623</v>
      </c>
      <c r="C2625" s="7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1">
        <f t="shared" si="160"/>
        <v>114</v>
      </c>
      <c r="P2625" s="8">
        <f t="shared" si="161"/>
        <v>36.770000000000003</v>
      </c>
      <c r="Q2625" s="8" t="s">
        <v>8319</v>
      </c>
      <c r="R2625" s="8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42.75" x14ac:dyDescent="0.45">
      <c r="A2626" s="5">
        <v>2624</v>
      </c>
      <c r="B2626" s="7" t="s">
        <v>2624</v>
      </c>
      <c r="C2626" s="7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1">
        <f t="shared" si="160"/>
        <v>1379</v>
      </c>
      <c r="P2626" s="8">
        <f t="shared" si="161"/>
        <v>31.82</v>
      </c>
      <c r="Q2626" s="8" t="s">
        <v>8319</v>
      </c>
      <c r="R2626" s="8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42.75" x14ac:dyDescent="0.45">
      <c r="A2627" s="5">
        <v>2625</v>
      </c>
      <c r="B2627" s="7" t="s">
        <v>2625</v>
      </c>
      <c r="C2627" s="7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1">
        <f t="shared" ref="O2627:O2690" si="164">ROUND((E2627/D2627)*100,0)</f>
        <v>956</v>
      </c>
      <c r="P2627" s="8">
        <f t="shared" ref="P2627:P2690" si="165">ROUND(E2627/L2627,2)</f>
        <v>27.58</v>
      </c>
      <c r="Q2627" s="8" t="s">
        <v>8319</v>
      </c>
      <c r="R2627" s="8" t="s">
        <v>8355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2.75" x14ac:dyDescent="0.45">
      <c r="A2628" s="5">
        <v>2626</v>
      </c>
      <c r="B2628" s="7" t="s">
        <v>2626</v>
      </c>
      <c r="C2628" s="7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1">
        <f t="shared" si="164"/>
        <v>112</v>
      </c>
      <c r="P2628" s="8">
        <f t="shared" si="165"/>
        <v>56</v>
      </c>
      <c r="Q2628" s="8" t="s">
        <v>8319</v>
      </c>
      <c r="R2628" s="8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42.75" x14ac:dyDescent="0.45">
      <c r="A2629" s="5">
        <v>2627</v>
      </c>
      <c r="B2629" s="7" t="s">
        <v>2627</v>
      </c>
      <c r="C2629" s="7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1">
        <f t="shared" si="164"/>
        <v>647</v>
      </c>
      <c r="P2629" s="8">
        <f t="shared" si="165"/>
        <v>21.56</v>
      </c>
      <c r="Q2629" s="8" t="s">
        <v>8319</v>
      </c>
      <c r="R2629" s="8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28.5" x14ac:dyDescent="0.45">
      <c r="A2630" s="5">
        <v>2628</v>
      </c>
      <c r="B2630" s="7" t="s">
        <v>2628</v>
      </c>
      <c r="C2630" s="7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1">
        <f t="shared" si="164"/>
        <v>110</v>
      </c>
      <c r="P2630" s="8">
        <f t="shared" si="165"/>
        <v>44.1</v>
      </c>
      <c r="Q2630" s="8" t="s">
        <v>8319</v>
      </c>
      <c r="R2630" s="8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28.5" x14ac:dyDescent="0.45">
      <c r="A2631" s="5">
        <v>2629</v>
      </c>
      <c r="B2631" s="7" t="s">
        <v>2629</v>
      </c>
      <c r="C2631" s="7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1">
        <f t="shared" si="164"/>
        <v>128</v>
      </c>
      <c r="P2631" s="8">
        <f t="shared" si="165"/>
        <v>63.87</v>
      </c>
      <c r="Q2631" s="8" t="s">
        <v>8319</v>
      </c>
      <c r="R2631" s="8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42.75" x14ac:dyDescent="0.45">
      <c r="A2632" s="5">
        <v>2630</v>
      </c>
      <c r="B2632" s="7" t="s">
        <v>2630</v>
      </c>
      <c r="C2632" s="7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1">
        <f t="shared" si="164"/>
        <v>158</v>
      </c>
      <c r="P2632" s="8">
        <f t="shared" si="165"/>
        <v>38.99</v>
      </c>
      <c r="Q2632" s="8" t="s">
        <v>8319</v>
      </c>
      <c r="R2632" s="8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2.75" x14ac:dyDescent="0.45">
      <c r="A2633" s="5">
        <v>2631</v>
      </c>
      <c r="B2633" s="7" t="s">
        <v>2631</v>
      </c>
      <c r="C2633" s="7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1">
        <f t="shared" si="164"/>
        <v>115</v>
      </c>
      <c r="P2633" s="8">
        <f t="shared" si="165"/>
        <v>80.19</v>
      </c>
      <c r="Q2633" s="8" t="s">
        <v>8319</v>
      </c>
      <c r="R2633" s="8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2.75" x14ac:dyDescent="0.45">
      <c r="A2634" s="5">
        <v>2632</v>
      </c>
      <c r="B2634" s="7" t="s">
        <v>2632</v>
      </c>
      <c r="C2634" s="7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1">
        <f t="shared" si="164"/>
        <v>137</v>
      </c>
      <c r="P2634" s="8">
        <f t="shared" si="165"/>
        <v>34.9</v>
      </c>
      <c r="Q2634" s="8" t="s">
        <v>8319</v>
      </c>
      <c r="R2634" s="8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42.75" x14ac:dyDescent="0.45">
      <c r="A2635" s="5">
        <v>2633</v>
      </c>
      <c r="B2635" s="7" t="s">
        <v>2633</v>
      </c>
      <c r="C2635" s="7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1">
        <f t="shared" si="164"/>
        <v>355</v>
      </c>
      <c r="P2635" s="8">
        <f t="shared" si="165"/>
        <v>89.1</v>
      </c>
      <c r="Q2635" s="8" t="s">
        <v>8319</v>
      </c>
      <c r="R2635" s="8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2.75" x14ac:dyDescent="0.45">
      <c r="A2636" s="5">
        <v>2634</v>
      </c>
      <c r="B2636" s="7" t="s">
        <v>2634</v>
      </c>
      <c r="C2636" s="7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1">
        <f t="shared" si="164"/>
        <v>106</v>
      </c>
      <c r="P2636" s="8">
        <f t="shared" si="165"/>
        <v>39.44</v>
      </c>
      <c r="Q2636" s="8" t="s">
        <v>8319</v>
      </c>
      <c r="R2636" s="8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42.75" x14ac:dyDescent="0.45">
      <c r="A2637" s="5">
        <v>2635</v>
      </c>
      <c r="B2637" s="7" t="s">
        <v>2635</v>
      </c>
      <c r="C2637" s="7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1">
        <f t="shared" si="164"/>
        <v>100</v>
      </c>
      <c r="P2637" s="8">
        <f t="shared" si="165"/>
        <v>136.9</v>
      </c>
      <c r="Q2637" s="8" t="s">
        <v>8319</v>
      </c>
      <c r="R2637" s="8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42.75" x14ac:dyDescent="0.45">
      <c r="A2638" s="5">
        <v>2636</v>
      </c>
      <c r="B2638" s="7" t="s">
        <v>2636</v>
      </c>
      <c r="C2638" s="7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1">
        <f t="shared" si="164"/>
        <v>187</v>
      </c>
      <c r="P2638" s="8">
        <f t="shared" si="165"/>
        <v>37.46</v>
      </c>
      <c r="Q2638" s="8" t="s">
        <v>8319</v>
      </c>
      <c r="R2638" s="8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28.5" x14ac:dyDescent="0.45">
      <c r="A2639" s="5">
        <v>2637</v>
      </c>
      <c r="B2639" s="7" t="s">
        <v>2637</v>
      </c>
      <c r="C2639" s="7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1">
        <f t="shared" si="164"/>
        <v>166</v>
      </c>
      <c r="P2639" s="8">
        <f t="shared" si="165"/>
        <v>31.96</v>
      </c>
      <c r="Q2639" s="8" t="s">
        <v>8319</v>
      </c>
      <c r="R2639" s="8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2.75" x14ac:dyDescent="0.45">
      <c r="A2640" s="5">
        <v>2638</v>
      </c>
      <c r="B2640" s="7" t="s">
        <v>2638</v>
      </c>
      <c r="C2640" s="7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1">
        <f t="shared" si="164"/>
        <v>102</v>
      </c>
      <c r="P2640" s="8">
        <f t="shared" si="165"/>
        <v>25.21</v>
      </c>
      <c r="Q2640" s="8" t="s">
        <v>8319</v>
      </c>
      <c r="R2640" s="8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42.75" x14ac:dyDescent="0.45">
      <c r="A2641" s="5">
        <v>2639</v>
      </c>
      <c r="B2641" s="7" t="s">
        <v>2639</v>
      </c>
      <c r="C2641" s="7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1">
        <f t="shared" si="164"/>
        <v>164</v>
      </c>
      <c r="P2641" s="8">
        <f t="shared" si="165"/>
        <v>10.039999999999999</v>
      </c>
      <c r="Q2641" s="8" t="s">
        <v>8319</v>
      </c>
      <c r="R2641" s="8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57" x14ac:dyDescent="0.45">
      <c r="A2642" s="5">
        <v>2640</v>
      </c>
      <c r="B2642" s="7" t="s">
        <v>2640</v>
      </c>
      <c r="C2642" s="7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1">
        <f t="shared" si="164"/>
        <v>106</v>
      </c>
      <c r="P2642" s="8">
        <f t="shared" si="165"/>
        <v>45.94</v>
      </c>
      <c r="Q2642" s="8" t="s">
        <v>8319</v>
      </c>
      <c r="R2642" s="8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28.5" x14ac:dyDescent="0.45">
      <c r="A2643" s="5">
        <v>2641</v>
      </c>
      <c r="B2643" s="7" t="s">
        <v>2641</v>
      </c>
      <c r="C2643" s="7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1">
        <f t="shared" si="164"/>
        <v>1</v>
      </c>
      <c r="P2643" s="8">
        <f t="shared" si="165"/>
        <v>15</v>
      </c>
      <c r="Q2643" s="8" t="s">
        <v>8319</v>
      </c>
      <c r="R2643" s="8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57" x14ac:dyDescent="0.45">
      <c r="A2644" s="5">
        <v>2642</v>
      </c>
      <c r="B2644" s="7" t="s">
        <v>2642</v>
      </c>
      <c r="C2644" s="7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1">
        <f t="shared" si="164"/>
        <v>0</v>
      </c>
      <c r="P2644" s="8" t="e">
        <f t="shared" si="165"/>
        <v>#DIV/0!</v>
      </c>
      <c r="Q2644" s="8" t="s">
        <v>8319</v>
      </c>
      <c r="R2644" s="8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42.75" x14ac:dyDescent="0.45">
      <c r="A2645" s="5">
        <v>2643</v>
      </c>
      <c r="B2645" s="7" t="s">
        <v>2643</v>
      </c>
      <c r="C2645" s="7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1">
        <f t="shared" si="164"/>
        <v>34</v>
      </c>
      <c r="P2645" s="8">
        <f t="shared" si="165"/>
        <v>223.58</v>
      </c>
      <c r="Q2645" s="8" t="s">
        <v>8319</v>
      </c>
      <c r="R2645" s="8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2.75" x14ac:dyDescent="0.45">
      <c r="A2646" s="5">
        <v>2644</v>
      </c>
      <c r="B2646" s="7" t="s">
        <v>2644</v>
      </c>
      <c r="C2646" s="7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1">
        <f t="shared" si="164"/>
        <v>2</v>
      </c>
      <c r="P2646" s="8">
        <f t="shared" si="165"/>
        <v>39.479999999999997</v>
      </c>
      <c r="Q2646" s="8" t="s">
        <v>8319</v>
      </c>
      <c r="R2646" s="8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42.75" x14ac:dyDescent="0.45">
      <c r="A2647" s="5">
        <v>2645</v>
      </c>
      <c r="B2647" s="7" t="s">
        <v>2645</v>
      </c>
      <c r="C2647" s="7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1">
        <f t="shared" si="164"/>
        <v>11</v>
      </c>
      <c r="P2647" s="8">
        <f t="shared" si="165"/>
        <v>91.3</v>
      </c>
      <c r="Q2647" s="8" t="s">
        <v>8319</v>
      </c>
      <c r="R2647" s="8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2.75" x14ac:dyDescent="0.45">
      <c r="A2648" s="5">
        <v>2646</v>
      </c>
      <c r="B2648" s="7" t="s">
        <v>2646</v>
      </c>
      <c r="C2648" s="7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1">
        <f t="shared" si="164"/>
        <v>8</v>
      </c>
      <c r="P2648" s="8">
        <f t="shared" si="165"/>
        <v>78.67</v>
      </c>
      <c r="Q2648" s="8" t="s">
        <v>8319</v>
      </c>
      <c r="R2648" s="8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42.75" x14ac:dyDescent="0.45">
      <c r="A2649" s="5">
        <v>2647</v>
      </c>
      <c r="B2649" s="7" t="s">
        <v>2647</v>
      </c>
      <c r="C2649" s="7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1">
        <f t="shared" si="164"/>
        <v>1</v>
      </c>
      <c r="P2649" s="8">
        <f t="shared" si="165"/>
        <v>12</v>
      </c>
      <c r="Q2649" s="8" t="s">
        <v>8319</v>
      </c>
      <c r="R2649" s="8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42.75" x14ac:dyDescent="0.45">
      <c r="A2650" s="5">
        <v>2648</v>
      </c>
      <c r="B2650" s="7" t="s">
        <v>2648</v>
      </c>
      <c r="C2650" s="7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1">
        <f t="shared" si="164"/>
        <v>1</v>
      </c>
      <c r="P2650" s="8">
        <f t="shared" si="165"/>
        <v>17.670000000000002</v>
      </c>
      <c r="Q2650" s="8" t="s">
        <v>8319</v>
      </c>
      <c r="R2650" s="8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28.5" x14ac:dyDescent="0.45">
      <c r="A2651" s="5">
        <v>2649</v>
      </c>
      <c r="B2651" s="7" t="s">
        <v>2649</v>
      </c>
      <c r="C2651" s="7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1">
        <f t="shared" si="164"/>
        <v>0</v>
      </c>
      <c r="P2651" s="8">
        <f t="shared" si="165"/>
        <v>41.33</v>
      </c>
      <c r="Q2651" s="8" t="s">
        <v>8319</v>
      </c>
      <c r="R2651" s="8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57" x14ac:dyDescent="0.45">
      <c r="A2652" s="5">
        <v>2650</v>
      </c>
      <c r="B2652" s="7" t="s">
        <v>2650</v>
      </c>
      <c r="C2652" s="7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1">
        <f t="shared" si="164"/>
        <v>1</v>
      </c>
      <c r="P2652" s="8">
        <f t="shared" si="165"/>
        <v>71.599999999999994</v>
      </c>
      <c r="Q2652" s="8" t="s">
        <v>8319</v>
      </c>
      <c r="R2652" s="8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42.75" x14ac:dyDescent="0.45">
      <c r="A2653" s="5">
        <v>2651</v>
      </c>
      <c r="B2653" s="7" t="s">
        <v>2651</v>
      </c>
      <c r="C2653" s="7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1">
        <f t="shared" si="164"/>
        <v>2</v>
      </c>
      <c r="P2653" s="8">
        <f t="shared" si="165"/>
        <v>307.82</v>
      </c>
      <c r="Q2653" s="8" t="s">
        <v>8319</v>
      </c>
      <c r="R2653" s="8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42.75" x14ac:dyDescent="0.45">
      <c r="A2654" s="5">
        <v>2652</v>
      </c>
      <c r="B2654" s="7" t="s">
        <v>2652</v>
      </c>
      <c r="C2654" s="7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1">
        <f t="shared" si="164"/>
        <v>1</v>
      </c>
      <c r="P2654" s="8">
        <f t="shared" si="165"/>
        <v>80.45</v>
      </c>
      <c r="Q2654" s="8" t="s">
        <v>8319</v>
      </c>
      <c r="R2654" s="8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2.75" x14ac:dyDescent="0.45">
      <c r="A2655" s="5">
        <v>2653</v>
      </c>
      <c r="B2655" s="7" t="s">
        <v>2653</v>
      </c>
      <c r="C2655" s="7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1">
        <f t="shared" si="164"/>
        <v>12</v>
      </c>
      <c r="P2655" s="8">
        <f t="shared" si="165"/>
        <v>83.94</v>
      </c>
      <c r="Q2655" s="8" t="s">
        <v>8319</v>
      </c>
      <c r="R2655" s="8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42.75" x14ac:dyDescent="0.45">
      <c r="A2656" s="5">
        <v>2654</v>
      </c>
      <c r="B2656" s="7" t="s">
        <v>2654</v>
      </c>
      <c r="C2656" s="7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1">
        <f t="shared" si="164"/>
        <v>0</v>
      </c>
      <c r="P2656" s="8">
        <f t="shared" si="165"/>
        <v>8.5</v>
      </c>
      <c r="Q2656" s="8" t="s">
        <v>8319</v>
      </c>
      <c r="R2656" s="8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45">
      <c r="A2657" s="5">
        <v>2655</v>
      </c>
      <c r="B2657" s="7" t="s">
        <v>2655</v>
      </c>
      <c r="C2657" s="7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1">
        <f t="shared" si="164"/>
        <v>21</v>
      </c>
      <c r="P2657" s="8">
        <f t="shared" si="165"/>
        <v>73.37</v>
      </c>
      <c r="Q2657" s="8" t="s">
        <v>8319</v>
      </c>
      <c r="R2657" s="8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28.5" x14ac:dyDescent="0.45">
      <c r="A2658" s="5">
        <v>2656</v>
      </c>
      <c r="B2658" s="7" t="s">
        <v>2656</v>
      </c>
      <c r="C2658" s="7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1">
        <f t="shared" si="164"/>
        <v>11</v>
      </c>
      <c r="P2658" s="8">
        <f t="shared" si="165"/>
        <v>112.86</v>
      </c>
      <c r="Q2658" s="8" t="s">
        <v>8319</v>
      </c>
      <c r="R2658" s="8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42.75" x14ac:dyDescent="0.45">
      <c r="A2659" s="5">
        <v>2657</v>
      </c>
      <c r="B2659" s="7" t="s">
        <v>2657</v>
      </c>
      <c r="C2659" s="7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1">
        <f t="shared" si="164"/>
        <v>19</v>
      </c>
      <c r="P2659" s="8">
        <f t="shared" si="165"/>
        <v>95.28</v>
      </c>
      <c r="Q2659" s="8" t="s">
        <v>8319</v>
      </c>
      <c r="R2659" s="8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2.75" x14ac:dyDescent="0.45">
      <c r="A2660" s="5">
        <v>2658</v>
      </c>
      <c r="B2660" s="7" t="s">
        <v>2658</v>
      </c>
      <c r="C2660" s="7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1">
        <f t="shared" si="164"/>
        <v>0</v>
      </c>
      <c r="P2660" s="8">
        <f t="shared" si="165"/>
        <v>22.75</v>
      </c>
      <c r="Q2660" s="8" t="s">
        <v>8319</v>
      </c>
      <c r="R2660" s="8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45">
      <c r="A2661" s="5">
        <v>2659</v>
      </c>
      <c r="B2661" s="7" t="s">
        <v>2659</v>
      </c>
      <c r="C2661" s="7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1">
        <f t="shared" si="164"/>
        <v>3</v>
      </c>
      <c r="P2661" s="8">
        <f t="shared" si="165"/>
        <v>133.30000000000001</v>
      </c>
      <c r="Q2661" s="8" t="s">
        <v>8319</v>
      </c>
      <c r="R2661" s="8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42.75" x14ac:dyDescent="0.45">
      <c r="A2662" s="5">
        <v>2660</v>
      </c>
      <c r="B2662" s="7" t="s">
        <v>2660</v>
      </c>
      <c r="C2662" s="7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1">
        <f t="shared" si="164"/>
        <v>0</v>
      </c>
      <c r="P2662" s="8">
        <f t="shared" si="165"/>
        <v>3.8</v>
      </c>
      <c r="Q2662" s="8" t="s">
        <v>8319</v>
      </c>
      <c r="R2662" s="8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2.75" x14ac:dyDescent="0.45">
      <c r="A2663" s="5">
        <v>2661</v>
      </c>
      <c r="B2663" s="7" t="s">
        <v>2661</v>
      </c>
      <c r="C2663" s="7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1">
        <f t="shared" si="164"/>
        <v>103</v>
      </c>
      <c r="P2663" s="8">
        <f t="shared" si="165"/>
        <v>85.75</v>
      </c>
      <c r="Q2663" s="8" t="s">
        <v>8319</v>
      </c>
      <c r="R2663" s="8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2.75" x14ac:dyDescent="0.45">
      <c r="A2664" s="5">
        <v>2662</v>
      </c>
      <c r="B2664" s="7" t="s">
        <v>2662</v>
      </c>
      <c r="C2664" s="7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1">
        <f t="shared" si="164"/>
        <v>107</v>
      </c>
      <c r="P2664" s="8">
        <f t="shared" si="165"/>
        <v>267</v>
      </c>
      <c r="Q2664" s="8" t="s">
        <v>8319</v>
      </c>
      <c r="R2664" s="8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2.75" x14ac:dyDescent="0.45">
      <c r="A2665" s="5">
        <v>2663</v>
      </c>
      <c r="B2665" s="7" t="s">
        <v>2663</v>
      </c>
      <c r="C2665" s="7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1">
        <f t="shared" si="164"/>
        <v>105</v>
      </c>
      <c r="P2665" s="8">
        <f t="shared" si="165"/>
        <v>373.56</v>
      </c>
      <c r="Q2665" s="8" t="s">
        <v>8319</v>
      </c>
      <c r="R2665" s="8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42.75" x14ac:dyDescent="0.45">
      <c r="A2666" s="5">
        <v>2664</v>
      </c>
      <c r="B2666" s="7" t="s">
        <v>2664</v>
      </c>
      <c r="C2666" s="7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1">
        <f t="shared" si="164"/>
        <v>103</v>
      </c>
      <c r="P2666" s="8">
        <f t="shared" si="165"/>
        <v>174.04</v>
      </c>
      <c r="Q2666" s="8" t="s">
        <v>8319</v>
      </c>
      <c r="R2666" s="8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42.75" x14ac:dyDescent="0.45">
      <c r="A2667" s="5">
        <v>2665</v>
      </c>
      <c r="B2667" s="7" t="s">
        <v>2665</v>
      </c>
      <c r="C2667" s="7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1">
        <f t="shared" si="164"/>
        <v>123</v>
      </c>
      <c r="P2667" s="8">
        <f t="shared" si="165"/>
        <v>93.7</v>
      </c>
      <c r="Q2667" s="8" t="s">
        <v>8319</v>
      </c>
      <c r="R2667" s="8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42.75" x14ac:dyDescent="0.45">
      <c r="A2668" s="5">
        <v>2666</v>
      </c>
      <c r="B2668" s="7" t="s">
        <v>2666</v>
      </c>
      <c r="C2668" s="7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1">
        <f t="shared" si="164"/>
        <v>159</v>
      </c>
      <c r="P2668" s="8">
        <f t="shared" si="165"/>
        <v>77.33</v>
      </c>
      <c r="Q2668" s="8" t="s">
        <v>8319</v>
      </c>
      <c r="R2668" s="8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42.75" x14ac:dyDescent="0.45">
      <c r="A2669" s="5">
        <v>2667</v>
      </c>
      <c r="B2669" s="7" t="s">
        <v>2667</v>
      </c>
      <c r="C2669" s="7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1">
        <f t="shared" si="164"/>
        <v>111</v>
      </c>
      <c r="P2669" s="8">
        <f t="shared" si="165"/>
        <v>92.22</v>
      </c>
      <c r="Q2669" s="8" t="s">
        <v>8319</v>
      </c>
      <c r="R2669" s="8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28.5" x14ac:dyDescent="0.45">
      <c r="A2670" s="5">
        <v>2668</v>
      </c>
      <c r="B2670" s="7" t="s">
        <v>2668</v>
      </c>
      <c r="C2670" s="7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1">
        <f t="shared" si="164"/>
        <v>171</v>
      </c>
      <c r="P2670" s="8">
        <f t="shared" si="165"/>
        <v>60.96</v>
      </c>
      <c r="Q2670" s="8" t="s">
        <v>8319</v>
      </c>
      <c r="R2670" s="8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42.75" x14ac:dyDescent="0.45">
      <c r="A2671" s="5">
        <v>2669</v>
      </c>
      <c r="B2671" s="7" t="s">
        <v>2669</v>
      </c>
      <c r="C2671" s="7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1">
        <f t="shared" si="164"/>
        <v>125</v>
      </c>
      <c r="P2671" s="8">
        <f t="shared" si="165"/>
        <v>91</v>
      </c>
      <c r="Q2671" s="8" t="s">
        <v>8319</v>
      </c>
      <c r="R2671" s="8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42.75" x14ac:dyDescent="0.45">
      <c r="A2672" s="5">
        <v>2670</v>
      </c>
      <c r="B2672" s="7" t="s">
        <v>2670</v>
      </c>
      <c r="C2672" s="7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1">
        <f t="shared" si="164"/>
        <v>6</v>
      </c>
      <c r="P2672" s="8">
        <f t="shared" si="165"/>
        <v>41.58</v>
      </c>
      <c r="Q2672" s="8" t="s">
        <v>8319</v>
      </c>
      <c r="R2672" s="8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2.75" x14ac:dyDescent="0.45">
      <c r="A2673" s="5">
        <v>2671</v>
      </c>
      <c r="B2673" s="7" t="s">
        <v>2671</v>
      </c>
      <c r="C2673" s="7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1">
        <f t="shared" si="164"/>
        <v>11</v>
      </c>
      <c r="P2673" s="8">
        <f t="shared" si="165"/>
        <v>33.76</v>
      </c>
      <c r="Q2673" s="8" t="s">
        <v>8319</v>
      </c>
      <c r="R2673" s="8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42.75" x14ac:dyDescent="0.45">
      <c r="A2674" s="5">
        <v>2672</v>
      </c>
      <c r="B2674" s="7" t="s">
        <v>2672</v>
      </c>
      <c r="C2674" s="7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1">
        <f t="shared" si="164"/>
        <v>33</v>
      </c>
      <c r="P2674" s="8">
        <f t="shared" si="165"/>
        <v>70.62</v>
      </c>
      <c r="Q2674" s="8" t="s">
        <v>8319</v>
      </c>
      <c r="R2674" s="8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42.75" x14ac:dyDescent="0.45">
      <c r="A2675" s="5">
        <v>2673</v>
      </c>
      <c r="B2675" s="7" t="s">
        <v>2673</v>
      </c>
      <c r="C2675" s="7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1">
        <f t="shared" si="164"/>
        <v>28</v>
      </c>
      <c r="P2675" s="8">
        <f t="shared" si="165"/>
        <v>167.15</v>
      </c>
      <c r="Q2675" s="8" t="s">
        <v>8319</v>
      </c>
      <c r="R2675" s="8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57" x14ac:dyDescent="0.45">
      <c r="A2676" s="5">
        <v>2674</v>
      </c>
      <c r="B2676" s="7" t="s">
        <v>2674</v>
      </c>
      <c r="C2676" s="7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1">
        <f t="shared" si="164"/>
        <v>63</v>
      </c>
      <c r="P2676" s="8">
        <f t="shared" si="165"/>
        <v>128.62</v>
      </c>
      <c r="Q2676" s="8" t="s">
        <v>8319</v>
      </c>
      <c r="R2676" s="8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42.75" x14ac:dyDescent="0.45">
      <c r="A2677" s="5">
        <v>2675</v>
      </c>
      <c r="B2677" s="7" t="s">
        <v>2675</v>
      </c>
      <c r="C2677" s="7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1">
        <f t="shared" si="164"/>
        <v>8</v>
      </c>
      <c r="P2677" s="8">
        <f t="shared" si="165"/>
        <v>65.41</v>
      </c>
      <c r="Q2677" s="8" t="s">
        <v>8319</v>
      </c>
      <c r="R2677" s="8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42.75" x14ac:dyDescent="0.45">
      <c r="A2678" s="5">
        <v>2676</v>
      </c>
      <c r="B2678" s="7" t="s">
        <v>2676</v>
      </c>
      <c r="C2678" s="7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1">
        <f t="shared" si="164"/>
        <v>50</v>
      </c>
      <c r="P2678" s="8">
        <f t="shared" si="165"/>
        <v>117.56</v>
      </c>
      <c r="Q2678" s="8" t="s">
        <v>8319</v>
      </c>
      <c r="R2678" s="8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2.75" x14ac:dyDescent="0.45">
      <c r="A2679" s="5">
        <v>2677</v>
      </c>
      <c r="B2679" s="7" t="s">
        <v>2677</v>
      </c>
      <c r="C2679" s="7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1">
        <f t="shared" si="164"/>
        <v>18</v>
      </c>
      <c r="P2679" s="8">
        <f t="shared" si="165"/>
        <v>126.48</v>
      </c>
      <c r="Q2679" s="8" t="s">
        <v>8319</v>
      </c>
      <c r="R2679" s="8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42.75" x14ac:dyDescent="0.45">
      <c r="A2680" s="5">
        <v>2678</v>
      </c>
      <c r="B2680" s="7" t="s">
        <v>2678</v>
      </c>
      <c r="C2680" s="7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1">
        <f t="shared" si="164"/>
        <v>0</v>
      </c>
      <c r="P2680" s="8">
        <f t="shared" si="165"/>
        <v>550</v>
      </c>
      <c r="Q2680" s="8" t="s">
        <v>8319</v>
      </c>
      <c r="R2680" s="8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42.75" x14ac:dyDescent="0.45">
      <c r="A2681" s="5">
        <v>2679</v>
      </c>
      <c r="B2681" s="7" t="s">
        <v>2679</v>
      </c>
      <c r="C2681" s="7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1">
        <f t="shared" si="164"/>
        <v>0</v>
      </c>
      <c r="P2681" s="8">
        <f t="shared" si="165"/>
        <v>44</v>
      </c>
      <c r="Q2681" s="8" t="s">
        <v>8319</v>
      </c>
      <c r="R2681" s="8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45">
      <c r="A2682" s="5">
        <v>2680</v>
      </c>
      <c r="B2682" s="7" t="s">
        <v>2680</v>
      </c>
      <c r="C2682" s="7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1">
        <f t="shared" si="164"/>
        <v>1</v>
      </c>
      <c r="P2682" s="8">
        <f t="shared" si="165"/>
        <v>69</v>
      </c>
      <c r="Q2682" s="8" t="s">
        <v>8319</v>
      </c>
      <c r="R2682" s="8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2.75" x14ac:dyDescent="0.45">
      <c r="A2683" s="5">
        <v>2681</v>
      </c>
      <c r="B2683" s="7" t="s">
        <v>2681</v>
      </c>
      <c r="C2683" s="7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1">
        <f t="shared" si="164"/>
        <v>1</v>
      </c>
      <c r="P2683" s="8">
        <f t="shared" si="165"/>
        <v>27.5</v>
      </c>
      <c r="Q2683" s="8" t="s">
        <v>8336</v>
      </c>
      <c r="R2683" s="8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2.75" x14ac:dyDescent="0.45">
      <c r="A2684" s="5">
        <v>2682</v>
      </c>
      <c r="B2684" s="7" t="s">
        <v>2682</v>
      </c>
      <c r="C2684" s="7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1">
        <f t="shared" si="164"/>
        <v>28</v>
      </c>
      <c r="P2684" s="8">
        <f t="shared" si="165"/>
        <v>84.9</v>
      </c>
      <c r="Q2684" s="8" t="s">
        <v>8336</v>
      </c>
      <c r="R2684" s="8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42.75" x14ac:dyDescent="0.45">
      <c r="A2685" s="5">
        <v>2683</v>
      </c>
      <c r="B2685" s="7" t="s">
        <v>2683</v>
      </c>
      <c r="C2685" s="7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1">
        <f t="shared" si="164"/>
        <v>0</v>
      </c>
      <c r="P2685" s="8">
        <f t="shared" si="165"/>
        <v>12</v>
      </c>
      <c r="Q2685" s="8" t="s">
        <v>8336</v>
      </c>
      <c r="R2685" s="8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2.75" x14ac:dyDescent="0.45">
      <c r="A2686" s="5">
        <v>2684</v>
      </c>
      <c r="B2686" s="7" t="s">
        <v>2684</v>
      </c>
      <c r="C2686" s="7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1">
        <f t="shared" si="164"/>
        <v>1</v>
      </c>
      <c r="P2686" s="8">
        <f t="shared" si="165"/>
        <v>200</v>
      </c>
      <c r="Q2686" s="8" t="s">
        <v>8336</v>
      </c>
      <c r="R2686" s="8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42.75" x14ac:dyDescent="0.45">
      <c r="A2687" s="5">
        <v>2685</v>
      </c>
      <c r="B2687" s="7" t="s">
        <v>2685</v>
      </c>
      <c r="C2687" s="7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1">
        <f t="shared" si="164"/>
        <v>0</v>
      </c>
      <c r="P2687" s="8">
        <f t="shared" si="165"/>
        <v>10</v>
      </c>
      <c r="Q2687" s="8" t="s">
        <v>8336</v>
      </c>
      <c r="R2687" s="8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42.75" x14ac:dyDescent="0.45">
      <c r="A2688" s="5">
        <v>2686</v>
      </c>
      <c r="B2688" s="7" t="s">
        <v>2686</v>
      </c>
      <c r="C2688" s="7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1">
        <f t="shared" si="164"/>
        <v>0</v>
      </c>
      <c r="P2688" s="8" t="e">
        <f t="shared" si="165"/>
        <v>#DIV/0!</v>
      </c>
      <c r="Q2688" s="8" t="s">
        <v>8336</v>
      </c>
      <c r="R2688" s="8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2.75" x14ac:dyDescent="0.45">
      <c r="A2689" s="5">
        <v>2687</v>
      </c>
      <c r="B2689" s="7" t="s">
        <v>2687</v>
      </c>
      <c r="C2689" s="7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1">
        <f t="shared" si="164"/>
        <v>0</v>
      </c>
      <c r="P2689" s="8" t="e">
        <f t="shared" si="165"/>
        <v>#DIV/0!</v>
      </c>
      <c r="Q2689" s="8" t="s">
        <v>8336</v>
      </c>
      <c r="R2689" s="8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28.5" x14ac:dyDescent="0.45">
      <c r="A2690" s="5">
        <v>2688</v>
      </c>
      <c r="B2690" s="7" t="s">
        <v>2688</v>
      </c>
      <c r="C2690" s="7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1">
        <f t="shared" si="164"/>
        <v>0</v>
      </c>
      <c r="P2690" s="8">
        <f t="shared" si="165"/>
        <v>5.29</v>
      </c>
      <c r="Q2690" s="8" t="s">
        <v>8336</v>
      </c>
      <c r="R2690" s="8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42.75" x14ac:dyDescent="0.45">
      <c r="A2691" s="5">
        <v>2689</v>
      </c>
      <c r="B2691" s="7" t="s">
        <v>2689</v>
      </c>
      <c r="C2691" s="7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1">
        <f t="shared" ref="O2691:O2754" si="168">ROUND((E2691/D2691)*100,0)</f>
        <v>0</v>
      </c>
      <c r="P2691" s="8">
        <f t="shared" ref="P2691:P2754" si="169">ROUND(E2691/L2691,2)</f>
        <v>1</v>
      </c>
      <c r="Q2691" s="8" t="s">
        <v>8336</v>
      </c>
      <c r="R2691" s="8" t="s">
        <v>8337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2.75" x14ac:dyDescent="0.45">
      <c r="A2692" s="5">
        <v>2690</v>
      </c>
      <c r="B2692" s="7" t="s">
        <v>2690</v>
      </c>
      <c r="C2692" s="7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1">
        <f t="shared" si="168"/>
        <v>11</v>
      </c>
      <c r="P2692" s="8">
        <f t="shared" si="169"/>
        <v>72.760000000000005</v>
      </c>
      <c r="Q2692" s="8" t="s">
        <v>8336</v>
      </c>
      <c r="R2692" s="8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28.5" x14ac:dyDescent="0.45">
      <c r="A2693" s="5">
        <v>2691</v>
      </c>
      <c r="B2693" s="7" t="s">
        <v>2691</v>
      </c>
      <c r="C2693" s="7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1">
        <f t="shared" si="168"/>
        <v>0</v>
      </c>
      <c r="P2693" s="8">
        <f t="shared" si="169"/>
        <v>17.5</v>
      </c>
      <c r="Q2693" s="8" t="s">
        <v>8336</v>
      </c>
      <c r="R2693" s="8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2.75" x14ac:dyDescent="0.45">
      <c r="A2694" s="5">
        <v>2692</v>
      </c>
      <c r="B2694" s="7" t="s">
        <v>2692</v>
      </c>
      <c r="C2694" s="7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1">
        <f t="shared" si="168"/>
        <v>1</v>
      </c>
      <c r="P2694" s="8">
        <f t="shared" si="169"/>
        <v>25</v>
      </c>
      <c r="Q2694" s="8" t="s">
        <v>8336</v>
      </c>
      <c r="R2694" s="8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42.75" x14ac:dyDescent="0.45">
      <c r="A2695" s="5">
        <v>2693</v>
      </c>
      <c r="B2695" s="7" t="s">
        <v>2693</v>
      </c>
      <c r="C2695" s="7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1">
        <f t="shared" si="168"/>
        <v>1</v>
      </c>
      <c r="P2695" s="8">
        <f t="shared" si="169"/>
        <v>13.33</v>
      </c>
      <c r="Q2695" s="8" t="s">
        <v>8336</v>
      </c>
      <c r="R2695" s="8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42.75" x14ac:dyDescent="0.45">
      <c r="A2696" s="5">
        <v>2694</v>
      </c>
      <c r="B2696" s="7" t="s">
        <v>2694</v>
      </c>
      <c r="C2696" s="7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1">
        <f t="shared" si="168"/>
        <v>0</v>
      </c>
      <c r="P2696" s="8">
        <f t="shared" si="169"/>
        <v>1</v>
      </c>
      <c r="Q2696" s="8" t="s">
        <v>8336</v>
      </c>
      <c r="R2696" s="8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28.5" x14ac:dyDescent="0.45">
      <c r="A2697" s="5">
        <v>2695</v>
      </c>
      <c r="B2697" s="7" t="s">
        <v>2695</v>
      </c>
      <c r="C2697" s="7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1">
        <f t="shared" si="168"/>
        <v>0</v>
      </c>
      <c r="P2697" s="8">
        <f t="shared" si="169"/>
        <v>23.67</v>
      </c>
      <c r="Q2697" s="8" t="s">
        <v>8336</v>
      </c>
      <c r="R2697" s="8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42.75" x14ac:dyDescent="0.45">
      <c r="A2698" s="5">
        <v>2696</v>
      </c>
      <c r="B2698" s="7" t="s">
        <v>2696</v>
      </c>
      <c r="C2698" s="7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1">
        <f t="shared" si="168"/>
        <v>6</v>
      </c>
      <c r="P2698" s="8">
        <f t="shared" si="169"/>
        <v>89.21</v>
      </c>
      <c r="Q2698" s="8" t="s">
        <v>8336</v>
      </c>
      <c r="R2698" s="8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2.75" x14ac:dyDescent="0.45">
      <c r="A2699" s="5">
        <v>2697</v>
      </c>
      <c r="B2699" s="7" t="s">
        <v>2697</v>
      </c>
      <c r="C2699" s="7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1">
        <f t="shared" si="168"/>
        <v>26</v>
      </c>
      <c r="P2699" s="8">
        <f t="shared" si="169"/>
        <v>116.56</v>
      </c>
      <c r="Q2699" s="8" t="s">
        <v>8336</v>
      </c>
      <c r="R2699" s="8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2.75" x14ac:dyDescent="0.45">
      <c r="A2700" s="5">
        <v>2698</v>
      </c>
      <c r="B2700" s="7" t="s">
        <v>2698</v>
      </c>
      <c r="C2700" s="7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1">
        <f t="shared" si="168"/>
        <v>0</v>
      </c>
      <c r="P2700" s="8">
        <f t="shared" si="169"/>
        <v>13.01</v>
      </c>
      <c r="Q2700" s="8" t="s">
        <v>8336</v>
      </c>
      <c r="R2700" s="8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2.75" x14ac:dyDescent="0.45">
      <c r="A2701" s="5">
        <v>2699</v>
      </c>
      <c r="B2701" s="7" t="s">
        <v>2699</v>
      </c>
      <c r="C2701" s="7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1">
        <f t="shared" si="168"/>
        <v>0</v>
      </c>
      <c r="P2701" s="8" t="e">
        <f t="shared" si="169"/>
        <v>#DIV/0!</v>
      </c>
      <c r="Q2701" s="8" t="s">
        <v>8336</v>
      </c>
      <c r="R2701" s="8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2.75" x14ac:dyDescent="0.45">
      <c r="A2702" s="5">
        <v>2700</v>
      </c>
      <c r="B2702" s="7" t="s">
        <v>2700</v>
      </c>
      <c r="C2702" s="7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1">
        <f t="shared" si="168"/>
        <v>1</v>
      </c>
      <c r="P2702" s="8">
        <f t="shared" si="169"/>
        <v>17.5</v>
      </c>
      <c r="Q2702" s="8" t="s">
        <v>8336</v>
      </c>
      <c r="R2702" s="8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42.75" x14ac:dyDescent="0.45">
      <c r="A2703" s="5">
        <v>2701</v>
      </c>
      <c r="B2703" s="7" t="s">
        <v>2701</v>
      </c>
      <c r="C2703" s="7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1">
        <f t="shared" si="168"/>
        <v>46</v>
      </c>
      <c r="P2703" s="8">
        <f t="shared" si="169"/>
        <v>34.130000000000003</v>
      </c>
      <c r="Q2703" s="8" t="s">
        <v>8317</v>
      </c>
      <c r="R2703" s="8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2.75" x14ac:dyDescent="0.45">
      <c r="A2704" s="5">
        <v>2702</v>
      </c>
      <c r="B2704" s="7" t="s">
        <v>2702</v>
      </c>
      <c r="C2704" s="7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1">
        <f t="shared" si="168"/>
        <v>34</v>
      </c>
      <c r="P2704" s="8">
        <f t="shared" si="169"/>
        <v>132.35</v>
      </c>
      <c r="Q2704" s="8" t="s">
        <v>8317</v>
      </c>
      <c r="R2704" s="8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28.5" x14ac:dyDescent="0.45">
      <c r="A2705" s="5">
        <v>2703</v>
      </c>
      <c r="B2705" s="7" t="s">
        <v>2703</v>
      </c>
      <c r="C2705" s="7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1">
        <f t="shared" si="168"/>
        <v>104</v>
      </c>
      <c r="P2705" s="8">
        <f t="shared" si="169"/>
        <v>922.22</v>
      </c>
      <c r="Q2705" s="8" t="s">
        <v>8317</v>
      </c>
      <c r="R2705" s="8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42.75" x14ac:dyDescent="0.45">
      <c r="A2706" s="5">
        <v>2704</v>
      </c>
      <c r="B2706" s="7" t="s">
        <v>2704</v>
      </c>
      <c r="C2706" s="7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1">
        <f t="shared" si="168"/>
        <v>6</v>
      </c>
      <c r="P2706" s="8">
        <f t="shared" si="169"/>
        <v>163.57</v>
      </c>
      <c r="Q2706" s="8" t="s">
        <v>8317</v>
      </c>
      <c r="R2706" s="8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28.5" x14ac:dyDescent="0.45">
      <c r="A2707" s="5">
        <v>2705</v>
      </c>
      <c r="B2707" s="7" t="s">
        <v>2705</v>
      </c>
      <c r="C2707" s="7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1">
        <f t="shared" si="168"/>
        <v>11</v>
      </c>
      <c r="P2707" s="8">
        <f t="shared" si="169"/>
        <v>217.38</v>
      </c>
      <c r="Q2707" s="8" t="s">
        <v>8317</v>
      </c>
      <c r="R2707" s="8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2.75" x14ac:dyDescent="0.45">
      <c r="A2708" s="5">
        <v>2706</v>
      </c>
      <c r="B2708" s="7" t="s">
        <v>2706</v>
      </c>
      <c r="C2708" s="7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1">
        <f t="shared" si="168"/>
        <v>112</v>
      </c>
      <c r="P2708" s="8">
        <f t="shared" si="169"/>
        <v>149.44</v>
      </c>
      <c r="Q2708" s="8" t="s">
        <v>8317</v>
      </c>
      <c r="R2708" s="8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2.75" x14ac:dyDescent="0.45">
      <c r="A2709" s="5">
        <v>2707</v>
      </c>
      <c r="B2709" s="7" t="s">
        <v>2707</v>
      </c>
      <c r="C2709" s="7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1">
        <f t="shared" si="168"/>
        <v>351</v>
      </c>
      <c r="P2709" s="8">
        <f t="shared" si="169"/>
        <v>71.239999999999995</v>
      </c>
      <c r="Q2709" s="8" t="s">
        <v>8317</v>
      </c>
      <c r="R2709" s="8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2.75" x14ac:dyDescent="0.45">
      <c r="A2710" s="5">
        <v>2708</v>
      </c>
      <c r="B2710" s="7" t="s">
        <v>2708</v>
      </c>
      <c r="C2710" s="7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1">
        <f t="shared" si="168"/>
        <v>233</v>
      </c>
      <c r="P2710" s="8">
        <f t="shared" si="169"/>
        <v>44.46</v>
      </c>
      <c r="Q2710" s="8" t="s">
        <v>8317</v>
      </c>
      <c r="R2710" s="8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2.75" x14ac:dyDescent="0.45">
      <c r="A2711" s="5">
        <v>2709</v>
      </c>
      <c r="B2711" s="7" t="s">
        <v>2709</v>
      </c>
      <c r="C2711" s="7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1">
        <f t="shared" si="168"/>
        <v>102</v>
      </c>
      <c r="P2711" s="8">
        <f t="shared" si="169"/>
        <v>164.94</v>
      </c>
      <c r="Q2711" s="8" t="s">
        <v>8317</v>
      </c>
      <c r="R2711" s="8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28.5" x14ac:dyDescent="0.45">
      <c r="A2712" s="5">
        <v>2710</v>
      </c>
      <c r="B2712" s="7" t="s">
        <v>2710</v>
      </c>
      <c r="C2712" s="7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1">
        <f t="shared" si="168"/>
        <v>154</v>
      </c>
      <c r="P2712" s="8">
        <f t="shared" si="169"/>
        <v>84.87</v>
      </c>
      <c r="Q2712" s="8" t="s">
        <v>8317</v>
      </c>
      <c r="R2712" s="8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42.75" x14ac:dyDescent="0.45">
      <c r="A2713" s="5">
        <v>2711</v>
      </c>
      <c r="B2713" s="7" t="s">
        <v>2711</v>
      </c>
      <c r="C2713" s="7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1">
        <f t="shared" si="168"/>
        <v>101</v>
      </c>
      <c r="P2713" s="8">
        <f t="shared" si="169"/>
        <v>53.95</v>
      </c>
      <c r="Q2713" s="8" t="s">
        <v>8317</v>
      </c>
      <c r="R2713" s="8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42.75" x14ac:dyDescent="0.45">
      <c r="A2714" s="5">
        <v>2712</v>
      </c>
      <c r="B2714" s="7" t="s">
        <v>2712</v>
      </c>
      <c r="C2714" s="7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1">
        <f t="shared" si="168"/>
        <v>131</v>
      </c>
      <c r="P2714" s="8">
        <f t="shared" si="169"/>
        <v>50.53</v>
      </c>
      <c r="Q2714" s="8" t="s">
        <v>8317</v>
      </c>
      <c r="R2714" s="8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42.75" x14ac:dyDescent="0.45">
      <c r="A2715" s="5">
        <v>2713</v>
      </c>
      <c r="B2715" s="7" t="s">
        <v>2713</v>
      </c>
      <c r="C2715" s="7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1">
        <f t="shared" si="168"/>
        <v>102</v>
      </c>
      <c r="P2715" s="8">
        <f t="shared" si="169"/>
        <v>108</v>
      </c>
      <c r="Q2715" s="8" t="s">
        <v>8317</v>
      </c>
      <c r="R2715" s="8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28.5" x14ac:dyDescent="0.45">
      <c r="A2716" s="5">
        <v>2714</v>
      </c>
      <c r="B2716" s="7" t="s">
        <v>2714</v>
      </c>
      <c r="C2716" s="7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1">
        <f t="shared" si="168"/>
        <v>116</v>
      </c>
      <c r="P2716" s="8">
        <f t="shared" si="169"/>
        <v>95.37</v>
      </c>
      <c r="Q2716" s="8" t="s">
        <v>8317</v>
      </c>
      <c r="R2716" s="8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42.75" x14ac:dyDescent="0.45">
      <c r="A2717" s="5">
        <v>2715</v>
      </c>
      <c r="B2717" s="7" t="s">
        <v>2715</v>
      </c>
      <c r="C2717" s="7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1">
        <f t="shared" si="168"/>
        <v>265</v>
      </c>
      <c r="P2717" s="8">
        <f t="shared" si="169"/>
        <v>57.63</v>
      </c>
      <c r="Q2717" s="8" t="s">
        <v>8317</v>
      </c>
      <c r="R2717" s="8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57" x14ac:dyDescent="0.45">
      <c r="A2718" s="5">
        <v>2716</v>
      </c>
      <c r="B2718" s="7" t="s">
        <v>2716</v>
      </c>
      <c r="C2718" s="7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1">
        <f t="shared" si="168"/>
        <v>120</v>
      </c>
      <c r="P2718" s="8">
        <f t="shared" si="169"/>
        <v>64.16</v>
      </c>
      <c r="Q2718" s="8" t="s">
        <v>8317</v>
      </c>
      <c r="R2718" s="8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2.75" x14ac:dyDescent="0.45">
      <c r="A2719" s="5">
        <v>2717</v>
      </c>
      <c r="B2719" s="7" t="s">
        <v>2717</v>
      </c>
      <c r="C2719" s="7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1">
        <f t="shared" si="168"/>
        <v>120</v>
      </c>
      <c r="P2719" s="8">
        <f t="shared" si="169"/>
        <v>92.39</v>
      </c>
      <c r="Q2719" s="8" t="s">
        <v>8317</v>
      </c>
      <c r="R2719" s="8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42.75" x14ac:dyDescent="0.45">
      <c r="A2720" s="5">
        <v>2718</v>
      </c>
      <c r="B2720" s="7" t="s">
        <v>2718</v>
      </c>
      <c r="C2720" s="7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1">
        <f t="shared" si="168"/>
        <v>104</v>
      </c>
      <c r="P2720" s="8">
        <f t="shared" si="169"/>
        <v>125.98</v>
      </c>
      <c r="Q2720" s="8" t="s">
        <v>8317</v>
      </c>
      <c r="R2720" s="8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42.75" x14ac:dyDescent="0.45">
      <c r="A2721" s="5">
        <v>2719</v>
      </c>
      <c r="B2721" s="7" t="s">
        <v>2719</v>
      </c>
      <c r="C2721" s="7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1">
        <f t="shared" si="168"/>
        <v>109</v>
      </c>
      <c r="P2721" s="8">
        <f t="shared" si="169"/>
        <v>94.64</v>
      </c>
      <c r="Q2721" s="8" t="s">
        <v>8317</v>
      </c>
      <c r="R2721" s="8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42.75" x14ac:dyDescent="0.45">
      <c r="A2722" s="5">
        <v>2720</v>
      </c>
      <c r="B2722" s="7" t="s">
        <v>2720</v>
      </c>
      <c r="C2722" s="7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1">
        <f t="shared" si="168"/>
        <v>118</v>
      </c>
      <c r="P2722" s="8">
        <f t="shared" si="169"/>
        <v>170.7</v>
      </c>
      <c r="Q2722" s="8" t="s">
        <v>8317</v>
      </c>
      <c r="R2722" s="8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42.75" x14ac:dyDescent="0.45">
      <c r="A2723" s="5">
        <v>2721</v>
      </c>
      <c r="B2723" s="7" t="s">
        <v>2721</v>
      </c>
      <c r="C2723" s="7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1">
        <f t="shared" si="168"/>
        <v>1462</v>
      </c>
      <c r="P2723" s="8">
        <f t="shared" si="169"/>
        <v>40.76</v>
      </c>
      <c r="Q2723" s="8" t="s">
        <v>8319</v>
      </c>
      <c r="R2723" s="8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42.75" x14ac:dyDescent="0.45">
      <c r="A2724" s="5">
        <v>2722</v>
      </c>
      <c r="B2724" s="7" t="s">
        <v>2722</v>
      </c>
      <c r="C2724" s="7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1">
        <f t="shared" si="168"/>
        <v>253</v>
      </c>
      <c r="P2724" s="8">
        <f t="shared" si="169"/>
        <v>68.25</v>
      </c>
      <c r="Q2724" s="8" t="s">
        <v>8319</v>
      </c>
      <c r="R2724" s="8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42.75" x14ac:dyDescent="0.45">
      <c r="A2725" s="5">
        <v>2723</v>
      </c>
      <c r="B2725" s="7" t="s">
        <v>2723</v>
      </c>
      <c r="C2725" s="7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1">
        <f t="shared" si="168"/>
        <v>140</v>
      </c>
      <c r="P2725" s="8">
        <f t="shared" si="169"/>
        <v>95.49</v>
      </c>
      <c r="Q2725" s="8" t="s">
        <v>8319</v>
      </c>
      <c r="R2725" s="8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42.75" x14ac:dyDescent="0.45">
      <c r="A2726" s="5">
        <v>2724</v>
      </c>
      <c r="B2726" s="7" t="s">
        <v>2724</v>
      </c>
      <c r="C2726" s="7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1">
        <f t="shared" si="168"/>
        <v>297</v>
      </c>
      <c r="P2726" s="8">
        <f t="shared" si="169"/>
        <v>7.19</v>
      </c>
      <c r="Q2726" s="8" t="s">
        <v>8319</v>
      </c>
      <c r="R2726" s="8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28.5" x14ac:dyDescent="0.45">
      <c r="A2727" s="5">
        <v>2725</v>
      </c>
      <c r="B2727" s="7" t="s">
        <v>2725</v>
      </c>
      <c r="C2727" s="7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1">
        <f t="shared" si="168"/>
        <v>145</v>
      </c>
      <c r="P2727" s="8">
        <f t="shared" si="169"/>
        <v>511.65</v>
      </c>
      <c r="Q2727" s="8" t="s">
        <v>8319</v>
      </c>
      <c r="R2727" s="8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45">
      <c r="A2728" s="5">
        <v>2726</v>
      </c>
      <c r="B2728" s="7" t="s">
        <v>2726</v>
      </c>
      <c r="C2728" s="7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1">
        <f t="shared" si="168"/>
        <v>106</v>
      </c>
      <c r="P2728" s="8">
        <f t="shared" si="169"/>
        <v>261.75</v>
      </c>
      <c r="Q2728" s="8" t="s">
        <v>8319</v>
      </c>
      <c r="R2728" s="8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2.75" x14ac:dyDescent="0.45">
      <c r="A2729" s="5">
        <v>2727</v>
      </c>
      <c r="B2729" s="7" t="s">
        <v>2727</v>
      </c>
      <c r="C2729" s="7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1">
        <f t="shared" si="168"/>
        <v>493</v>
      </c>
      <c r="P2729" s="8">
        <f t="shared" si="169"/>
        <v>69.760000000000005</v>
      </c>
      <c r="Q2729" s="8" t="s">
        <v>8319</v>
      </c>
      <c r="R2729" s="8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28.5" x14ac:dyDescent="0.45">
      <c r="A2730" s="5">
        <v>2728</v>
      </c>
      <c r="B2730" s="7" t="s">
        <v>2728</v>
      </c>
      <c r="C2730" s="7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1">
        <f t="shared" si="168"/>
        <v>202</v>
      </c>
      <c r="P2730" s="8">
        <f t="shared" si="169"/>
        <v>77.23</v>
      </c>
      <c r="Q2730" s="8" t="s">
        <v>8319</v>
      </c>
      <c r="R2730" s="8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28.5" x14ac:dyDescent="0.45">
      <c r="A2731" s="5">
        <v>2729</v>
      </c>
      <c r="B2731" s="7" t="s">
        <v>2729</v>
      </c>
      <c r="C2731" s="7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1">
        <f t="shared" si="168"/>
        <v>104</v>
      </c>
      <c r="P2731" s="8">
        <f t="shared" si="169"/>
        <v>340.57</v>
      </c>
      <c r="Q2731" s="8" t="s">
        <v>8319</v>
      </c>
      <c r="R2731" s="8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28.5" x14ac:dyDescent="0.45">
      <c r="A2732" s="5">
        <v>2730</v>
      </c>
      <c r="B2732" s="7" t="s">
        <v>2730</v>
      </c>
      <c r="C2732" s="7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1">
        <f t="shared" si="168"/>
        <v>170</v>
      </c>
      <c r="P2732" s="8">
        <f t="shared" si="169"/>
        <v>67.42</v>
      </c>
      <c r="Q2732" s="8" t="s">
        <v>8319</v>
      </c>
      <c r="R2732" s="8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42.75" x14ac:dyDescent="0.45">
      <c r="A2733" s="5">
        <v>2731</v>
      </c>
      <c r="B2733" s="7" t="s">
        <v>2731</v>
      </c>
      <c r="C2733" s="7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1">
        <f t="shared" si="168"/>
        <v>104</v>
      </c>
      <c r="P2733" s="8">
        <f t="shared" si="169"/>
        <v>845.7</v>
      </c>
      <c r="Q2733" s="8" t="s">
        <v>8319</v>
      </c>
      <c r="R2733" s="8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2.75" x14ac:dyDescent="0.45">
      <c r="A2734" s="5">
        <v>2732</v>
      </c>
      <c r="B2734" s="7" t="s">
        <v>2732</v>
      </c>
      <c r="C2734" s="7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1">
        <f t="shared" si="168"/>
        <v>118</v>
      </c>
      <c r="P2734" s="8">
        <f t="shared" si="169"/>
        <v>97.19</v>
      </c>
      <c r="Q2734" s="8" t="s">
        <v>8319</v>
      </c>
      <c r="R2734" s="8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42.75" x14ac:dyDescent="0.45">
      <c r="A2735" s="5">
        <v>2733</v>
      </c>
      <c r="B2735" s="7" t="s">
        <v>2733</v>
      </c>
      <c r="C2735" s="7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1">
        <f t="shared" si="168"/>
        <v>108</v>
      </c>
      <c r="P2735" s="8">
        <f t="shared" si="169"/>
        <v>451.84</v>
      </c>
      <c r="Q2735" s="8" t="s">
        <v>8319</v>
      </c>
      <c r="R2735" s="8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42.75" x14ac:dyDescent="0.45">
      <c r="A2736" s="5">
        <v>2734</v>
      </c>
      <c r="B2736" s="7" t="s">
        <v>2734</v>
      </c>
      <c r="C2736" s="7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1">
        <f t="shared" si="168"/>
        <v>2260300</v>
      </c>
      <c r="P2736" s="8">
        <f t="shared" si="169"/>
        <v>138.66999999999999</v>
      </c>
      <c r="Q2736" s="8" t="s">
        <v>8319</v>
      </c>
      <c r="R2736" s="8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42.75" x14ac:dyDescent="0.45">
      <c r="A2737" s="5">
        <v>2735</v>
      </c>
      <c r="B2737" s="7" t="s">
        <v>2735</v>
      </c>
      <c r="C2737" s="7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1">
        <f t="shared" si="168"/>
        <v>978</v>
      </c>
      <c r="P2737" s="8">
        <f t="shared" si="169"/>
        <v>21.64</v>
      </c>
      <c r="Q2737" s="8" t="s">
        <v>8319</v>
      </c>
      <c r="R2737" s="8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57" x14ac:dyDescent="0.45">
      <c r="A2738" s="5">
        <v>2736</v>
      </c>
      <c r="B2738" s="7" t="s">
        <v>2736</v>
      </c>
      <c r="C2738" s="7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1">
        <f t="shared" si="168"/>
        <v>123</v>
      </c>
      <c r="P2738" s="8">
        <f t="shared" si="169"/>
        <v>169.52</v>
      </c>
      <c r="Q2738" s="8" t="s">
        <v>8319</v>
      </c>
      <c r="R2738" s="8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42.75" x14ac:dyDescent="0.45">
      <c r="A2739" s="5">
        <v>2737</v>
      </c>
      <c r="B2739" s="7" t="s">
        <v>2737</v>
      </c>
      <c r="C2739" s="7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1">
        <f t="shared" si="168"/>
        <v>246</v>
      </c>
      <c r="P2739" s="8">
        <f t="shared" si="169"/>
        <v>161.88</v>
      </c>
      <c r="Q2739" s="8" t="s">
        <v>8319</v>
      </c>
      <c r="R2739" s="8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2.75" x14ac:dyDescent="0.45">
      <c r="A2740" s="5">
        <v>2738</v>
      </c>
      <c r="B2740" s="7" t="s">
        <v>2738</v>
      </c>
      <c r="C2740" s="7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1">
        <f t="shared" si="168"/>
        <v>148</v>
      </c>
      <c r="P2740" s="8">
        <f t="shared" si="169"/>
        <v>493.13</v>
      </c>
      <c r="Q2740" s="8" t="s">
        <v>8319</v>
      </c>
      <c r="R2740" s="8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42.75" x14ac:dyDescent="0.45">
      <c r="A2741" s="5">
        <v>2739</v>
      </c>
      <c r="B2741" s="7" t="s">
        <v>2739</v>
      </c>
      <c r="C2741" s="7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1">
        <f t="shared" si="168"/>
        <v>384</v>
      </c>
      <c r="P2741" s="8">
        <f t="shared" si="169"/>
        <v>22.12</v>
      </c>
      <c r="Q2741" s="8" t="s">
        <v>8319</v>
      </c>
      <c r="R2741" s="8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28.5" x14ac:dyDescent="0.45">
      <c r="A2742" s="5">
        <v>2740</v>
      </c>
      <c r="B2742" s="7" t="s">
        <v>2740</v>
      </c>
      <c r="C2742" s="7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1">
        <f t="shared" si="168"/>
        <v>103</v>
      </c>
      <c r="P2742" s="8">
        <f t="shared" si="169"/>
        <v>18.239999999999998</v>
      </c>
      <c r="Q2742" s="8" t="s">
        <v>8319</v>
      </c>
      <c r="R2742" s="8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28.5" x14ac:dyDescent="0.45">
      <c r="A2743" s="5">
        <v>2741</v>
      </c>
      <c r="B2743" s="7" t="s">
        <v>2741</v>
      </c>
      <c r="C2743" s="7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1">
        <f t="shared" si="168"/>
        <v>0</v>
      </c>
      <c r="P2743" s="8">
        <f t="shared" si="169"/>
        <v>8.75</v>
      </c>
      <c r="Q2743" s="8" t="s">
        <v>8322</v>
      </c>
      <c r="R2743" s="8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2.75" x14ac:dyDescent="0.45">
      <c r="A2744" s="5">
        <v>2742</v>
      </c>
      <c r="B2744" s="7" t="s">
        <v>2742</v>
      </c>
      <c r="C2744" s="7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1">
        <f t="shared" si="168"/>
        <v>29</v>
      </c>
      <c r="P2744" s="8">
        <f t="shared" si="169"/>
        <v>40.61</v>
      </c>
      <c r="Q2744" s="8" t="s">
        <v>8322</v>
      </c>
      <c r="R2744" s="8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57" x14ac:dyDescent="0.45">
      <c r="A2745" s="5">
        <v>2743</v>
      </c>
      <c r="B2745" s="7" t="s">
        <v>2743</v>
      </c>
      <c r="C2745" s="7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1">
        <f t="shared" si="168"/>
        <v>0</v>
      </c>
      <c r="P2745" s="8" t="e">
        <f t="shared" si="169"/>
        <v>#DIV/0!</v>
      </c>
      <c r="Q2745" s="8" t="s">
        <v>8322</v>
      </c>
      <c r="R2745" s="8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42.75" x14ac:dyDescent="0.45">
      <c r="A2746" s="5">
        <v>2744</v>
      </c>
      <c r="B2746" s="7" t="s">
        <v>2744</v>
      </c>
      <c r="C2746" s="7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1">
        <f t="shared" si="168"/>
        <v>5</v>
      </c>
      <c r="P2746" s="8">
        <f t="shared" si="169"/>
        <v>37.950000000000003</v>
      </c>
      <c r="Q2746" s="8" t="s">
        <v>8322</v>
      </c>
      <c r="R2746" s="8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42.75" x14ac:dyDescent="0.45">
      <c r="A2747" s="5">
        <v>2745</v>
      </c>
      <c r="B2747" s="7" t="s">
        <v>2745</v>
      </c>
      <c r="C2747" s="7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1">
        <f t="shared" si="168"/>
        <v>22</v>
      </c>
      <c r="P2747" s="8">
        <f t="shared" si="169"/>
        <v>35.729999999999997</v>
      </c>
      <c r="Q2747" s="8" t="s">
        <v>8322</v>
      </c>
      <c r="R2747" s="8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42.75" x14ac:dyDescent="0.45">
      <c r="A2748" s="5">
        <v>2746</v>
      </c>
      <c r="B2748" s="7" t="s">
        <v>2746</v>
      </c>
      <c r="C2748" s="7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1">
        <f t="shared" si="168"/>
        <v>27</v>
      </c>
      <c r="P2748" s="8">
        <f t="shared" si="169"/>
        <v>42.16</v>
      </c>
      <c r="Q2748" s="8" t="s">
        <v>8322</v>
      </c>
      <c r="R2748" s="8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2.75" x14ac:dyDescent="0.45">
      <c r="A2749" s="5">
        <v>2747</v>
      </c>
      <c r="B2749" s="7" t="s">
        <v>2747</v>
      </c>
      <c r="C2749" s="7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1">
        <f t="shared" si="168"/>
        <v>28</v>
      </c>
      <c r="P2749" s="8">
        <f t="shared" si="169"/>
        <v>35</v>
      </c>
      <c r="Q2749" s="8" t="s">
        <v>8322</v>
      </c>
      <c r="R2749" s="8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42.75" x14ac:dyDescent="0.45">
      <c r="A2750" s="5">
        <v>2748</v>
      </c>
      <c r="B2750" s="7" t="s">
        <v>2748</v>
      </c>
      <c r="C2750" s="7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1">
        <f t="shared" si="168"/>
        <v>1</v>
      </c>
      <c r="P2750" s="8">
        <f t="shared" si="169"/>
        <v>13.25</v>
      </c>
      <c r="Q2750" s="8" t="s">
        <v>8322</v>
      </c>
      <c r="R2750" s="8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28.5" x14ac:dyDescent="0.45">
      <c r="A2751" s="5">
        <v>2749</v>
      </c>
      <c r="B2751" s="7" t="s">
        <v>2749</v>
      </c>
      <c r="C2751" s="7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1">
        <f t="shared" si="168"/>
        <v>1</v>
      </c>
      <c r="P2751" s="8">
        <f t="shared" si="169"/>
        <v>55</v>
      </c>
      <c r="Q2751" s="8" t="s">
        <v>8322</v>
      </c>
      <c r="R2751" s="8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2.75" x14ac:dyDescent="0.45">
      <c r="A2752" s="5">
        <v>2750</v>
      </c>
      <c r="B2752" s="7" t="s">
        <v>2750</v>
      </c>
      <c r="C2752" s="7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1">
        <f t="shared" si="168"/>
        <v>0</v>
      </c>
      <c r="P2752" s="8" t="e">
        <f t="shared" si="169"/>
        <v>#DIV/0!</v>
      </c>
      <c r="Q2752" s="8" t="s">
        <v>8322</v>
      </c>
      <c r="R2752" s="8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42.75" x14ac:dyDescent="0.45">
      <c r="A2753" s="5">
        <v>2751</v>
      </c>
      <c r="B2753" s="7" t="s">
        <v>2751</v>
      </c>
      <c r="C2753" s="7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1">
        <f t="shared" si="168"/>
        <v>0</v>
      </c>
      <c r="P2753" s="8" t="e">
        <f t="shared" si="169"/>
        <v>#DIV/0!</v>
      </c>
      <c r="Q2753" s="8" t="s">
        <v>8322</v>
      </c>
      <c r="R2753" s="8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42.75" x14ac:dyDescent="0.45">
      <c r="A2754" s="5">
        <v>2752</v>
      </c>
      <c r="B2754" s="7" t="s">
        <v>2752</v>
      </c>
      <c r="C2754" s="7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1">
        <f t="shared" si="168"/>
        <v>11</v>
      </c>
      <c r="P2754" s="8">
        <f t="shared" si="169"/>
        <v>39.29</v>
      </c>
      <c r="Q2754" s="8" t="s">
        <v>8322</v>
      </c>
      <c r="R2754" s="8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2.75" x14ac:dyDescent="0.45">
      <c r="A2755" s="5">
        <v>2753</v>
      </c>
      <c r="B2755" s="7" t="s">
        <v>2753</v>
      </c>
      <c r="C2755" s="7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1">
        <f t="shared" ref="O2755:O2818" si="172">ROUND((E2755/D2755)*100,0)</f>
        <v>19</v>
      </c>
      <c r="P2755" s="8">
        <f t="shared" ref="P2755:P2818" si="173">ROUND(E2755/L2755,2)</f>
        <v>47.5</v>
      </c>
      <c r="Q2755" s="8" t="s">
        <v>8322</v>
      </c>
      <c r="R2755" s="8" t="s">
        <v>8358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2.75" x14ac:dyDescent="0.45">
      <c r="A2756" s="5">
        <v>2754</v>
      </c>
      <c r="B2756" s="7" t="s">
        <v>2754</v>
      </c>
      <c r="C2756" s="7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1">
        <f t="shared" si="172"/>
        <v>0</v>
      </c>
      <c r="P2756" s="8" t="e">
        <f t="shared" si="173"/>
        <v>#DIV/0!</v>
      </c>
      <c r="Q2756" s="8" t="s">
        <v>8322</v>
      </c>
      <c r="R2756" s="8" t="s">
        <v>8358</v>
      </c>
      <c r="S2756" s="17">
        <f t="shared" si="174"/>
        <v>41863.636006944449</v>
      </c>
      <c r="T2756" s="17">
        <f t="shared" si="175"/>
        <v>41893.636006944449</v>
      </c>
    </row>
    <row r="2757" spans="1:20" ht="42.75" x14ac:dyDescent="0.45">
      <c r="A2757" s="5">
        <v>2755</v>
      </c>
      <c r="B2757" s="7" t="s">
        <v>2755</v>
      </c>
      <c r="C2757" s="7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1">
        <f t="shared" si="172"/>
        <v>52</v>
      </c>
      <c r="P2757" s="8">
        <f t="shared" si="173"/>
        <v>17.329999999999998</v>
      </c>
      <c r="Q2757" s="8" t="s">
        <v>8322</v>
      </c>
      <c r="R2757" s="8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2.75" x14ac:dyDescent="0.45">
      <c r="A2758" s="5">
        <v>2756</v>
      </c>
      <c r="B2758" s="7" t="s">
        <v>2756</v>
      </c>
      <c r="C2758" s="7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1">
        <f t="shared" si="172"/>
        <v>10</v>
      </c>
      <c r="P2758" s="8">
        <f t="shared" si="173"/>
        <v>31.76</v>
      </c>
      <c r="Q2758" s="8" t="s">
        <v>8322</v>
      </c>
      <c r="R2758" s="8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28.5" x14ac:dyDescent="0.45">
      <c r="A2759" s="5">
        <v>2757</v>
      </c>
      <c r="B2759" s="7" t="s">
        <v>2757</v>
      </c>
      <c r="C2759" s="7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1">
        <f t="shared" si="172"/>
        <v>1</v>
      </c>
      <c r="P2759" s="8">
        <f t="shared" si="173"/>
        <v>5</v>
      </c>
      <c r="Q2759" s="8" t="s">
        <v>8322</v>
      </c>
      <c r="R2759" s="8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57" x14ac:dyDescent="0.45">
      <c r="A2760" s="5">
        <v>2758</v>
      </c>
      <c r="B2760" s="7" t="s">
        <v>2758</v>
      </c>
      <c r="C2760" s="7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1">
        <f t="shared" si="172"/>
        <v>12</v>
      </c>
      <c r="P2760" s="8">
        <f t="shared" si="173"/>
        <v>39</v>
      </c>
      <c r="Q2760" s="8" t="s">
        <v>8322</v>
      </c>
      <c r="R2760" s="8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42.75" x14ac:dyDescent="0.45">
      <c r="A2761" s="5">
        <v>2759</v>
      </c>
      <c r="B2761" s="7" t="s">
        <v>2759</v>
      </c>
      <c r="C2761" s="7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1">
        <f t="shared" si="172"/>
        <v>11</v>
      </c>
      <c r="P2761" s="8">
        <f t="shared" si="173"/>
        <v>52.5</v>
      </c>
      <c r="Q2761" s="8" t="s">
        <v>8322</v>
      </c>
      <c r="R2761" s="8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42.75" x14ac:dyDescent="0.45">
      <c r="A2762" s="5">
        <v>2760</v>
      </c>
      <c r="B2762" s="7" t="s">
        <v>2760</v>
      </c>
      <c r="C2762" s="7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1">
        <f t="shared" si="172"/>
        <v>0</v>
      </c>
      <c r="P2762" s="8" t="e">
        <f t="shared" si="173"/>
        <v>#DIV/0!</v>
      </c>
      <c r="Q2762" s="8" t="s">
        <v>8322</v>
      </c>
      <c r="R2762" s="8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28.5" x14ac:dyDescent="0.45">
      <c r="A2763" s="5">
        <v>2761</v>
      </c>
      <c r="B2763" s="7" t="s">
        <v>2761</v>
      </c>
      <c r="C2763" s="7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1">
        <f t="shared" si="172"/>
        <v>1</v>
      </c>
      <c r="P2763" s="8">
        <f t="shared" si="173"/>
        <v>9</v>
      </c>
      <c r="Q2763" s="8" t="s">
        <v>8322</v>
      </c>
      <c r="R2763" s="8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2.75" x14ac:dyDescent="0.45">
      <c r="A2764" s="5">
        <v>2762</v>
      </c>
      <c r="B2764" s="7" t="s">
        <v>2762</v>
      </c>
      <c r="C2764" s="7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1">
        <f t="shared" si="172"/>
        <v>1</v>
      </c>
      <c r="P2764" s="8">
        <f t="shared" si="173"/>
        <v>25</v>
      </c>
      <c r="Q2764" s="8" t="s">
        <v>8322</v>
      </c>
      <c r="R2764" s="8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28.5" x14ac:dyDescent="0.45">
      <c r="A2765" s="5">
        <v>2763</v>
      </c>
      <c r="B2765" s="7" t="s">
        <v>2763</v>
      </c>
      <c r="C2765" s="7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1">
        <f t="shared" si="172"/>
        <v>0</v>
      </c>
      <c r="P2765" s="8">
        <f t="shared" si="173"/>
        <v>30</v>
      </c>
      <c r="Q2765" s="8" t="s">
        <v>8322</v>
      </c>
      <c r="R2765" s="8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42.75" x14ac:dyDescent="0.45">
      <c r="A2766" s="5">
        <v>2764</v>
      </c>
      <c r="B2766" s="7" t="s">
        <v>2764</v>
      </c>
      <c r="C2766" s="7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1">
        <f t="shared" si="172"/>
        <v>1</v>
      </c>
      <c r="P2766" s="8">
        <f t="shared" si="173"/>
        <v>11.25</v>
      </c>
      <c r="Q2766" s="8" t="s">
        <v>8322</v>
      </c>
      <c r="R2766" s="8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2.75" x14ac:dyDescent="0.45">
      <c r="A2767" s="5">
        <v>2765</v>
      </c>
      <c r="B2767" s="7" t="s">
        <v>2765</v>
      </c>
      <c r="C2767" s="7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1">
        <f t="shared" si="172"/>
        <v>0</v>
      </c>
      <c r="P2767" s="8" t="e">
        <f t="shared" si="173"/>
        <v>#DIV/0!</v>
      </c>
      <c r="Q2767" s="8" t="s">
        <v>8322</v>
      </c>
      <c r="R2767" s="8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42.75" x14ac:dyDescent="0.45">
      <c r="A2768" s="5">
        <v>2766</v>
      </c>
      <c r="B2768" s="7" t="s">
        <v>2766</v>
      </c>
      <c r="C2768" s="7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1">
        <f t="shared" si="172"/>
        <v>2</v>
      </c>
      <c r="P2768" s="8">
        <f t="shared" si="173"/>
        <v>25</v>
      </c>
      <c r="Q2768" s="8" t="s">
        <v>8322</v>
      </c>
      <c r="R2768" s="8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2.75" x14ac:dyDescent="0.45">
      <c r="A2769" s="5">
        <v>2767</v>
      </c>
      <c r="B2769" s="7" t="s">
        <v>2767</v>
      </c>
      <c r="C2769" s="7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1">
        <f t="shared" si="172"/>
        <v>1</v>
      </c>
      <c r="P2769" s="8">
        <f t="shared" si="173"/>
        <v>11.33</v>
      </c>
      <c r="Q2769" s="8" t="s">
        <v>8322</v>
      </c>
      <c r="R2769" s="8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2.75" x14ac:dyDescent="0.45">
      <c r="A2770" s="5">
        <v>2768</v>
      </c>
      <c r="B2770" s="7" t="s">
        <v>2768</v>
      </c>
      <c r="C2770" s="7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1">
        <f t="shared" si="172"/>
        <v>14</v>
      </c>
      <c r="P2770" s="8">
        <f t="shared" si="173"/>
        <v>29.47</v>
      </c>
      <c r="Q2770" s="8" t="s">
        <v>8322</v>
      </c>
      <c r="R2770" s="8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2.75" x14ac:dyDescent="0.45">
      <c r="A2771" s="5">
        <v>2769</v>
      </c>
      <c r="B2771" s="7" t="s">
        <v>2769</v>
      </c>
      <c r="C2771" s="7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1">
        <f t="shared" si="172"/>
        <v>0</v>
      </c>
      <c r="P2771" s="8">
        <f t="shared" si="173"/>
        <v>1</v>
      </c>
      <c r="Q2771" s="8" t="s">
        <v>8322</v>
      </c>
      <c r="R2771" s="8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42.75" x14ac:dyDescent="0.45">
      <c r="A2772" s="5">
        <v>2770</v>
      </c>
      <c r="B2772" s="7" t="s">
        <v>2770</v>
      </c>
      <c r="C2772" s="7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1">
        <f t="shared" si="172"/>
        <v>10</v>
      </c>
      <c r="P2772" s="8">
        <f t="shared" si="173"/>
        <v>63.1</v>
      </c>
      <c r="Q2772" s="8" t="s">
        <v>8322</v>
      </c>
      <c r="R2772" s="8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42.75" x14ac:dyDescent="0.45">
      <c r="A2773" s="5">
        <v>2771</v>
      </c>
      <c r="B2773" s="7" t="s">
        <v>2771</v>
      </c>
      <c r="C2773" s="7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1">
        <f t="shared" si="172"/>
        <v>0</v>
      </c>
      <c r="P2773" s="8" t="e">
        <f t="shared" si="173"/>
        <v>#DIV/0!</v>
      </c>
      <c r="Q2773" s="8" t="s">
        <v>8322</v>
      </c>
      <c r="R2773" s="8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2.75" x14ac:dyDescent="0.45">
      <c r="A2774" s="5">
        <v>2772</v>
      </c>
      <c r="B2774" s="7" t="s">
        <v>2772</v>
      </c>
      <c r="C2774" s="7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1">
        <f t="shared" si="172"/>
        <v>0</v>
      </c>
      <c r="P2774" s="8" t="e">
        <f t="shared" si="173"/>
        <v>#DIV/0!</v>
      </c>
      <c r="Q2774" s="8" t="s">
        <v>8322</v>
      </c>
      <c r="R2774" s="8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2.75" x14ac:dyDescent="0.45">
      <c r="A2775" s="5">
        <v>2773</v>
      </c>
      <c r="B2775" s="7" t="s">
        <v>2773</v>
      </c>
      <c r="C2775" s="7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1">
        <f t="shared" si="172"/>
        <v>0</v>
      </c>
      <c r="P2775" s="8">
        <f t="shared" si="173"/>
        <v>1</v>
      </c>
      <c r="Q2775" s="8" t="s">
        <v>8322</v>
      </c>
      <c r="R2775" s="8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42.75" x14ac:dyDescent="0.45">
      <c r="A2776" s="5">
        <v>2774</v>
      </c>
      <c r="B2776" s="7" t="s">
        <v>2774</v>
      </c>
      <c r="C2776" s="7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1">
        <f t="shared" si="172"/>
        <v>14</v>
      </c>
      <c r="P2776" s="8">
        <f t="shared" si="173"/>
        <v>43.85</v>
      </c>
      <c r="Q2776" s="8" t="s">
        <v>8322</v>
      </c>
      <c r="R2776" s="8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2.75" x14ac:dyDescent="0.45">
      <c r="A2777" s="5">
        <v>2775</v>
      </c>
      <c r="B2777" s="7" t="s">
        <v>2775</v>
      </c>
      <c r="C2777" s="7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1">
        <f t="shared" si="172"/>
        <v>3</v>
      </c>
      <c r="P2777" s="8">
        <f t="shared" si="173"/>
        <v>75</v>
      </c>
      <c r="Q2777" s="8" t="s">
        <v>8322</v>
      </c>
      <c r="R2777" s="8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57" x14ac:dyDescent="0.45">
      <c r="A2778" s="5">
        <v>2776</v>
      </c>
      <c r="B2778" s="7" t="s">
        <v>2776</v>
      </c>
      <c r="C2778" s="7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1">
        <f t="shared" si="172"/>
        <v>8</v>
      </c>
      <c r="P2778" s="8">
        <f t="shared" si="173"/>
        <v>45.97</v>
      </c>
      <c r="Q2778" s="8" t="s">
        <v>8322</v>
      </c>
      <c r="R2778" s="8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42.75" x14ac:dyDescent="0.45">
      <c r="A2779" s="5">
        <v>2777</v>
      </c>
      <c r="B2779" s="7" t="s">
        <v>2777</v>
      </c>
      <c r="C2779" s="7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1">
        <f t="shared" si="172"/>
        <v>0</v>
      </c>
      <c r="P2779" s="8">
        <f t="shared" si="173"/>
        <v>10</v>
      </c>
      <c r="Q2779" s="8" t="s">
        <v>8322</v>
      </c>
      <c r="R2779" s="8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57" x14ac:dyDescent="0.45">
      <c r="A2780" s="5">
        <v>2778</v>
      </c>
      <c r="B2780" s="7" t="s">
        <v>2778</v>
      </c>
      <c r="C2780" s="7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1">
        <f t="shared" si="172"/>
        <v>26</v>
      </c>
      <c r="P2780" s="8">
        <f t="shared" si="173"/>
        <v>93.67</v>
      </c>
      <c r="Q2780" s="8" t="s">
        <v>8322</v>
      </c>
      <c r="R2780" s="8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2.75" x14ac:dyDescent="0.45">
      <c r="A2781" s="5">
        <v>2779</v>
      </c>
      <c r="B2781" s="7" t="s">
        <v>2779</v>
      </c>
      <c r="C2781" s="7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1">
        <f t="shared" si="172"/>
        <v>2</v>
      </c>
      <c r="P2781" s="8">
        <f t="shared" si="173"/>
        <v>53</v>
      </c>
      <c r="Q2781" s="8" t="s">
        <v>8322</v>
      </c>
      <c r="R2781" s="8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28.5" x14ac:dyDescent="0.45">
      <c r="A2782" s="5">
        <v>2780</v>
      </c>
      <c r="B2782" s="7" t="s">
        <v>2780</v>
      </c>
      <c r="C2782" s="7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1">
        <f t="shared" si="172"/>
        <v>0</v>
      </c>
      <c r="P2782" s="8" t="e">
        <f t="shared" si="173"/>
        <v>#DIV/0!</v>
      </c>
      <c r="Q2782" s="8" t="s">
        <v>8322</v>
      </c>
      <c r="R2782" s="8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42.75" x14ac:dyDescent="0.45">
      <c r="A2783" s="5">
        <v>2781</v>
      </c>
      <c r="B2783" s="7" t="s">
        <v>2781</v>
      </c>
      <c r="C2783" s="7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1">
        <f t="shared" si="172"/>
        <v>105</v>
      </c>
      <c r="P2783" s="8">
        <f t="shared" si="173"/>
        <v>47</v>
      </c>
      <c r="Q2783" s="8" t="s">
        <v>8317</v>
      </c>
      <c r="R2783" s="8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28.5" x14ac:dyDescent="0.45">
      <c r="A2784" s="5">
        <v>2782</v>
      </c>
      <c r="B2784" s="7" t="s">
        <v>2782</v>
      </c>
      <c r="C2784" s="7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1">
        <f t="shared" si="172"/>
        <v>120</v>
      </c>
      <c r="P2784" s="8">
        <f t="shared" si="173"/>
        <v>66.67</v>
      </c>
      <c r="Q2784" s="8" t="s">
        <v>8317</v>
      </c>
      <c r="R2784" s="8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42.75" x14ac:dyDescent="0.45">
      <c r="A2785" s="5">
        <v>2783</v>
      </c>
      <c r="B2785" s="7" t="s">
        <v>2783</v>
      </c>
      <c r="C2785" s="7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1">
        <f t="shared" si="172"/>
        <v>115</v>
      </c>
      <c r="P2785" s="8">
        <f t="shared" si="173"/>
        <v>18.77</v>
      </c>
      <c r="Q2785" s="8" t="s">
        <v>8317</v>
      </c>
      <c r="R2785" s="8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2.75" x14ac:dyDescent="0.45">
      <c r="A2786" s="5">
        <v>2784</v>
      </c>
      <c r="B2786" s="7" t="s">
        <v>2784</v>
      </c>
      <c r="C2786" s="7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1">
        <f t="shared" si="172"/>
        <v>119</v>
      </c>
      <c r="P2786" s="8">
        <f t="shared" si="173"/>
        <v>66.11</v>
      </c>
      <c r="Q2786" s="8" t="s">
        <v>8317</v>
      </c>
      <c r="R2786" s="8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2.75" x14ac:dyDescent="0.45">
      <c r="A2787" s="5">
        <v>2785</v>
      </c>
      <c r="B2787" s="7" t="s">
        <v>2785</v>
      </c>
      <c r="C2787" s="7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1">
        <f t="shared" si="172"/>
        <v>105</v>
      </c>
      <c r="P2787" s="8">
        <f t="shared" si="173"/>
        <v>36.86</v>
      </c>
      <c r="Q2787" s="8" t="s">
        <v>8317</v>
      </c>
      <c r="R2787" s="8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28.5" x14ac:dyDescent="0.45">
      <c r="A2788" s="5">
        <v>2786</v>
      </c>
      <c r="B2788" s="7" t="s">
        <v>2786</v>
      </c>
      <c r="C2788" s="7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1">
        <f t="shared" si="172"/>
        <v>118</v>
      </c>
      <c r="P2788" s="8">
        <f t="shared" si="173"/>
        <v>39.81</v>
      </c>
      <c r="Q2788" s="8" t="s">
        <v>8317</v>
      </c>
      <c r="R2788" s="8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42.75" x14ac:dyDescent="0.45">
      <c r="A2789" s="5">
        <v>2787</v>
      </c>
      <c r="B2789" s="7" t="s">
        <v>2787</v>
      </c>
      <c r="C2789" s="7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1">
        <f t="shared" si="172"/>
        <v>120</v>
      </c>
      <c r="P2789" s="8">
        <f t="shared" si="173"/>
        <v>31.5</v>
      </c>
      <c r="Q2789" s="8" t="s">
        <v>8317</v>
      </c>
      <c r="R2789" s="8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42.75" x14ac:dyDescent="0.45">
      <c r="A2790" s="5">
        <v>2788</v>
      </c>
      <c r="B2790" s="7" t="s">
        <v>2788</v>
      </c>
      <c r="C2790" s="7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1">
        <f t="shared" si="172"/>
        <v>103</v>
      </c>
      <c r="P2790" s="8">
        <f t="shared" si="173"/>
        <v>102.5</v>
      </c>
      <c r="Q2790" s="8" t="s">
        <v>8317</v>
      </c>
      <c r="R2790" s="8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28.5" x14ac:dyDescent="0.45">
      <c r="A2791" s="5">
        <v>2789</v>
      </c>
      <c r="B2791" s="7" t="s">
        <v>2789</v>
      </c>
      <c r="C2791" s="7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1">
        <f t="shared" si="172"/>
        <v>101</v>
      </c>
      <c r="P2791" s="8">
        <f t="shared" si="173"/>
        <v>126.46</v>
      </c>
      <c r="Q2791" s="8" t="s">
        <v>8317</v>
      </c>
      <c r="R2791" s="8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42.75" x14ac:dyDescent="0.45">
      <c r="A2792" s="5">
        <v>2790</v>
      </c>
      <c r="B2792" s="7" t="s">
        <v>2790</v>
      </c>
      <c r="C2792" s="7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1">
        <f t="shared" si="172"/>
        <v>105</v>
      </c>
      <c r="P2792" s="8">
        <f t="shared" si="173"/>
        <v>47.88</v>
      </c>
      <c r="Q2792" s="8" t="s">
        <v>8317</v>
      </c>
      <c r="R2792" s="8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42.75" x14ac:dyDescent="0.45">
      <c r="A2793" s="5">
        <v>2791</v>
      </c>
      <c r="B2793" s="7" t="s">
        <v>2791</v>
      </c>
      <c r="C2793" s="7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1">
        <f t="shared" si="172"/>
        <v>103</v>
      </c>
      <c r="P2793" s="8">
        <f t="shared" si="173"/>
        <v>73.209999999999994</v>
      </c>
      <c r="Q2793" s="8" t="s">
        <v>8317</v>
      </c>
      <c r="R2793" s="8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2.75" x14ac:dyDescent="0.45">
      <c r="A2794" s="5">
        <v>2792</v>
      </c>
      <c r="B2794" s="7" t="s">
        <v>2792</v>
      </c>
      <c r="C2794" s="7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1">
        <f t="shared" si="172"/>
        <v>108</v>
      </c>
      <c r="P2794" s="8">
        <f t="shared" si="173"/>
        <v>89.67</v>
      </c>
      <c r="Q2794" s="8" t="s">
        <v>8317</v>
      </c>
      <c r="R2794" s="8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57" x14ac:dyDescent="0.45">
      <c r="A2795" s="5">
        <v>2793</v>
      </c>
      <c r="B2795" s="7" t="s">
        <v>2793</v>
      </c>
      <c r="C2795" s="7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1">
        <f t="shared" si="172"/>
        <v>111</v>
      </c>
      <c r="P2795" s="8">
        <f t="shared" si="173"/>
        <v>151.46</v>
      </c>
      <c r="Q2795" s="8" t="s">
        <v>8317</v>
      </c>
      <c r="R2795" s="8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57" x14ac:dyDescent="0.45">
      <c r="A2796" s="5">
        <v>2794</v>
      </c>
      <c r="B2796" s="7" t="s">
        <v>2794</v>
      </c>
      <c r="C2796" s="7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1">
        <f t="shared" si="172"/>
        <v>150</v>
      </c>
      <c r="P2796" s="8">
        <f t="shared" si="173"/>
        <v>25</v>
      </c>
      <c r="Q2796" s="8" t="s">
        <v>8317</v>
      </c>
      <c r="R2796" s="8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2.75" x14ac:dyDescent="0.45">
      <c r="A2797" s="5">
        <v>2795</v>
      </c>
      <c r="B2797" s="7" t="s">
        <v>2795</v>
      </c>
      <c r="C2797" s="7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1">
        <f t="shared" si="172"/>
        <v>104</v>
      </c>
      <c r="P2797" s="8">
        <f t="shared" si="173"/>
        <v>36.5</v>
      </c>
      <c r="Q2797" s="8" t="s">
        <v>8317</v>
      </c>
      <c r="R2797" s="8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2.75" x14ac:dyDescent="0.45">
      <c r="A2798" s="5">
        <v>2796</v>
      </c>
      <c r="B2798" s="7" t="s">
        <v>2796</v>
      </c>
      <c r="C2798" s="7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1">
        <f t="shared" si="172"/>
        <v>116</v>
      </c>
      <c r="P2798" s="8">
        <f t="shared" si="173"/>
        <v>44</v>
      </c>
      <c r="Q2798" s="8" t="s">
        <v>8317</v>
      </c>
      <c r="R2798" s="8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2.75" x14ac:dyDescent="0.45">
      <c r="A2799" s="5">
        <v>2797</v>
      </c>
      <c r="B2799" s="7" t="s">
        <v>2797</v>
      </c>
      <c r="C2799" s="7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1">
        <f t="shared" si="172"/>
        <v>103</v>
      </c>
      <c r="P2799" s="8">
        <f t="shared" si="173"/>
        <v>87.36</v>
      </c>
      <c r="Q2799" s="8" t="s">
        <v>8317</v>
      </c>
      <c r="R2799" s="8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42.75" x14ac:dyDescent="0.45">
      <c r="A2800" s="5">
        <v>2798</v>
      </c>
      <c r="B2800" s="7" t="s">
        <v>2798</v>
      </c>
      <c r="C2800" s="7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1">
        <f t="shared" si="172"/>
        <v>101</v>
      </c>
      <c r="P2800" s="8">
        <f t="shared" si="173"/>
        <v>36.47</v>
      </c>
      <c r="Q2800" s="8" t="s">
        <v>8317</v>
      </c>
      <c r="R2800" s="8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42.75" x14ac:dyDescent="0.45">
      <c r="A2801" s="5">
        <v>2799</v>
      </c>
      <c r="B2801" s="7" t="s">
        <v>2799</v>
      </c>
      <c r="C2801" s="7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1">
        <f t="shared" si="172"/>
        <v>117</v>
      </c>
      <c r="P2801" s="8">
        <f t="shared" si="173"/>
        <v>44.86</v>
      </c>
      <c r="Q2801" s="8" t="s">
        <v>8317</v>
      </c>
      <c r="R2801" s="8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2.75" x14ac:dyDescent="0.45">
      <c r="A2802" s="5">
        <v>2800</v>
      </c>
      <c r="B2802" s="7" t="s">
        <v>2800</v>
      </c>
      <c r="C2802" s="7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1">
        <f t="shared" si="172"/>
        <v>133</v>
      </c>
      <c r="P2802" s="8">
        <f t="shared" si="173"/>
        <v>42.9</v>
      </c>
      <c r="Q2802" s="8" t="s">
        <v>8317</v>
      </c>
      <c r="R2802" s="8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2.75" x14ac:dyDescent="0.45">
      <c r="A2803" s="5">
        <v>2801</v>
      </c>
      <c r="B2803" s="7" t="s">
        <v>2801</v>
      </c>
      <c r="C2803" s="7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1">
        <f t="shared" si="172"/>
        <v>133</v>
      </c>
      <c r="P2803" s="8">
        <f t="shared" si="173"/>
        <v>51.23</v>
      </c>
      <c r="Q2803" s="8" t="s">
        <v>8317</v>
      </c>
      <c r="R2803" s="8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42.75" x14ac:dyDescent="0.45">
      <c r="A2804" s="5">
        <v>2802</v>
      </c>
      <c r="B2804" s="7" t="s">
        <v>2802</v>
      </c>
      <c r="C2804" s="7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1">
        <f t="shared" si="172"/>
        <v>102</v>
      </c>
      <c r="P2804" s="8">
        <f t="shared" si="173"/>
        <v>33.94</v>
      </c>
      <c r="Q2804" s="8" t="s">
        <v>8317</v>
      </c>
      <c r="R2804" s="8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42.75" x14ac:dyDescent="0.45">
      <c r="A2805" s="5">
        <v>2803</v>
      </c>
      <c r="B2805" s="7" t="s">
        <v>2803</v>
      </c>
      <c r="C2805" s="7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1">
        <f t="shared" si="172"/>
        <v>128</v>
      </c>
      <c r="P2805" s="8">
        <f t="shared" si="173"/>
        <v>90.74</v>
      </c>
      <c r="Q2805" s="8" t="s">
        <v>8317</v>
      </c>
      <c r="R2805" s="8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42.75" x14ac:dyDescent="0.45">
      <c r="A2806" s="5">
        <v>2804</v>
      </c>
      <c r="B2806" s="7" t="s">
        <v>2804</v>
      </c>
      <c r="C2806" s="7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1">
        <f t="shared" si="172"/>
        <v>115</v>
      </c>
      <c r="P2806" s="8">
        <f t="shared" si="173"/>
        <v>50</v>
      </c>
      <c r="Q2806" s="8" t="s">
        <v>8317</v>
      </c>
      <c r="R2806" s="8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57" x14ac:dyDescent="0.45">
      <c r="A2807" s="5">
        <v>2805</v>
      </c>
      <c r="B2807" s="7" t="s">
        <v>2805</v>
      </c>
      <c r="C2807" s="7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1">
        <f t="shared" si="172"/>
        <v>110</v>
      </c>
      <c r="P2807" s="8">
        <f t="shared" si="173"/>
        <v>24.44</v>
      </c>
      <c r="Q2807" s="8" t="s">
        <v>8317</v>
      </c>
      <c r="R2807" s="8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2.75" x14ac:dyDescent="0.45">
      <c r="A2808" s="5">
        <v>2806</v>
      </c>
      <c r="B2808" s="7" t="s">
        <v>2806</v>
      </c>
      <c r="C2808" s="7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1">
        <f t="shared" si="172"/>
        <v>112</v>
      </c>
      <c r="P2808" s="8">
        <f t="shared" si="173"/>
        <v>44.25</v>
      </c>
      <c r="Q2808" s="8" t="s">
        <v>8317</v>
      </c>
      <c r="R2808" s="8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45">
      <c r="A2809" s="5">
        <v>2807</v>
      </c>
      <c r="B2809" s="7" t="s">
        <v>2807</v>
      </c>
      <c r="C2809" s="7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1">
        <f t="shared" si="172"/>
        <v>126</v>
      </c>
      <c r="P2809" s="8">
        <f t="shared" si="173"/>
        <v>67.739999999999995</v>
      </c>
      <c r="Q2809" s="8" t="s">
        <v>8317</v>
      </c>
      <c r="R2809" s="8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42.75" x14ac:dyDescent="0.45">
      <c r="A2810" s="5">
        <v>2808</v>
      </c>
      <c r="B2810" s="7" t="s">
        <v>2808</v>
      </c>
      <c r="C2810" s="7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1">
        <f t="shared" si="172"/>
        <v>100</v>
      </c>
      <c r="P2810" s="8">
        <f t="shared" si="173"/>
        <v>65.38</v>
      </c>
      <c r="Q2810" s="8" t="s">
        <v>8317</v>
      </c>
      <c r="R2810" s="8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42.75" x14ac:dyDescent="0.45">
      <c r="A2811" s="5">
        <v>2809</v>
      </c>
      <c r="B2811" s="7" t="s">
        <v>2809</v>
      </c>
      <c r="C2811" s="7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1">
        <f t="shared" si="172"/>
        <v>102</v>
      </c>
      <c r="P2811" s="8">
        <f t="shared" si="173"/>
        <v>121.9</v>
      </c>
      <c r="Q2811" s="8" t="s">
        <v>8317</v>
      </c>
      <c r="R2811" s="8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2.75" x14ac:dyDescent="0.45">
      <c r="A2812" s="5">
        <v>2810</v>
      </c>
      <c r="B2812" s="7" t="s">
        <v>2810</v>
      </c>
      <c r="C2812" s="7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1">
        <f t="shared" si="172"/>
        <v>108</v>
      </c>
      <c r="P2812" s="8">
        <f t="shared" si="173"/>
        <v>47.46</v>
      </c>
      <c r="Q2812" s="8" t="s">
        <v>8317</v>
      </c>
      <c r="R2812" s="8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2.75" x14ac:dyDescent="0.45">
      <c r="A2813" s="5">
        <v>2811</v>
      </c>
      <c r="B2813" s="7" t="s">
        <v>2811</v>
      </c>
      <c r="C2813" s="7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1">
        <f t="shared" si="172"/>
        <v>100</v>
      </c>
      <c r="P2813" s="8">
        <f t="shared" si="173"/>
        <v>92.84</v>
      </c>
      <c r="Q2813" s="8" t="s">
        <v>8317</v>
      </c>
      <c r="R2813" s="8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2.75" x14ac:dyDescent="0.45">
      <c r="A2814" s="5">
        <v>2812</v>
      </c>
      <c r="B2814" s="7" t="s">
        <v>2812</v>
      </c>
      <c r="C2814" s="7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1">
        <f t="shared" si="172"/>
        <v>113</v>
      </c>
      <c r="P2814" s="8">
        <f t="shared" si="173"/>
        <v>68.25</v>
      </c>
      <c r="Q2814" s="8" t="s">
        <v>8317</v>
      </c>
      <c r="R2814" s="8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2.75" x14ac:dyDescent="0.45">
      <c r="A2815" s="5">
        <v>2813</v>
      </c>
      <c r="B2815" s="7" t="s">
        <v>2813</v>
      </c>
      <c r="C2815" s="7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1">
        <f t="shared" si="172"/>
        <v>128</v>
      </c>
      <c r="P2815" s="8">
        <f t="shared" si="173"/>
        <v>37.21</v>
      </c>
      <c r="Q2815" s="8" t="s">
        <v>8317</v>
      </c>
      <c r="R2815" s="8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2.75" x14ac:dyDescent="0.45">
      <c r="A2816" s="5">
        <v>2814</v>
      </c>
      <c r="B2816" s="7" t="s">
        <v>2814</v>
      </c>
      <c r="C2816" s="7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1">
        <f t="shared" si="172"/>
        <v>108</v>
      </c>
      <c r="P2816" s="8">
        <f t="shared" si="173"/>
        <v>25.25</v>
      </c>
      <c r="Q2816" s="8" t="s">
        <v>8317</v>
      </c>
      <c r="R2816" s="8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2.75" x14ac:dyDescent="0.45">
      <c r="A2817" s="5">
        <v>2815</v>
      </c>
      <c r="B2817" s="7" t="s">
        <v>2815</v>
      </c>
      <c r="C2817" s="7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1">
        <f t="shared" si="172"/>
        <v>242</v>
      </c>
      <c r="P2817" s="8">
        <f t="shared" si="173"/>
        <v>43.21</v>
      </c>
      <c r="Q2817" s="8" t="s">
        <v>8317</v>
      </c>
      <c r="R2817" s="8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2.75" x14ac:dyDescent="0.45">
      <c r="A2818" s="5">
        <v>2816</v>
      </c>
      <c r="B2818" s="7" t="s">
        <v>2816</v>
      </c>
      <c r="C2818" s="7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1">
        <f t="shared" si="172"/>
        <v>142</v>
      </c>
      <c r="P2818" s="8">
        <f t="shared" si="173"/>
        <v>25.13</v>
      </c>
      <c r="Q2818" s="8" t="s">
        <v>8317</v>
      </c>
      <c r="R2818" s="8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42.75" x14ac:dyDescent="0.45">
      <c r="A2819" s="5">
        <v>2817</v>
      </c>
      <c r="B2819" s="7" t="s">
        <v>2817</v>
      </c>
      <c r="C2819" s="7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1">
        <f t="shared" ref="O2819:O2882" si="176">ROUND((E2819/D2819)*100,0)</f>
        <v>130</v>
      </c>
      <c r="P2819" s="8">
        <f t="shared" ref="P2819:P2882" si="177">ROUND(E2819/L2819,2)</f>
        <v>23.64</v>
      </c>
      <c r="Q2819" s="8" t="s">
        <v>8317</v>
      </c>
      <c r="R2819" s="8" t="s">
        <v>8318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2.75" x14ac:dyDescent="0.45">
      <c r="A2820" s="5">
        <v>2818</v>
      </c>
      <c r="B2820" s="7" t="s">
        <v>2818</v>
      </c>
      <c r="C2820" s="7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1">
        <f t="shared" si="176"/>
        <v>106</v>
      </c>
      <c r="P2820" s="8">
        <f t="shared" si="177"/>
        <v>103.95</v>
      </c>
      <c r="Q2820" s="8" t="s">
        <v>8317</v>
      </c>
      <c r="R2820" s="8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42.75" x14ac:dyDescent="0.45">
      <c r="A2821" s="5">
        <v>2819</v>
      </c>
      <c r="B2821" s="7" t="s">
        <v>2819</v>
      </c>
      <c r="C2821" s="7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1">
        <f t="shared" si="176"/>
        <v>105</v>
      </c>
      <c r="P2821" s="8">
        <f t="shared" si="177"/>
        <v>50.38</v>
      </c>
      <c r="Q2821" s="8" t="s">
        <v>8317</v>
      </c>
      <c r="R2821" s="8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42.75" x14ac:dyDescent="0.45">
      <c r="A2822" s="5">
        <v>2820</v>
      </c>
      <c r="B2822" s="7" t="s">
        <v>2820</v>
      </c>
      <c r="C2822" s="7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1">
        <f t="shared" si="176"/>
        <v>136</v>
      </c>
      <c r="P2822" s="8">
        <f t="shared" si="177"/>
        <v>13.6</v>
      </c>
      <c r="Q2822" s="8" t="s">
        <v>8317</v>
      </c>
      <c r="R2822" s="8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42.75" x14ac:dyDescent="0.45">
      <c r="A2823" s="5">
        <v>2821</v>
      </c>
      <c r="B2823" s="7" t="s">
        <v>2821</v>
      </c>
      <c r="C2823" s="7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1">
        <f t="shared" si="176"/>
        <v>100</v>
      </c>
      <c r="P2823" s="8">
        <f t="shared" si="177"/>
        <v>28.57</v>
      </c>
      <c r="Q2823" s="8" t="s">
        <v>8317</v>
      </c>
      <c r="R2823" s="8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42.75" x14ac:dyDescent="0.45">
      <c r="A2824" s="5">
        <v>2822</v>
      </c>
      <c r="B2824" s="7" t="s">
        <v>2822</v>
      </c>
      <c r="C2824" s="7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1">
        <f t="shared" si="176"/>
        <v>100</v>
      </c>
      <c r="P2824" s="8">
        <f t="shared" si="177"/>
        <v>63.83</v>
      </c>
      <c r="Q2824" s="8" t="s">
        <v>8317</v>
      </c>
      <c r="R2824" s="8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42.75" x14ac:dyDescent="0.45">
      <c r="A2825" s="5">
        <v>2823</v>
      </c>
      <c r="B2825" s="7" t="s">
        <v>2823</v>
      </c>
      <c r="C2825" s="7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1">
        <f t="shared" si="176"/>
        <v>124</v>
      </c>
      <c r="P2825" s="8">
        <f t="shared" si="177"/>
        <v>8.86</v>
      </c>
      <c r="Q2825" s="8" t="s">
        <v>8317</v>
      </c>
      <c r="R2825" s="8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28.5" x14ac:dyDescent="0.45">
      <c r="A2826" s="5">
        <v>2824</v>
      </c>
      <c r="B2826" s="7" t="s">
        <v>2824</v>
      </c>
      <c r="C2826" s="7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1">
        <f t="shared" si="176"/>
        <v>117</v>
      </c>
      <c r="P2826" s="8">
        <f t="shared" si="177"/>
        <v>50.67</v>
      </c>
      <c r="Q2826" s="8" t="s">
        <v>8317</v>
      </c>
      <c r="R2826" s="8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42.75" x14ac:dyDescent="0.45">
      <c r="A2827" s="5">
        <v>2825</v>
      </c>
      <c r="B2827" s="7" t="s">
        <v>2825</v>
      </c>
      <c r="C2827" s="7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1">
        <f t="shared" si="176"/>
        <v>103</v>
      </c>
      <c r="P2827" s="8">
        <f t="shared" si="177"/>
        <v>60.78</v>
      </c>
      <c r="Q2827" s="8" t="s">
        <v>8317</v>
      </c>
      <c r="R2827" s="8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42.75" x14ac:dyDescent="0.45">
      <c r="A2828" s="5">
        <v>2826</v>
      </c>
      <c r="B2828" s="7" t="s">
        <v>2826</v>
      </c>
      <c r="C2828" s="7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1">
        <f t="shared" si="176"/>
        <v>108</v>
      </c>
      <c r="P2828" s="8">
        <f t="shared" si="177"/>
        <v>113.42</v>
      </c>
      <c r="Q2828" s="8" t="s">
        <v>8317</v>
      </c>
      <c r="R2828" s="8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42.75" x14ac:dyDescent="0.45">
      <c r="A2829" s="5">
        <v>2827</v>
      </c>
      <c r="B2829" s="7" t="s">
        <v>2827</v>
      </c>
      <c r="C2829" s="7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1">
        <f t="shared" si="176"/>
        <v>120</v>
      </c>
      <c r="P2829" s="8">
        <f t="shared" si="177"/>
        <v>104.57</v>
      </c>
      <c r="Q2829" s="8" t="s">
        <v>8317</v>
      </c>
      <c r="R2829" s="8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42.75" x14ac:dyDescent="0.45">
      <c r="A2830" s="5">
        <v>2828</v>
      </c>
      <c r="B2830" s="7" t="s">
        <v>2828</v>
      </c>
      <c r="C2830" s="7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1">
        <f t="shared" si="176"/>
        <v>100</v>
      </c>
      <c r="P2830" s="8">
        <f t="shared" si="177"/>
        <v>98.31</v>
      </c>
      <c r="Q2830" s="8" t="s">
        <v>8317</v>
      </c>
      <c r="R2830" s="8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42.75" x14ac:dyDescent="0.45">
      <c r="A2831" s="5">
        <v>2829</v>
      </c>
      <c r="B2831" s="7" t="s">
        <v>2829</v>
      </c>
      <c r="C2831" s="7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1">
        <f t="shared" si="176"/>
        <v>107</v>
      </c>
      <c r="P2831" s="8">
        <f t="shared" si="177"/>
        <v>35.04</v>
      </c>
      <c r="Q2831" s="8" t="s">
        <v>8317</v>
      </c>
      <c r="R2831" s="8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28.5" x14ac:dyDescent="0.45">
      <c r="A2832" s="5">
        <v>2830</v>
      </c>
      <c r="B2832" s="7" t="s">
        <v>2830</v>
      </c>
      <c r="C2832" s="7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1">
        <f t="shared" si="176"/>
        <v>100</v>
      </c>
      <c r="P2832" s="8">
        <f t="shared" si="177"/>
        <v>272.73</v>
      </c>
      <c r="Q2832" s="8" t="s">
        <v>8317</v>
      </c>
      <c r="R2832" s="8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28.5" x14ac:dyDescent="0.45">
      <c r="A2833" s="5">
        <v>2831</v>
      </c>
      <c r="B2833" s="7" t="s">
        <v>2831</v>
      </c>
      <c r="C2833" s="7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1">
        <f t="shared" si="176"/>
        <v>111</v>
      </c>
      <c r="P2833" s="8">
        <f t="shared" si="177"/>
        <v>63.85</v>
      </c>
      <c r="Q2833" s="8" t="s">
        <v>8317</v>
      </c>
      <c r="R2833" s="8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42.75" x14ac:dyDescent="0.45">
      <c r="A2834" s="5">
        <v>2832</v>
      </c>
      <c r="B2834" s="7" t="s">
        <v>2832</v>
      </c>
      <c r="C2834" s="7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1">
        <f t="shared" si="176"/>
        <v>115</v>
      </c>
      <c r="P2834" s="8">
        <f t="shared" si="177"/>
        <v>30.19</v>
      </c>
      <c r="Q2834" s="8" t="s">
        <v>8317</v>
      </c>
      <c r="R2834" s="8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45">
      <c r="A2835" s="5">
        <v>2833</v>
      </c>
      <c r="B2835" s="7" t="s">
        <v>2833</v>
      </c>
      <c r="C2835" s="7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1">
        <f t="shared" si="176"/>
        <v>108</v>
      </c>
      <c r="P2835" s="8">
        <f t="shared" si="177"/>
        <v>83.51</v>
      </c>
      <c r="Q2835" s="8" t="s">
        <v>8317</v>
      </c>
      <c r="R2835" s="8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2.75" x14ac:dyDescent="0.45">
      <c r="A2836" s="5">
        <v>2834</v>
      </c>
      <c r="B2836" s="7" t="s">
        <v>2834</v>
      </c>
      <c r="C2836" s="7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1">
        <f t="shared" si="176"/>
        <v>170</v>
      </c>
      <c r="P2836" s="8">
        <f t="shared" si="177"/>
        <v>64.760000000000005</v>
      </c>
      <c r="Q2836" s="8" t="s">
        <v>8317</v>
      </c>
      <c r="R2836" s="8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2.75" x14ac:dyDescent="0.45">
      <c r="A2837" s="5">
        <v>2835</v>
      </c>
      <c r="B2837" s="7" t="s">
        <v>2835</v>
      </c>
      <c r="C2837" s="7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1">
        <f t="shared" si="176"/>
        <v>187</v>
      </c>
      <c r="P2837" s="8">
        <f t="shared" si="177"/>
        <v>20.12</v>
      </c>
      <c r="Q2837" s="8" t="s">
        <v>8317</v>
      </c>
      <c r="R2837" s="8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42.75" x14ac:dyDescent="0.45">
      <c r="A2838" s="5">
        <v>2836</v>
      </c>
      <c r="B2838" s="7" t="s">
        <v>2836</v>
      </c>
      <c r="C2838" s="7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1">
        <f t="shared" si="176"/>
        <v>108</v>
      </c>
      <c r="P2838" s="8">
        <f t="shared" si="177"/>
        <v>44.09</v>
      </c>
      <c r="Q2838" s="8" t="s">
        <v>8317</v>
      </c>
      <c r="R2838" s="8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57" x14ac:dyDescent="0.45">
      <c r="A2839" s="5">
        <v>2837</v>
      </c>
      <c r="B2839" s="7" t="s">
        <v>2837</v>
      </c>
      <c r="C2839" s="7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1">
        <f t="shared" si="176"/>
        <v>100</v>
      </c>
      <c r="P2839" s="8">
        <f t="shared" si="177"/>
        <v>40.479999999999997</v>
      </c>
      <c r="Q2839" s="8" t="s">
        <v>8317</v>
      </c>
      <c r="R2839" s="8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2.75" x14ac:dyDescent="0.45">
      <c r="A2840" s="5">
        <v>2838</v>
      </c>
      <c r="B2840" s="7" t="s">
        <v>2838</v>
      </c>
      <c r="C2840" s="7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1">
        <f t="shared" si="176"/>
        <v>120</v>
      </c>
      <c r="P2840" s="8">
        <f t="shared" si="177"/>
        <v>44.54</v>
      </c>
      <c r="Q2840" s="8" t="s">
        <v>8317</v>
      </c>
      <c r="R2840" s="8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42.75" x14ac:dyDescent="0.45">
      <c r="A2841" s="5">
        <v>2839</v>
      </c>
      <c r="B2841" s="7" t="s">
        <v>2839</v>
      </c>
      <c r="C2841" s="7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1">
        <f t="shared" si="176"/>
        <v>111</v>
      </c>
      <c r="P2841" s="8">
        <f t="shared" si="177"/>
        <v>125.81</v>
      </c>
      <c r="Q2841" s="8" t="s">
        <v>8317</v>
      </c>
      <c r="R2841" s="8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57" x14ac:dyDescent="0.45">
      <c r="A2842" s="5">
        <v>2840</v>
      </c>
      <c r="B2842" s="7" t="s">
        <v>2840</v>
      </c>
      <c r="C2842" s="7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1">
        <f t="shared" si="176"/>
        <v>104</v>
      </c>
      <c r="P2842" s="8">
        <f t="shared" si="177"/>
        <v>19.7</v>
      </c>
      <c r="Q2842" s="8" t="s">
        <v>8317</v>
      </c>
      <c r="R2842" s="8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42.75" x14ac:dyDescent="0.45">
      <c r="A2843" s="5">
        <v>2841</v>
      </c>
      <c r="B2843" s="7" t="s">
        <v>2841</v>
      </c>
      <c r="C2843" s="7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1">
        <f t="shared" si="176"/>
        <v>1</v>
      </c>
      <c r="P2843" s="8">
        <f t="shared" si="177"/>
        <v>10</v>
      </c>
      <c r="Q2843" s="8" t="s">
        <v>8317</v>
      </c>
      <c r="R2843" s="8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42.75" x14ac:dyDescent="0.45">
      <c r="A2844" s="5">
        <v>2842</v>
      </c>
      <c r="B2844" s="7" t="s">
        <v>2842</v>
      </c>
      <c r="C2844" s="7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1">
        <f t="shared" si="176"/>
        <v>0</v>
      </c>
      <c r="P2844" s="8" t="e">
        <f t="shared" si="177"/>
        <v>#DIV/0!</v>
      </c>
      <c r="Q2844" s="8" t="s">
        <v>8317</v>
      </c>
      <c r="R2844" s="8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42.75" x14ac:dyDescent="0.45">
      <c r="A2845" s="5">
        <v>2843</v>
      </c>
      <c r="B2845" s="7" t="s">
        <v>2843</v>
      </c>
      <c r="C2845" s="7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1">
        <f t="shared" si="176"/>
        <v>0</v>
      </c>
      <c r="P2845" s="8" t="e">
        <f t="shared" si="177"/>
        <v>#DIV/0!</v>
      </c>
      <c r="Q2845" s="8" t="s">
        <v>8317</v>
      </c>
      <c r="R2845" s="8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42.75" x14ac:dyDescent="0.45">
      <c r="A2846" s="5">
        <v>2844</v>
      </c>
      <c r="B2846" s="7" t="s">
        <v>2844</v>
      </c>
      <c r="C2846" s="7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1">
        <f t="shared" si="176"/>
        <v>5</v>
      </c>
      <c r="P2846" s="8">
        <f t="shared" si="177"/>
        <v>30</v>
      </c>
      <c r="Q2846" s="8" t="s">
        <v>8317</v>
      </c>
      <c r="R2846" s="8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2.75" x14ac:dyDescent="0.45">
      <c r="A2847" s="5">
        <v>2845</v>
      </c>
      <c r="B2847" s="7" t="s">
        <v>2845</v>
      </c>
      <c r="C2847" s="7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1">
        <f t="shared" si="176"/>
        <v>32</v>
      </c>
      <c r="P2847" s="8">
        <f t="shared" si="177"/>
        <v>60.67</v>
      </c>
      <c r="Q2847" s="8" t="s">
        <v>8317</v>
      </c>
      <c r="R2847" s="8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42.75" x14ac:dyDescent="0.45">
      <c r="A2848" s="5">
        <v>2846</v>
      </c>
      <c r="B2848" s="7" t="s">
        <v>2846</v>
      </c>
      <c r="C2848" s="7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1">
        <f t="shared" si="176"/>
        <v>0</v>
      </c>
      <c r="P2848" s="8" t="e">
        <f t="shared" si="177"/>
        <v>#DIV/0!</v>
      </c>
      <c r="Q2848" s="8" t="s">
        <v>8317</v>
      </c>
      <c r="R2848" s="8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42.75" x14ac:dyDescent="0.45">
      <c r="A2849" s="5">
        <v>2847</v>
      </c>
      <c r="B2849" s="7" t="s">
        <v>2847</v>
      </c>
      <c r="C2849" s="7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1">
        <f t="shared" si="176"/>
        <v>0</v>
      </c>
      <c r="P2849" s="8" t="e">
        <f t="shared" si="177"/>
        <v>#DIV/0!</v>
      </c>
      <c r="Q2849" s="8" t="s">
        <v>8317</v>
      </c>
      <c r="R2849" s="8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57" x14ac:dyDescent="0.45">
      <c r="A2850" s="5">
        <v>2848</v>
      </c>
      <c r="B2850" s="7" t="s">
        <v>2848</v>
      </c>
      <c r="C2850" s="7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1">
        <f t="shared" si="176"/>
        <v>0</v>
      </c>
      <c r="P2850" s="8">
        <f t="shared" si="177"/>
        <v>23.33</v>
      </c>
      <c r="Q2850" s="8" t="s">
        <v>8317</v>
      </c>
      <c r="R2850" s="8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2.75" x14ac:dyDescent="0.45">
      <c r="A2851" s="5">
        <v>2849</v>
      </c>
      <c r="B2851" s="7" t="s">
        <v>2849</v>
      </c>
      <c r="C2851" s="7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1">
        <f t="shared" si="176"/>
        <v>1</v>
      </c>
      <c r="P2851" s="8">
        <f t="shared" si="177"/>
        <v>5</v>
      </c>
      <c r="Q2851" s="8" t="s">
        <v>8317</v>
      </c>
      <c r="R2851" s="8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42.75" x14ac:dyDescent="0.45">
      <c r="A2852" s="5">
        <v>2850</v>
      </c>
      <c r="B2852" s="7" t="s">
        <v>2850</v>
      </c>
      <c r="C2852" s="7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1">
        <f t="shared" si="176"/>
        <v>4</v>
      </c>
      <c r="P2852" s="8">
        <f t="shared" si="177"/>
        <v>23.92</v>
      </c>
      <c r="Q2852" s="8" t="s">
        <v>8317</v>
      </c>
      <c r="R2852" s="8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42.75" x14ac:dyDescent="0.45">
      <c r="A2853" s="5">
        <v>2851</v>
      </c>
      <c r="B2853" s="7" t="s">
        <v>2851</v>
      </c>
      <c r="C2853" s="7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1">
        <f t="shared" si="176"/>
        <v>0</v>
      </c>
      <c r="P2853" s="8" t="e">
        <f t="shared" si="177"/>
        <v>#DIV/0!</v>
      </c>
      <c r="Q2853" s="8" t="s">
        <v>8317</v>
      </c>
      <c r="R2853" s="8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2.75" x14ac:dyDescent="0.45">
      <c r="A2854" s="5">
        <v>2852</v>
      </c>
      <c r="B2854" s="7" t="s">
        <v>2852</v>
      </c>
      <c r="C2854" s="7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1">
        <f t="shared" si="176"/>
        <v>2</v>
      </c>
      <c r="P2854" s="8">
        <f t="shared" si="177"/>
        <v>15.83</v>
      </c>
      <c r="Q2854" s="8" t="s">
        <v>8317</v>
      </c>
      <c r="R2854" s="8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42.75" x14ac:dyDescent="0.45">
      <c r="A2855" s="5">
        <v>2853</v>
      </c>
      <c r="B2855" s="7" t="s">
        <v>2853</v>
      </c>
      <c r="C2855" s="7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1">
        <f t="shared" si="176"/>
        <v>0</v>
      </c>
      <c r="P2855" s="8" t="e">
        <f t="shared" si="177"/>
        <v>#DIV/0!</v>
      </c>
      <c r="Q2855" s="8" t="s">
        <v>8317</v>
      </c>
      <c r="R2855" s="8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2.75" x14ac:dyDescent="0.45">
      <c r="A2856" s="5">
        <v>2854</v>
      </c>
      <c r="B2856" s="7" t="s">
        <v>2854</v>
      </c>
      <c r="C2856" s="7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1">
        <f t="shared" si="176"/>
        <v>42</v>
      </c>
      <c r="P2856" s="8">
        <f t="shared" si="177"/>
        <v>29.79</v>
      </c>
      <c r="Q2856" s="8" t="s">
        <v>8317</v>
      </c>
      <c r="R2856" s="8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42.75" x14ac:dyDescent="0.45">
      <c r="A2857" s="5">
        <v>2855</v>
      </c>
      <c r="B2857" s="7" t="s">
        <v>2855</v>
      </c>
      <c r="C2857" s="7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1">
        <f t="shared" si="176"/>
        <v>50</v>
      </c>
      <c r="P2857" s="8">
        <f t="shared" si="177"/>
        <v>60</v>
      </c>
      <c r="Q2857" s="8" t="s">
        <v>8317</v>
      </c>
      <c r="R2857" s="8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2.75" x14ac:dyDescent="0.45">
      <c r="A2858" s="5">
        <v>2856</v>
      </c>
      <c r="B2858" s="7" t="s">
        <v>2856</v>
      </c>
      <c r="C2858" s="7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1">
        <f t="shared" si="176"/>
        <v>5</v>
      </c>
      <c r="P2858" s="8">
        <f t="shared" si="177"/>
        <v>24.33</v>
      </c>
      <c r="Q2858" s="8" t="s">
        <v>8317</v>
      </c>
      <c r="R2858" s="8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57" x14ac:dyDescent="0.45">
      <c r="A2859" s="5">
        <v>2857</v>
      </c>
      <c r="B2859" s="7" t="s">
        <v>2857</v>
      </c>
      <c r="C2859" s="7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1">
        <f t="shared" si="176"/>
        <v>20</v>
      </c>
      <c r="P2859" s="8">
        <f t="shared" si="177"/>
        <v>500</v>
      </c>
      <c r="Q2859" s="8" t="s">
        <v>8317</v>
      </c>
      <c r="R2859" s="8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42.75" x14ac:dyDescent="0.45">
      <c r="A2860" s="5">
        <v>2858</v>
      </c>
      <c r="B2860" s="7" t="s">
        <v>2858</v>
      </c>
      <c r="C2860" s="7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1">
        <f t="shared" si="176"/>
        <v>0</v>
      </c>
      <c r="P2860" s="8" t="e">
        <f t="shared" si="177"/>
        <v>#DIV/0!</v>
      </c>
      <c r="Q2860" s="8" t="s">
        <v>8317</v>
      </c>
      <c r="R2860" s="8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28.5" x14ac:dyDescent="0.45">
      <c r="A2861" s="5">
        <v>2859</v>
      </c>
      <c r="B2861" s="7" t="s">
        <v>2859</v>
      </c>
      <c r="C2861" s="7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1">
        <f t="shared" si="176"/>
        <v>2</v>
      </c>
      <c r="P2861" s="8">
        <f t="shared" si="177"/>
        <v>35</v>
      </c>
      <c r="Q2861" s="8" t="s">
        <v>8317</v>
      </c>
      <c r="R2861" s="8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42.75" x14ac:dyDescent="0.45">
      <c r="A2862" s="5">
        <v>2860</v>
      </c>
      <c r="B2862" s="7" t="s">
        <v>2860</v>
      </c>
      <c r="C2862" s="7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1">
        <f t="shared" si="176"/>
        <v>7</v>
      </c>
      <c r="P2862" s="8">
        <f t="shared" si="177"/>
        <v>29.56</v>
      </c>
      <c r="Q2862" s="8" t="s">
        <v>8317</v>
      </c>
      <c r="R2862" s="8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42.75" x14ac:dyDescent="0.45">
      <c r="A2863" s="5">
        <v>2861</v>
      </c>
      <c r="B2863" s="7" t="s">
        <v>2861</v>
      </c>
      <c r="C2863" s="7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1">
        <f t="shared" si="176"/>
        <v>32</v>
      </c>
      <c r="P2863" s="8">
        <f t="shared" si="177"/>
        <v>26.67</v>
      </c>
      <c r="Q2863" s="8" t="s">
        <v>8317</v>
      </c>
      <c r="R2863" s="8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2.75" x14ac:dyDescent="0.45">
      <c r="A2864" s="5">
        <v>2862</v>
      </c>
      <c r="B2864" s="7" t="s">
        <v>2862</v>
      </c>
      <c r="C2864" s="7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1">
        <f t="shared" si="176"/>
        <v>0</v>
      </c>
      <c r="P2864" s="8">
        <f t="shared" si="177"/>
        <v>18.329999999999998</v>
      </c>
      <c r="Q2864" s="8" t="s">
        <v>8317</v>
      </c>
      <c r="R2864" s="8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42.75" x14ac:dyDescent="0.45">
      <c r="A2865" s="5">
        <v>2863</v>
      </c>
      <c r="B2865" s="7" t="s">
        <v>2863</v>
      </c>
      <c r="C2865" s="7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1">
        <f t="shared" si="176"/>
        <v>0</v>
      </c>
      <c r="P2865" s="8">
        <f t="shared" si="177"/>
        <v>20</v>
      </c>
      <c r="Q2865" s="8" t="s">
        <v>8317</v>
      </c>
      <c r="R2865" s="8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45">
      <c r="A2866" s="5">
        <v>2864</v>
      </c>
      <c r="B2866" s="7" t="s">
        <v>2864</v>
      </c>
      <c r="C2866" s="7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1">
        <f t="shared" si="176"/>
        <v>2</v>
      </c>
      <c r="P2866" s="8">
        <f t="shared" si="177"/>
        <v>13.33</v>
      </c>
      <c r="Q2866" s="8" t="s">
        <v>8317</v>
      </c>
      <c r="R2866" s="8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42.75" x14ac:dyDescent="0.45">
      <c r="A2867" s="5">
        <v>2865</v>
      </c>
      <c r="B2867" s="7" t="s">
        <v>2865</v>
      </c>
      <c r="C2867" s="7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1">
        <f t="shared" si="176"/>
        <v>0</v>
      </c>
      <c r="P2867" s="8" t="e">
        <f t="shared" si="177"/>
        <v>#DIV/0!</v>
      </c>
      <c r="Q2867" s="8" t="s">
        <v>8317</v>
      </c>
      <c r="R2867" s="8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2.75" x14ac:dyDescent="0.45">
      <c r="A2868" s="5">
        <v>2866</v>
      </c>
      <c r="B2868" s="7" t="s">
        <v>2866</v>
      </c>
      <c r="C2868" s="7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1">
        <f t="shared" si="176"/>
        <v>1</v>
      </c>
      <c r="P2868" s="8">
        <f t="shared" si="177"/>
        <v>22.5</v>
      </c>
      <c r="Q2868" s="8" t="s">
        <v>8317</v>
      </c>
      <c r="R2868" s="8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42.75" x14ac:dyDescent="0.45">
      <c r="A2869" s="5">
        <v>2867</v>
      </c>
      <c r="B2869" s="7" t="s">
        <v>2867</v>
      </c>
      <c r="C2869" s="7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1">
        <f t="shared" si="176"/>
        <v>20</v>
      </c>
      <c r="P2869" s="8">
        <f t="shared" si="177"/>
        <v>50.4</v>
      </c>
      <c r="Q2869" s="8" t="s">
        <v>8317</v>
      </c>
      <c r="R2869" s="8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42.75" x14ac:dyDescent="0.45">
      <c r="A2870" s="5">
        <v>2868</v>
      </c>
      <c r="B2870" s="7" t="s">
        <v>2868</v>
      </c>
      <c r="C2870" s="7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1">
        <f t="shared" si="176"/>
        <v>42</v>
      </c>
      <c r="P2870" s="8">
        <f t="shared" si="177"/>
        <v>105.03</v>
      </c>
      <c r="Q2870" s="8" t="s">
        <v>8317</v>
      </c>
      <c r="R2870" s="8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57" x14ac:dyDescent="0.45">
      <c r="A2871" s="5">
        <v>2869</v>
      </c>
      <c r="B2871" s="7" t="s">
        <v>2869</v>
      </c>
      <c r="C2871" s="7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1">
        <f t="shared" si="176"/>
        <v>1</v>
      </c>
      <c r="P2871" s="8">
        <f t="shared" si="177"/>
        <v>35.4</v>
      </c>
      <c r="Q2871" s="8" t="s">
        <v>8317</v>
      </c>
      <c r="R2871" s="8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42.75" x14ac:dyDescent="0.45">
      <c r="A2872" s="5">
        <v>2870</v>
      </c>
      <c r="B2872" s="7" t="s">
        <v>2870</v>
      </c>
      <c r="C2872" s="7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1">
        <f t="shared" si="176"/>
        <v>15</v>
      </c>
      <c r="P2872" s="8">
        <f t="shared" si="177"/>
        <v>83.33</v>
      </c>
      <c r="Q2872" s="8" t="s">
        <v>8317</v>
      </c>
      <c r="R2872" s="8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2.75" x14ac:dyDescent="0.45">
      <c r="A2873" s="5">
        <v>2871</v>
      </c>
      <c r="B2873" s="7" t="s">
        <v>2871</v>
      </c>
      <c r="C2873" s="7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1">
        <f t="shared" si="176"/>
        <v>5</v>
      </c>
      <c r="P2873" s="8">
        <f t="shared" si="177"/>
        <v>35.92</v>
      </c>
      <c r="Q2873" s="8" t="s">
        <v>8317</v>
      </c>
      <c r="R2873" s="8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28.5" x14ac:dyDescent="0.45">
      <c r="A2874" s="5">
        <v>2872</v>
      </c>
      <c r="B2874" s="7" t="s">
        <v>2872</v>
      </c>
      <c r="C2874" s="7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1">
        <f t="shared" si="176"/>
        <v>0</v>
      </c>
      <c r="P2874" s="8" t="e">
        <f t="shared" si="177"/>
        <v>#DIV/0!</v>
      </c>
      <c r="Q2874" s="8" t="s">
        <v>8317</v>
      </c>
      <c r="R2874" s="8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42.75" x14ac:dyDescent="0.45">
      <c r="A2875" s="5">
        <v>2873</v>
      </c>
      <c r="B2875" s="7" t="s">
        <v>2873</v>
      </c>
      <c r="C2875" s="7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1">
        <f t="shared" si="176"/>
        <v>38</v>
      </c>
      <c r="P2875" s="8">
        <f t="shared" si="177"/>
        <v>119.13</v>
      </c>
      <c r="Q2875" s="8" t="s">
        <v>8317</v>
      </c>
      <c r="R2875" s="8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42.75" x14ac:dyDescent="0.45">
      <c r="A2876" s="5">
        <v>2874</v>
      </c>
      <c r="B2876" s="7" t="s">
        <v>2874</v>
      </c>
      <c r="C2876" s="7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1">
        <f t="shared" si="176"/>
        <v>5</v>
      </c>
      <c r="P2876" s="8">
        <f t="shared" si="177"/>
        <v>90.33</v>
      </c>
      <c r="Q2876" s="8" t="s">
        <v>8317</v>
      </c>
      <c r="R2876" s="8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42.75" x14ac:dyDescent="0.45">
      <c r="A2877" s="5">
        <v>2875</v>
      </c>
      <c r="B2877" s="7" t="s">
        <v>2875</v>
      </c>
      <c r="C2877" s="7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1">
        <f t="shared" si="176"/>
        <v>0</v>
      </c>
      <c r="P2877" s="8">
        <f t="shared" si="177"/>
        <v>2.33</v>
      </c>
      <c r="Q2877" s="8" t="s">
        <v>8317</v>
      </c>
      <c r="R2877" s="8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42.75" x14ac:dyDescent="0.45">
      <c r="A2878" s="5">
        <v>2876</v>
      </c>
      <c r="B2878" s="7" t="s">
        <v>2876</v>
      </c>
      <c r="C2878" s="7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1">
        <f t="shared" si="176"/>
        <v>0</v>
      </c>
      <c r="P2878" s="8" t="e">
        <f t="shared" si="177"/>
        <v>#DIV/0!</v>
      </c>
      <c r="Q2878" s="8" t="s">
        <v>8317</v>
      </c>
      <c r="R2878" s="8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42.75" x14ac:dyDescent="0.45">
      <c r="A2879" s="5">
        <v>2877</v>
      </c>
      <c r="B2879" s="7" t="s">
        <v>2877</v>
      </c>
      <c r="C2879" s="7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1">
        <f t="shared" si="176"/>
        <v>11</v>
      </c>
      <c r="P2879" s="8">
        <f t="shared" si="177"/>
        <v>108.33</v>
      </c>
      <c r="Q2879" s="8" t="s">
        <v>8317</v>
      </c>
      <c r="R2879" s="8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2.75" x14ac:dyDescent="0.45">
      <c r="A2880" s="5">
        <v>2878</v>
      </c>
      <c r="B2880" s="7" t="s">
        <v>2878</v>
      </c>
      <c r="C2880" s="7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1">
        <f t="shared" si="176"/>
        <v>2</v>
      </c>
      <c r="P2880" s="8">
        <f t="shared" si="177"/>
        <v>15.75</v>
      </c>
      <c r="Q2880" s="8" t="s">
        <v>8317</v>
      </c>
      <c r="R2880" s="8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2.75" x14ac:dyDescent="0.45">
      <c r="A2881" s="5">
        <v>2879</v>
      </c>
      <c r="B2881" s="7" t="s">
        <v>2879</v>
      </c>
      <c r="C2881" s="7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1">
        <f t="shared" si="176"/>
        <v>0</v>
      </c>
      <c r="P2881" s="8">
        <f t="shared" si="177"/>
        <v>29</v>
      </c>
      <c r="Q2881" s="8" t="s">
        <v>8317</v>
      </c>
      <c r="R2881" s="8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42.75" x14ac:dyDescent="0.45">
      <c r="A2882" s="5">
        <v>2880</v>
      </c>
      <c r="B2882" s="7" t="s">
        <v>2880</v>
      </c>
      <c r="C2882" s="7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1">
        <f t="shared" si="176"/>
        <v>23</v>
      </c>
      <c r="P2882" s="8">
        <f t="shared" si="177"/>
        <v>96.55</v>
      </c>
      <c r="Q2882" s="8" t="s">
        <v>8317</v>
      </c>
      <c r="R2882" s="8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42.75" x14ac:dyDescent="0.45">
      <c r="A2883" s="5">
        <v>2881</v>
      </c>
      <c r="B2883" s="7" t="s">
        <v>2881</v>
      </c>
      <c r="C2883" s="7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1">
        <f t="shared" ref="O2883:O2946" si="180">ROUND((E2883/D2883)*100,0)</f>
        <v>0</v>
      </c>
      <c r="P2883" s="8" t="e">
        <f t="shared" ref="P2883:P2946" si="181">ROUND(E2883/L2883,2)</f>
        <v>#DIV/0!</v>
      </c>
      <c r="Q2883" s="8" t="s">
        <v>8317</v>
      </c>
      <c r="R2883" s="8" t="s">
        <v>8318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2.75" x14ac:dyDescent="0.45">
      <c r="A2884" s="5">
        <v>2882</v>
      </c>
      <c r="B2884" s="7" t="s">
        <v>2882</v>
      </c>
      <c r="C2884" s="7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1">
        <f t="shared" si="180"/>
        <v>34</v>
      </c>
      <c r="P2884" s="8">
        <f t="shared" si="181"/>
        <v>63</v>
      </c>
      <c r="Q2884" s="8" t="s">
        <v>8317</v>
      </c>
      <c r="R2884" s="8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42.75" x14ac:dyDescent="0.45">
      <c r="A2885" s="5">
        <v>2883</v>
      </c>
      <c r="B2885" s="7" t="s">
        <v>2883</v>
      </c>
      <c r="C2885" s="7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1">
        <f t="shared" si="180"/>
        <v>19</v>
      </c>
      <c r="P2885" s="8">
        <f t="shared" si="181"/>
        <v>381.6</v>
      </c>
      <c r="Q2885" s="8" t="s">
        <v>8317</v>
      </c>
      <c r="R2885" s="8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28.5" x14ac:dyDescent="0.45">
      <c r="A2886" s="5">
        <v>2884</v>
      </c>
      <c r="B2886" s="7" t="s">
        <v>2884</v>
      </c>
      <c r="C2886" s="7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1">
        <f t="shared" si="180"/>
        <v>0</v>
      </c>
      <c r="P2886" s="8">
        <f t="shared" si="181"/>
        <v>46.25</v>
      </c>
      <c r="Q2886" s="8" t="s">
        <v>8317</v>
      </c>
      <c r="R2886" s="8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28.5" x14ac:dyDescent="0.45">
      <c r="A2887" s="5">
        <v>2885</v>
      </c>
      <c r="B2887" s="7" t="s">
        <v>2885</v>
      </c>
      <c r="C2887" s="7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1">
        <f t="shared" si="180"/>
        <v>33</v>
      </c>
      <c r="P2887" s="8">
        <f t="shared" si="181"/>
        <v>26</v>
      </c>
      <c r="Q2887" s="8" t="s">
        <v>8317</v>
      </c>
      <c r="R2887" s="8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42.75" x14ac:dyDescent="0.45">
      <c r="A2888" s="5">
        <v>2886</v>
      </c>
      <c r="B2888" s="7" t="s">
        <v>2886</v>
      </c>
      <c r="C2888" s="7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1">
        <f t="shared" si="180"/>
        <v>5</v>
      </c>
      <c r="P2888" s="8">
        <f t="shared" si="181"/>
        <v>10</v>
      </c>
      <c r="Q2888" s="8" t="s">
        <v>8317</v>
      </c>
      <c r="R2888" s="8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42.75" x14ac:dyDescent="0.45">
      <c r="A2889" s="5">
        <v>2887</v>
      </c>
      <c r="B2889" s="7" t="s">
        <v>2887</v>
      </c>
      <c r="C2889" s="7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1">
        <f t="shared" si="180"/>
        <v>0</v>
      </c>
      <c r="P2889" s="8">
        <f t="shared" si="181"/>
        <v>5</v>
      </c>
      <c r="Q2889" s="8" t="s">
        <v>8317</v>
      </c>
      <c r="R2889" s="8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42.75" x14ac:dyDescent="0.45">
      <c r="A2890" s="5">
        <v>2888</v>
      </c>
      <c r="B2890" s="7" t="s">
        <v>2888</v>
      </c>
      <c r="C2890" s="7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1">
        <f t="shared" si="180"/>
        <v>0</v>
      </c>
      <c r="P2890" s="8" t="e">
        <f t="shared" si="181"/>
        <v>#DIV/0!</v>
      </c>
      <c r="Q2890" s="8" t="s">
        <v>8317</v>
      </c>
      <c r="R2890" s="8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2.75" x14ac:dyDescent="0.45">
      <c r="A2891" s="5">
        <v>2889</v>
      </c>
      <c r="B2891" s="7" t="s">
        <v>2889</v>
      </c>
      <c r="C2891" s="7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1">
        <f t="shared" si="180"/>
        <v>38</v>
      </c>
      <c r="P2891" s="8">
        <f t="shared" si="181"/>
        <v>81.569999999999993</v>
      </c>
      <c r="Q2891" s="8" t="s">
        <v>8317</v>
      </c>
      <c r="R2891" s="8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42.75" x14ac:dyDescent="0.45">
      <c r="A2892" s="5">
        <v>2890</v>
      </c>
      <c r="B2892" s="7" t="s">
        <v>2890</v>
      </c>
      <c r="C2892" s="7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1">
        <f t="shared" si="180"/>
        <v>1</v>
      </c>
      <c r="P2892" s="8">
        <f t="shared" si="181"/>
        <v>7</v>
      </c>
      <c r="Q2892" s="8" t="s">
        <v>8317</v>
      </c>
      <c r="R2892" s="8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42.75" x14ac:dyDescent="0.45">
      <c r="A2893" s="5">
        <v>2891</v>
      </c>
      <c r="B2893" s="7" t="s">
        <v>2891</v>
      </c>
      <c r="C2893" s="7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1">
        <f t="shared" si="180"/>
        <v>3</v>
      </c>
      <c r="P2893" s="8">
        <f t="shared" si="181"/>
        <v>27.3</v>
      </c>
      <c r="Q2893" s="8" t="s">
        <v>8317</v>
      </c>
      <c r="R2893" s="8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2.75" x14ac:dyDescent="0.45">
      <c r="A2894" s="5">
        <v>2892</v>
      </c>
      <c r="B2894" s="7" t="s">
        <v>2892</v>
      </c>
      <c r="C2894" s="7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1">
        <f t="shared" si="180"/>
        <v>9</v>
      </c>
      <c r="P2894" s="8">
        <f t="shared" si="181"/>
        <v>29.41</v>
      </c>
      <c r="Q2894" s="8" t="s">
        <v>8317</v>
      </c>
      <c r="R2894" s="8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x14ac:dyDescent="0.45">
      <c r="A2895" s="5">
        <v>2893</v>
      </c>
      <c r="B2895" s="7" t="s">
        <v>2893</v>
      </c>
      <c r="C2895" s="7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1">
        <f t="shared" si="180"/>
        <v>1</v>
      </c>
      <c r="P2895" s="8">
        <f t="shared" si="181"/>
        <v>12.5</v>
      </c>
      <c r="Q2895" s="8" t="s">
        <v>8317</v>
      </c>
      <c r="R2895" s="8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28.5" x14ac:dyDescent="0.45">
      <c r="A2896" s="5">
        <v>2894</v>
      </c>
      <c r="B2896" s="7" t="s">
        <v>2894</v>
      </c>
      <c r="C2896" s="7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1">
        <f t="shared" si="180"/>
        <v>0</v>
      </c>
      <c r="P2896" s="8" t="e">
        <f t="shared" si="181"/>
        <v>#DIV/0!</v>
      </c>
      <c r="Q2896" s="8" t="s">
        <v>8317</v>
      </c>
      <c r="R2896" s="8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42.75" x14ac:dyDescent="0.45">
      <c r="A2897" s="5">
        <v>2895</v>
      </c>
      <c r="B2897" s="7" t="s">
        <v>2895</v>
      </c>
      <c r="C2897" s="7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1">
        <f t="shared" si="180"/>
        <v>5</v>
      </c>
      <c r="P2897" s="8">
        <f t="shared" si="181"/>
        <v>5.75</v>
      </c>
      <c r="Q2897" s="8" t="s">
        <v>8317</v>
      </c>
      <c r="R2897" s="8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2.75" x14ac:dyDescent="0.45">
      <c r="A2898" s="5">
        <v>2896</v>
      </c>
      <c r="B2898" s="7" t="s">
        <v>2896</v>
      </c>
      <c r="C2898" s="7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1">
        <f t="shared" si="180"/>
        <v>21</v>
      </c>
      <c r="P2898" s="8">
        <f t="shared" si="181"/>
        <v>52.08</v>
      </c>
      <c r="Q2898" s="8" t="s">
        <v>8317</v>
      </c>
      <c r="R2898" s="8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42.75" x14ac:dyDescent="0.45">
      <c r="A2899" s="5">
        <v>2897</v>
      </c>
      <c r="B2899" s="7" t="s">
        <v>2897</v>
      </c>
      <c r="C2899" s="7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1">
        <f t="shared" si="180"/>
        <v>5</v>
      </c>
      <c r="P2899" s="8">
        <f t="shared" si="181"/>
        <v>183.33</v>
      </c>
      <c r="Q2899" s="8" t="s">
        <v>8317</v>
      </c>
      <c r="R2899" s="8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42.75" x14ac:dyDescent="0.45">
      <c r="A2900" s="5">
        <v>2898</v>
      </c>
      <c r="B2900" s="7" t="s">
        <v>2898</v>
      </c>
      <c r="C2900" s="7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1">
        <f t="shared" si="180"/>
        <v>4</v>
      </c>
      <c r="P2900" s="8">
        <f t="shared" si="181"/>
        <v>26.33</v>
      </c>
      <c r="Q2900" s="8" t="s">
        <v>8317</v>
      </c>
      <c r="R2900" s="8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42.75" x14ac:dyDescent="0.45">
      <c r="A2901" s="5">
        <v>2899</v>
      </c>
      <c r="B2901" s="7" t="s">
        <v>2899</v>
      </c>
      <c r="C2901" s="7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1">
        <f t="shared" si="180"/>
        <v>0</v>
      </c>
      <c r="P2901" s="8" t="e">
        <f t="shared" si="181"/>
        <v>#DIV/0!</v>
      </c>
      <c r="Q2901" s="8" t="s">
        <v>8317</v>
      </c>
      <c r="R2901" s="8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57" x14ac:dyDescent="0.45">
      <c r="A2902" s="5">
        <v>2900</v>
      </c>
      <c r="B2902" s="7" t="s">
        <v>2900</v>
      </c>
      <c r="C2902" s="7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1">
        <f t="shared" si="180"/>
        <v>62</v>
      </c>
      <c r="P2902" s="8">
        <f t="shared" si="181"/>
        <v>486.43</v>
      </c>
      <c r="Q2902" s="8" t="s">
        <v>8317</v>
      </c>
      <c r="R2902" s="8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42.75" x14ac:dyDescent="0.45">
      <c r="A2903" s="5">
        <v>2901</v>
      </c>
      <c r="B2903" s="7" t="s">
        <v>2901</v>
      </c>
      <c r="C2903" s="7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1">
        <f t="shared" si="180"/>
        <v>1</v>
      </c>
      <c r="P2903" s="8">
        <f t="shared" si="181"/>
        <v>3</v>
      </c>
      <c r="Q2903" s="8" t="s">
        <v>8317</v>
      </c>
      <c r="R2903" s="8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42.75" x14ac:dyDescent="0.45">
      <c r="A2904" s="5">
        <v>2902</v>
      </c>
      <c r="B2904" s="7" t="s">
        <v>2902</v>
      </c>
      <c r="C2904" s="7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1">
        <f t="shared" si="180"/>
        <v>0</v>
      </c>
      <c r="P2904" s="8">
        <f t="shared" si="181"/>
        <v>25</v>
      </c>
      <c r="Q2904" s="8" t="s">
        <v>8317</v>
      </c>
      <c r="R2904" s="8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42.75" x14ac:dyDescent="0.45">
      <c r="A2905" s="5">
        <v>2903</v>
      </c>
      <c r="B2905" s="7" t="s">
        <v>2903</v>
      </c>
      <c r="C2905" s="7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1">
        <f t="shared" si="180"/>
        <v>1</v>
      </c>
      <c r="P2905" s="8">
        <f t="shared" si="181"/>
        <v>9.75</v>
      </c>
      <c r="Q2905" s="8" t="s">
        <v>8317</v>
      </c>
      <c r="R2905" s="8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42.75" x14ac:dyDescent="0.45">
      <c r="A2906" s="5">
        <v>2904</v>
      </c>
      <c r="B2906" s="7" t="s">
        <v>2904</v>
      </c>
      <c r="C2906" s="7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1">
        <f t="shared" si="180"/>
        <v>5</v>
      </c>
      <c r="P2906" s="8">
        <f t="shared" si="181"/>
        <v>18.75</v>
      </c>
      <c r="Q2906" s="8" t="s">
        <v>8317</v>
      </c>
      <c r="R2906" s="8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2.75" x14ac:dyDescent="0.45">
      <c r="A2907" s="5">
        <v>2905</v>
      </c>
      <c r="B2907" s="7" t="s">
        <v>2905</v>
      </c>
      <c r="C2907" s="7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1">
        <f t="shared" si="180"/>
        <v>18</v>
      </c>
      <c r="P2907" s="8">
        <f t="shared" si="181"/>
        <v>36.590000000000003</v>
      </c>
      <c r="Q2907" s="8" t="s">
        <v>8317</v>
      </c>
      <c r="R2907" s="8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42.75" x14ac:dyDescent="0.45">
      <c r="A2908" s="5">
        <v>2906</v>
      </c>
      <c r="B2908" s="7" t="s">
        <v>2906</v>
      </c>
      <c r="C2908" s="7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1">
        <f t="shared" si="180"/>
        <v>9</v>
      </c>
      <c r="P2908" s="8">
        <f t="shared" si="181"/>
        <v>80.709999999999994</v>
      </c>
      <c r="Q2908" s="8" t="s">
        <v>8317</v>
      </c>
      <c r="R2908" s="8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42.75" x14ac:dyDescent="0.45">
      <c r="A2909" s="5">
        <v>2907</v>
      </c>
      <c r="B2909" s="7" t="s">
        <v>2907</v>
      </c>
      <c r="C2909" s="7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1">
        <f t="shared" si="180"/>
        <v>0</v>
      </c>
      <c r="P2909" s="8">
        <f t="shared" si="181"/>
        <v>1</v>
      </c>
      <c r="Q2909" s="8" t="s">
        <v>8317</v>
      </c>
      <c r="R2909" s="8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57" x14ac:dyDescent="0.45">
      <c r="A2910" s="5">
        <v>2908</v>
      </c>
      <c r="B2910" s="7" t="s">
        <v>2908</v>
      </c>
      <c r="C2910" s="7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1">
        <f t="shared" si="180"/>
        <v>3</v>
      </c>
      <c r="P2910" s="8">
        <f t="shared" si="181"/>
        <v>52.8</v>
      </c>
      <c r="Q2910" s="8" t="s">
        <v>8317</v>
      </c>
      <c r="R2910" s="8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42.75" x14ac:dyDescent="0.45">
      <c r="A2911" s="5">
        <v>2909</v>
      </c>
      <c r="B2911" s="7" t="s">
        <v>2909</v>
      </c>
      <c r="C2911" s="7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1">
        <f t="shared" si="180"/>
        <v>0</v>
      </c>
      <c r="P2911" s="8">
        <f t="shared" si="181"/>
        <v>20</v>
      </c>
      <c r="Q2911" s="8" t="s">
        <v>8317</v>
      </c>
      <c r="R2911" s="8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2.75" x14ac:dyDescent="0.45">
      <c r="A2912" s="5">
        <v>2910</v>
      </c>
      <c r="B2912" s="7" t="s">
        <v>2910</v>
      </c>
      <c r="C2912" s="7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1">
        <f t="shared" si="180"/>
        <v>0</v>
      </c>
      <c r="P2912" s="8">
        <f t="shared" si="181"/>
        <v>1</v>
      </c>
      <c r="Q2912" s="8" t="s">
        <v>8317</v>
      </c>
      <c r="R2912" s="8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42.75" x14ac:dyDescent="0.45">
      <c r="A2913" s="5">
        <v>2911</v>
      </c>
      <c r="B2913" s="7" t="s">
        <v>2911</v>
      </c>
      <c r="C2913" s="7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1">
        <f t="shared" si="180"/>
        <v>37</v>
      </c>
      <c r="P2913" s="8">
        <f t="shared" si="181"/>
        <v>46.93</v>
      </c>
      <c r="Q2913" s="8" t="s">
        <v>8317</v>
      </c>
      <c r="R2913" s="8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42.75" x14ac:dyDescent="0.45">
      <c r="A2914" s="5">
        <v>2912</v>
      </c>
      <c r="B2914" s="7" t="s">
        <v>2912</v>
      </c>
      <c r="C2914" s="7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1">
        <f t="shared" si="180"/>
        <v>14</v>
      </c>
      <c r="P2914" s="8">
        <f t="shared" si="181"/>
        <v>78.08</v>
      </c>
      <c r="Q2914" s="8" t="s">
        <v>8317</v>
      </c>
      <c r="R2914" s="8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42.75" x14ac:dyDescent="0.45">
      <c r="A2915" s="5">
        <v>2913</v>
      </c>
      <c r="B2915" s="7" t="s">
        <v>2913</v>
      </c>
      <c r="C2915" s="7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1">
        <f t="shared" si="180"/>
        <v>0</v>
      </c>
      <c r="P2915" s="8">
        <f t="shared" si="181"/>
        <v>1</v>
      </c>
      <c r="Q2915" s="8" t="s">
        <v>8317</v>
      </c>
      <c r="R2915" s="8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28.5" x14ac:dyDescent="0.45">
      <c r="A2916" s="5">
        <v>2914</v>
      </c>
      <c r="B2916" s="7" t="s">
        <v>2914</v>
      </c>
      <c r="C2916" s="7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1">
        <f t="shared" si="180"/>
        <v>0</v>
      </c>
      <c r="P2916" s="8">
        <f t="shared" si="181"/>
        <v>1</v>
      </c>
      <c r="Q2916" s="8" t="s">
        <v>8317</v>
      </c>
      <c r="R2916" s="8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2.75" x14ac:dyDescent="0.45">
      <c r="A2917" s="5">
        <v>2915</v>
      </c>
      <c r="B2917" s="7" t="s">
        <v>2915</v>
      </c>
      <c r="C2917" s="7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1">
        <f t="shared" si="180"/>
        <v>61</v>
      </c>
      <c r="P2917" s="8">
        <f t="shared" si="181"/>
        <v>203.67</v>
      </c>
      <c r="Q2917" s="8" t="s">
        <v>8317</v>
      </c>
      <c r="R2917" s="8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42.75" x14ac:dyDescent="0.45">
      <c r="A2918" s="5">
        <v>2916</v>
      </c>
      <c r="B2918" s="7" t="s">
        <v>2916</v>
      </c>
      <c r="C2918" s="7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1">
        <f t="shared" si="180"/>
        <v>8</v>
      </c>
      <c r="P2918" s="8">
        <f t="shared" si="181"/>
        <v>20.71</v>
      </c>
      <c r="Q2918" s="8" t="s">
        <v>8317</v>
      </c>
      <c r="R2918" s="8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2.75" x14ac:dyDescent="0.45">
      <c r="A2919" s="5">
        <v>2917</v>
      </c>
      <c r="B2919" s="7" t="s">
        <v>2917</v>
      </c>
      <c r="C2919" s="7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1">
        <f t="shared" si="180"/>
        <v>22</v>
      </c>
      <c r="P2919" s="8">
        <f t="shared" si="181"/>
        <v>48.56</v>
      </c>
      <c r="Q2919" s="8" t="s">
        <v>8317</v>
      </c>
      <c r="R2919" s="8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2.75" x14ac:dyDescent="0.45">
      <c r="A2920" s="5">
        <v>2918</v>
      </c>
      <c r="B2920" s="7" t="s">
        <v>2918</v>
      </c>
      <c r="C2920" s="7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1">
        <f t="shared" si="180"/>
        <v>27</v>
      </c>
      <c r="P2920" s="8">
        <f t="shared" si="181"/>
        <v>68.099999999999994</v>
      </c>
      <c r="Q2920" s="8" t="s">
        <v>8317</v>
      </c>
      <c r="R2920" s="8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2.75" x14ac:dyDescent="0.45">
      <c r="A2921" s="5">
        <v>2919</v>
      </c>
      <c r="B2921" s="7" t="s">
        <v>2919</v>
      </c>
      <c r="C2921" s="7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1">
        <f t="shared" si="180"/>
        <v>9</v>
      </c>
      <c r="P2921" s="8">
        <f t="shared" si="181"/>
        <v>8.5</v>
      </c>
      <c r="Q2921" s="8" t="s">
        <v>8317</v>
      </c>
      <c r="R2921" s="8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42.75" x14ac:dyDescent="0.45">
      <c r="A2922" s="5">
        <v>2920</v>
      </c>
      <c r="B2922" s="7" t="s">
        <v>2920</v>
      </c>
      <c r="C2922" s="7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1">
        <f t="shared" si="180"/>
        <v>27</v>
      </c>
      <c r="P2922" s="8">
        <f t="shared" si="181"/>
        <v>51.62</v>
      </c>
      <c r="Q2922" s="8" t="s">
        <v>8317</v>
      </c>
      <c r="R2922" s="8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28.5" x14ac:dyDescent="0.45">
      <c r="A2923" s="5">
        <v>2921</v>
      </c>
      <c r="B2923" s="7" t="s">
        <v>2921</v>
      </c>
      <c r="C2923" s="7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1">
        <f t="shared" si="180"/>
        <v>129</v>
      </c>
      <c r="P2923" s="8">
        <f t="shared" si="181"/>
        <v>43</v>
      </c>
      <c r="Q2923" s="8" t="s">
        <v>8317</v>
      </c>
      <c r="R2923" s="8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42.75" x14ac:dyDescent="0.45">
      <c r="A2924" s="5">
        <v>2922</v>
      </c>
      <c r="B2924" s="7" t="s">
        <v>2922</v>
      </c>
      <c r="C2924" s="7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1">
        <f t="shared" si="180"/>
        <v>100</v>
      </c>
      <c r="P2924" s="8">
        <f t="shared" si="181"/>
        <v>83.33</v>
      </c>
      <c r="Q2924" s="8" t="s">
        <v>8317</v>
      </c>
      <c r="R2924" s="8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2.75" x14ac:dyDescent="0.45">
      <c r="A2925" s="5">
        <v>2923</v>
      </c>
      <c r="B2925" s="7" t="s">
        <v>2923</v>
      </c>
      <c r="C2925" s="7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1">
        <f t="shared" si="180"/>
        <v>100</v>
      </c>
      <c r="P2925" s="8">
        <f t="shared" si="181"/>
        <v>30</v>
      </c>
      <c r="Q2925" s="8" t="s">
        <v>8317</v>
      </c>
      <c r="R2925" s="8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2.75" x14ac:dyDescent="0.45">
      <c r="A2926" s="5">
        <v>2924</v>
      </c>
      <c r="B2926" s="7" t="s">
        <v>2924</v>
      </c>
      <c r="C2926" s="7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1">
        <f t="shared" si="180"/>
        <v>103</v>
      </c>
      <c r="P2926" s="8">
        <f t="shared" si="181"/>
        <v>175.51</v>
      </c>
      <c r="Q2926" s="8" t="s">
        <v>8317</v>
      </c>
      <c r="R2926" s="8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2.75" x14ac:dyDescent="0.45">
      <c r="A2927" s="5">
        <v>2925</v>
      </c>
      <c r="B2927" s="7" t="s">
        <v>2925</v>
      </c>
      <c r="C2927" s="7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1">
        <f t="shared" si="180"/>
        <v>102</v>
      </c>
      <c r="P2927" s="8">
        <f t="shared" si="181"/>
        <v>231.66</v>
      </c>
      <c r="Q2927" s="8" t="s">
        <v>8317</v>
      </c>
      <c r="R2927" s="8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42.75" x14ac:dyDescent="0.45">
      <c r="A2928" s="5">
        <v>2926</v>
      </c>
      <c r="B2928" s="7" t="s">
        <v>2926</v>
      </c>
      <c r="C2928" s="7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1">
        <f t="shared" si="180"/>
        <v>125</v>
      </c>
      <c r="P2928" s="8">
        <f t="shared" si="181"/>
        <v>75</v>
      </c>
      <c r="Q2928" s="8" t="s">
        <v>8317</v>
      </c>
      <c r="R2928" s="8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42.75" x14ac:dyDescent="0.45">
      <c r="A2929" s="5">
        <v>2927</v>
      </c>
      <c r="B2929" s="7" t="s">
        <v>2927</v>
      </c>
      <c r="C2929" s="7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1">
        <f t="shared" si="180"/>
        <v>131</v>
      </c>
      <c r="P2929" s="8">
        <f t="shared" si="181"/>
        <v>112.14</v>
      </c>
      <c r="Q2929" s="8" t="s">
        <v>8317</v>
      </c>
      <c r="R2929" s="8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28.5" x14ac:dyDescent="0.45">
      <c r="A2930" s="5">
        <v>2928</v>
      </c>
      <c r="B2930" s="7" t="s">
        <v>2928</v>
      </c>
      <c r="C2930" s="7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1">
        <f t="shared" si="180"/>
        <v>100</v>
      </c>
      <c r="P2930" s="8">
        <f t="shared" si="181"/>
        <v>41.67</v>
      </c>
      <c r="Q2930" s="8" t="s">
        <v>8317</v>
      </c>
      <c r="R2930" s="8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42.75" x14ac:dyDescent="0.45">
      <c r="A2931" s="5">
        <v>2929</v>
      </c>
      <c r="B2931" s="7" t="s">
        <v>2929</v>
      </c>
      <c r="C2931" s="7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1">
        <f t="shared" si="180"/>
        <v>102</v>
      </c>
      <c r="P2931" s="8">
        <f t="shared" si="181"/>
        <v>255.17</v>
      </c>
      <c r="Q2931" s="8" t="s">
        <v>8317</v>
      </c>
      <c r="R2931" s="8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42.75" x14ac:dyDescent="0.45">
      <c r="A2932" s="5">
        <v>2930</v>
      </c>
      <c r="B2932" s="7" t="s">
        <v>2930</v>
      </c>
      <c r="C2932" s="7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1">
        <f t="shared" si="180"/>
        <v>101</v>
      </c>
      <c r="P2932" s="8">
        <f t="shared" si="181"/>
        <v>162.77000000000001</v>
      </c>
      <c r="Q2932" s="8" t="s">
        <v>8317</v>
      </c>
      <c r="R2932" s="8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42.75" x14ac:dyDescent="0.45">
      <c r="A2933" s="5">
        <v>2931</v>
      </c>
      <c r="B2933" s="7" t="s">
        <v>2931</v>
      </c>
      <c r="C2933" s="7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1">
        <f t="shared" si="180"/>
        <v>106</v>
      </c>
      <c r="P2933" s="8">
        <f t="shared" si="181"/>
        <v>88.33</v>
      </c>
      <c r="Q2933" s="8" t="s">
        <v>8317</v>
      </c>
      <c r="R2933" s="8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42.75" x14ac:dyDescent="0.45">
      <c r="A2934" s="5">
        <v>2932</v>
      </c>
      <c r="B2934" s="7" t="s">
        <v>2932</v>
      </c>
      <c r="C2934" s="7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1">
        <f t="shared" si="180"/>
        <v>105</v>
      </c>
      <c r="P2934" s="8">
        <f t="shared" si="181"/>
        <v>85.74</v>
      </c>
      <c r="Q2934" s="8" t="s">
        <v>8317</v>
      </c>
      <c r="R2934" s="8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42.75" x14ac:dyDescent="0.45">
      <c r="A2935" s="5">
        <v>2933</v>
      </c>
      <c r="B2935" s="7" t="s">
        <v>2933</v>
      </c>
      <c r="C2935" s="7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1">
        <f t="shared" si="180"/>
        <v>103</v>
      </c>
      <c r="P2935" s="8">
        <f t="shared" si="181"/>
        <v>47.57</v>
      </c>
      <c r="Q2935" s="8" t="s">
        <v>8317</v>
      </c>
      <c r="R2935" s="8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2.75" x14ac:dyDescent="0.45">
      <c r="A2936" s="5">
        <v>2934</v>
      </c>
      <c r="B2936" s="7" t="s">
        <v>2934</v>
      </c>
      <c r="C2936" s="7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1">
        <f t="shared" si="180"/>
        <v>108</v>
      </c>
      <c r="P2936" s="8">
        <f t="shared" si="181"/>
        <v>72.97</v>
      </c>
      <c r="Q2936" s="8" t="s">
        <v>8317</v>
      </c>
      <c r="R2936" s="8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2.75" x14ac:dyDescent="0.45">
      <c r="A2937" s="5">
        <v>2935</v>
      </c>
      <c r="B2937" s="7" t="s">
        <v>2935</v>
      </c>
      <c r="C2937" s="7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1">
        <f t="shared" si="180"/>
        <v>101</v>
      </c>
      <c r="P2937" s="8">
        <f t="shared" si="181"/>
        <v>90.54</v>
      </c>
      <c r="Q2937" s="8" t="s">
        <v>8317</v>
      </c>
      <c r="R2937" s="8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42.75" x14ac:dyDescent="0.45">
      <c r="A2938" s="5">
        <v>2936</v>
      </c>
      <c r="B2938" s="7" t="s">
        <v>2936</v>
      </c>
      <c r="C2938" s="7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1">
        <f t="shared" si="180"/>
        <v>128</v>
      </c>
      <c r="P2938" s="8">
        <f t="shared" si="181"/>
        <v>37.65</v>
      </c>
      <c r="Q2938" s="8" t="s">
        <v>8317</v>
      </c>
      <c r="R2938" s="8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28.5" x14ac:dyDescent="0.45">
      <c r="A2939" s="5">
        <v>2937</v>
      </c>
      <c r="B2939" s="7" t="s">
        <v>2937</v>
      </c>
      <c r="C2939" s="7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1">
        <f t="shared" si="180"/>
        <v>133</v>
      </c>
      <c r="P2939" s="8">
        <f t="shared" si="181"/>
        <v>36.36</v>
      </c>
      <c r="Q2939" s="8" t="s">
        <v>8317</v>
      </c>
      <c r="R2939" s="8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42.75" x14ac:dyDescent="0.45">
      <c r="A2940" s="5">
        <v>2938</v>
      </c>
      <c r="B2940" s="7" t="s">
        <v>2938</v>
      </c>
      <c r="C2940" s="7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1">
        <f t="shared" si="180"/>
        <v>101</v>
      </c>
      <c r="P2940" s="8">
        <f t="shared" si="181"/>
        <v>126.72</v>
      </c>
      <c r="Q2940" s="8" t="s">
        <v>8317</v>
      </c>
      <c r="R2940" s="8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42.75" x14ac:dyDescent="0.45">
      <c r="A2941" s="5">
        <v>2939</v>
      </c>
      <c r="B2941" s="7" t="s">
        <v>2939</v>
      </c>
      <c r="C2941" s="7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1">
        <f t="shared" si="180"/>
        <v>103</v>
      </c>
      <c r="P2941" s="8">
        <f t="shared" si="181"/>
        <v>329.2</v>
      </c>
      <c r="Q2941" s="8" t="s">
        <v>8317</v>
      </c>
      <c r="R2941" s="8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2.75" x14ac:dyDescent="0.45">
      <c r="A2942" s="5">
        <v>2940</v>
      </c>
      <c r="B2942" s="7" t="s">
        <v>2940</v>
      </c>
      <c r="C2942" s="7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1">
        <f t="shared" si="180"/>
        <v>107</v>
      </c>
      <c r="P2942" s="8">
        <f t="shared" si="181"/>
        <v>81.239999999999995</v>
      </c>
      <c r="Q2942" s="8" t="s">
        <v>8317</v>
      </c>
      <c r="R2942" s="8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42.75" x14ac:dyDescent="0.45">
      <c r="A2943" s="5">
        <v>2941</v>
      </c>
      <c r="B2943" s="7" t="s">
        <v>2941</v>
      </c>
      <c r="C2943" s="7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1">
        <f t="shared" si="180"/>
        <v>0</v>
      </c>
      <c r="P2943" s="8">
        <f t="shared" si="181"/>
        <v>1</v>
      </c>
      <c r="Q2943" s="8" t="s">
        <v>8317</v>
      </c>
      <c r="R2943" s="8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42.75" x14ac:dyDescent="0.45">
      <c r="A2944" s="5">
        <v>2942</v>
      </c>
      <c r="B2944" s="7" t="s">
        <v>2942</v>
      </c>
      <c r="C2944" s="7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1">
        <f t="shared" si="180"/>
        <v>20</v>
      </c>
      <c r="P2944" s="8">
        <f t="shared" si="181"/>
        <v>202.23</v>
      </c>
      <c r="Q2944" s="8" t="s">
        <v>8317</v>
      </c>
      <c r="R2944" s="8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42.75" x14ac:dyDescent="0.45">
      <c r="A2945" s="5">
        <v>2943</v>
      </c>
      <c r="B2945" s="7" t="s">
        <v>2943</v>
      </c>
      <c r="C2945" s="7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1">
        <f t="shared" si="180"/>
        <v>0</v>
      </c>
      <c r="P2945" s="8" t="e">
        <f t="shared" si="181"/>
        <v>#DIV/0!</v>
      </c>
      <c r="Q2945" s="8" t="s">
        <v>8317</v>
      </c>
      <c r="R2945" s="8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42.75" x14ac:dyDescent="0.45">
      <c r="A2946" s="5">
        <v>2944</v>
      </c>
      <c r="B2946" s="7" t="s">
        <v>2944</v>
      </c>
      <c r="C2946" s="7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1">
        <f t="shared" si="180"/>
        <v>1</v>
      </c>
      <c r="P2946" s="8">
        <f t="shared" si="181"/>
        <v>100</v>
      </c>
      <c r="Q2946" s="8" t="s">
        <v>8317</v>
      </c>
      <c r="R2946" s="8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57" x14ac:dyDescent="0.45">
      <c r="A2947" s="5">
        <v>2945</v>
      </c>
      <c r="B2947" s="7" t="s">
        <v>2945</v>
      </c>
      <c r="C2947" s="7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1">
        <f t="shared" ref="O2947:O3010" si="184">ROUND((E2947/D2947)*100,0)</f>
        <v>0</v>
      </c>
      <c r="P2947" s="8" t="e">
        <f t="shared" ref="P2947:P3010" si="185">ROUND(E2947/L2947,2)</f>
        <v>#DIV/0!</v>
      </c>
      <c r="Q2947" s="8" t="s">
        <v>8317</v>
      </c>
      <c r="R2947" s="8" t="s">
        <v>8357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2.75" x14ac:dyDescent="0.45">
      <c r="A2948" s="5">
        <v>2946</v>
      </c>
      <c r="B2948" s="7" t="s">
        <v>2946</v>
      </c>
      <c r="C2948" s="7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1">
        <f t="shared" si="184"/>
        <v>0</v>
      </c>
      <c r="P2948" s="8">
        <f t="shared" si="185"/>
        <v>1</v>
      </c>
      <c r="Q2948" s="8" t="s">
        <v>8317</v>
      </c>
      <c r="R2948" s="8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57" x14ac:dyDescent="0.45">
      <c r="A2949" s="5">
        <v>2947</v>
      </c>
      <c r="B2949" s="7" t="s">
        <v>2947</v>
      </c>
      <c r="C2949" s="7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1">
        <f t="shared" si="184"/>
        <v>4</v>
      </c>
      <c r="P2949" s="8">
        <f t="shared" si="185"/>
        <v>82.46</v>
      </c>
      <c r="Q2949" s="8" t="s">
        <v>8317</v>
      </c>
      <c r="R2949" s="8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42.75" x14ac:dyDescent="0.45">
      <c r="A2950" s="5">
        <v>2948</v>
      </c>
      <c r="B2950" s="7" t="s">
        <v>2948</v>
      </c>
      <c r="C2950" s="7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1">
        <f t="shared" si="184"/>
        <v>0</v>
      </c>
      <c r="P2950" s="8">
        <f t="shared" si="185"/>
        <v>2.67</v>
      </c>
      <c r="Q2950" s="8" t="s">
        <v>8317</v>
      </c>
      <c r="R2950" s="8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42.75" x14ac:dyDescent="0.45">
      <c r="A2951" s="5">
        <v>2949</v>
      </c>
      <c r="B2951" s="7" t="s">
        <v>2949</v>
      </c>
      <c r="C2951" s="7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1">
        <f t="shared" si="184"/>
        <v>3</v>
      </c>
      <c r="P2951" s="8">
        <f t="shared" si="185"/>
        <v>12.5</v>
      </c>
      <c r="Q2951" s="8" t="s">
        <v>8317</v>
      </c>
      <c r="R2951" s="8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42.75" x14ac:dyDescent="0.45">
      <c r="A2952" s="5">
        <v>2950</v>
      </c>
      <c r="B2952" s="7" t="s">
        <v>2950</v>
      </c>
      <c r="C2952" s="7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1">
        <f t="shared" si="184"/>
        <v>0</v>
      </c>
      <c r="P2952" s="8" t="e">
        <f t="shared" si="185"/>
        <v>#DIV/0!</v>
      </c>
      <c r="Q2952" s="8" t="s">
        <v>8317</v>
      </c>
      <c r="R2952" s="8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57" x14ac:dyDescent="0.45">
      <c r="A2953" s="5">
        <v>2951</v>
      </c>
      <c r="B2953" s="7" t="s">
        <v>2951</v>
      </c>
      <c r="C2953" s="7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1">
        <f t="shared" si="184"/>
        <v>2</v>
      </c>
      <c r="P2953" s="8">
        <f t="shared" si="185"/>
        <v>18.899999999999999</v>
      </c>
      <c r="Q2953" s="8" t="s">
        <v>8317</v>
      </c>
      <c r="R2953" s="8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42.75" x14ac:dyDescent="0.45">
      <c r="A2954" s="5">
        <v>2952</v>
      </c>
      <c r="B2954" s="7" t="s">
        <v>2952</v>
      </c>
      <c r="C2954" s="7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1">
        <f t="shared" si="184"/>
        <v>8</v>
      </c>
      <c r="P2954" s="8">
        <f t="shared" si="185"/>
        <v>200.63</v>
      </c>
      <c r="Q2954" s="8" t="s">
        <v>8317</v>
      </c>
      <c r="R2954" s="8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2.75" x14ac:dyDescent="0.45">
      <c r="A2955" s="5">
        <v>2953</v>
      </c>
      <c r="B2955" s="7" t="s">
        <v>2953</v>
      </c>
      <c r="C2955" s="7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1">
        <f t="shared" si="184"/>
        <v>0</v>
      </c>
      <c r="P2955" s="8">
        <f t="shared" si="185"/>
        <v>201.67</v>
      </c>
      <c r="Q2955" s="8" t="s">
        <v>8317</v>
      </c>
      <c r="R2955" s="8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2.75" x14ac:dyDescent="0.45">
      <c r="A2956" s="5">
        <v>2954</v>
      </c>
      <c r="B2956" s="7" t="s">
        <v>2954</v>
      </c>
      <c r="C2956" s="7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1">
        <f t="shared" si="184"/>
        <v>0</v>
      </c>
      <c r="P2956" s="8" t="e">
        <f t="shared" si="185"/>
        <v>#DIV/0!</v>
      </c>
      <c r="Q2956" s="8" t="s">
        <v>8317</v>
      </c>
      <c r="R2956" s="8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28.5" x14ac:dyDescent="0.45">
      <c r="A2957" s="5">
        <v>2955</v>
      </c>
      <c r="B2957" s="7" t="s">
        <v>2955</v>
      </c>
      <c r="C2957" s="7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1">
        <f t="shared" si="184"/>
        <v>60</v>
      </c>
      <c r="P2957" s="8">
        <f t="shared" si="185"/>
        <v>65</v>
      </c>
      <c r="Q2957" s="8" t="s">
        <v>8317</v>
      </c>
      <c r="R2957" s="8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42.75" x14ac:dyDescent="0.45">
      <c r="A2958" s="5">
        <v>2956</v>
      </c>
      <c r="B2958" s="7" t="s">
        <v>2956</v>
      </c>
      <c r="C2958" s="7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1">
        <f t="shared" si="184"/>
        <v>17</v>
      </c>
      <c r="P2958" s="8">
        <f t="shared" si="185"/>
        <v>66.099999999999994</v>
      </c>
      <c r="Q2958" s="8" t="s">
        <v>8317</v>
      </c>
      <c r="R2958" s="8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2.75" x14ac:dyDescent="0.45">
      <c r="A2959" s="5">
        <v>2957</v>
      </c>
      <c r="B2959" s="7" t="s">
        <v>2957</v>
      </c>
      <c r="C2959" s="7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1">
        <f t="shared" si="184"/>
        <v>2</v>
      </c>
      <c r="P2959" s="8">
        <f t="shared" si="185"/>
        <v>93.33</v>
      </c>
      <c r="Q2959" s="8" t="s">
        <v>8317</v>
      </c>
      <c r="R2959" s="8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2.75" x14ac:dyDescent="0.45">
      <c r="A2960" s="5">
        <v>2958</v>
      </c>
      <c r="B2960" s="7" t="s">
        <v>2958</v>
      </c>
      <c r="C2960" s="7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1">
        <f t="shared" si="184"/>
        <v>0</v>
      </c>
      <c r="P2960" s="8" t="e">
        <f t="shared" si="185"/>
        <v>#DIV/0!</v>
      </c>
      <c r="Q2960" s="8" t="s">
        <v>8317</v>
      </c>
      <c r="R2960" s="8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42.75" x14ac:dyDescent="0.45">
      <c r="A2961" s="5">
        <v>2959</v>
      </c>
      <c r="B2961" s="7" t="s">
        <v>2959</v>
      </c>
      <c r="C2961" s="7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1">
        <f t="shared" si="184"/>
        <v>0</v>
      </c>
      <c r="P2961" s="8" t="e">
        <f t="shared" si="185"/>
        <v>#DIV/0!</v>
      </c>
      <c r="Q2961" s="8" t="s">
        <v>8317</v>
      </c>
      <c r="R2961" s="8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2.75" x14ac:dyDescent="0.45">
      <c r="A2962" s="5">
        <v>2960</v>
      </c>
      <c r="B2962" s="7" t="s">
        <v>2960</v>
      </c>
      <c r="C2962" s="7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1">
        <f t="shared" si="184"/>
        <v>0</v>
      </c>
      <c r="P2962" s="8" t="e">
        <f t="shared" si="185"/>
        <v>#DIV/0!</v>
      </c>
      <c r="Q2962" s="8" t="s">
        <v>8317</v>
      </c>
      <c r="R2962" s="8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42.75" x14ac:dyDescent="0.45">
      <c r="A2963" s="5">
        <v>2961</v>
      </c>
      <c r="B2963" s="7" t="s">
        <v>2961</v>
      </c>
      <c r="C2963" s="7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1">
        <f t="shared" si="184"/>
        <v>110</v>
      </c>
      <c r="P2963" s="8">
        <f t="shared" si="185"/>
        <v>50.75</v>
      </c>
      <c r="Q2963" s="8" t="s">
        <v>8317</v>
      </c>
      <c r="R2963" s="8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42.75" x14ac:dyDescent="0.45">
      <c r="A2964" s="5">
        <v>2962</v>
      </c>
      <c r="B2964" s="7" t="s">
        <v>2962</v>
      </c>
      <c r="C2964" s="7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1">
        <f t="shared" si="184"/>
        <v>122</v>
      </c>
      <c r="P2964" s="8">
        <f t="shared" si="185"/>
        <v>60.9</v>
      </c>
      <c r="Q2964" s="8" t="s">
        <v>8317</v>
      </c>
      <c r="R2964" s="8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57" x14ac:dyDescent="0.45">
      <c r="A2965" s="5">
        <v>2963</v>
      </c>
      <c r="B2965" s="7" t="s">
        <v>2963</v>
      </c>
      <c r="C2965" s="7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1">
        <f t="shared" si="184"/>
        <v>107</v>
      </c>
      <c r="P2965" s="8">
        <f t="shared" si="185"/>
        <v>109.03</v>
      </c>
      <c r="Q2965" s="8" t="s">
        <v>8317</v>
      </c>
      <c r="R2965" s="8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42.75" x14ac:dyDescent="0.45">
      <c r="A2966" s="5">
        <v>2964</v>
      </c>
      <c r="B2966" s="7" t="s">
        <v>2964</v>
      </c>
      <c r="C2966" s="7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1">
        <f t="shared" si="184"/>
        <v>101</v>
      </c>
      <c r="P2966" s="8">
        <f t="shared" si="185"/>
        <v>25.69</v>
      </c>
      <c r="Q2966" s="8" t="s">
        <v>8317</v>
      </c>
      <c r="R2966" s="8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42.75" x14ac:dyDescent="0.45">
      <c r="A2967" s="5">
        <v>2965</v>
      </c>
      <c r="B2967" s="7" t="s">
        <v>2965</v>
      </c>
      <c r="C2967" s="7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1">
        <f t="shared" si="184"/>
        <v>109</v>
      </c>
      <c r="P2967" s="8">
        <f t="shared" si="185"/>
        <v>41.92</v>
      </c>
      <c r="Q2967" s="8" t="s">
        <v>8317</v>
      </c>
      <c r="R2967" s="8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42.75" x14ac:dyDescent="0.45">
      <c r="A2968" s="5">
        <v>2966</v>
      </c>
      <c r="B2968" s="7" t="s">
        <v>2966</v>
      </c>
      <c r="C2968" s="7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1">
        <f t="shared" si="184"/>
        <v>114</v>
      </c>
      <c r="P2968" s="8">
        <f t="shared" si="185"/>
        <v>88.77</v>
      </c>
      <c r="Q2968" s="8" t="s">
        <v>8317</v>
      </c>
      <c r="R2968" s="8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2.75" x14ac:dyDescent="0.45">
      <c r="A2969" s="5">
        <v>2967</v>
      </c>
      <c r="B2969" s="7" t="s">
        <v>2967</v>
      </c>
      <c r="C2969" s="7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1">
        <f t="shared" si="184"/>
        <v>114</v>
      </c>
      <c r="P2969" s="8">
        <f t="shared" si="185"/>
        <v>80.23</v>
      </c>
      <c r="Q2969" s="8" t="s">
        <v>8317</v>
      </c>
      <c r="R2969" s="8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28.5" x14ac:dyDescent="0.45">
      <c r="A2970" s="5">
        <v>2968</v>
      </c>
      <c r="B2970" s="7" t="s">
        <v>2968</v>
      </c>
      <c r="C2970" s="7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1">
        <f t="shared" si="184"/>
        <v>106</v>
      </c>
      <c r="P2970" s="8">
        <f t="shared" si="185"/>
        <v>78.94</v>
      </c>
      <c r="Q2970" s="8" t="s">
        <v>8317</v>
      </c>
      <c r="R2970" s="8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42.75" x14ac:dyDescent="0.45">
      <c r="A2971" s="5">
        <v>2969</v>
      </c>
      <c r="B2971" s="7" t="s">
        <v>2969</v>
      </c>
      <c r="C2971" s="7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1">
        <f t="shared" si="184"/>
        <v>163</v>
      </c>
      <c r="P2971" s="8">
        <f t="shared" si="185"/>
        <v>95.59</v>
      </c>
      <c r="Q2971" s="8" t="s">
        <v>8317</v>
      </c>
      <c r="R2971" s="8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2.75" x14ac:dyDescent="0.45">
      <c r="A2972" s="5">
        <v>2970</v>
      </c>
      <c r="B2972" s="7" t="s">
        <v>2970</v>
      </c>
      <c r="C2972" s="7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1">
        <f t="shared" si="184"/>
        <v>106</v>
      </c>
      <c r="P2972" s="8">
        <f t="shared" si="185"/>
        <v>69.89</v>
      </c>
      <c r="Q2972" s="8" t="s">
        <v>8317</v>
      </c>
      <c r="R2972" s="8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42.75" x14ac:dyDescent="0.45">
      <c r="A2973" s="5">
        <v>2971</v>
      </c>
      <c r="B2973" s="7" t="s">
        <v>2971</v>
      </c>
      <c r="C2973" s="7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1">
        <f t="shared" si="184"/>
        <v>100</v>
      </c>
      <c r="P2973" s="8">
        <f t="shared" si="185"/>
        <v>74.53</v>
      </c>
      <c r="Q2973" s="8" t="s">
        <v>8317</v>
      </c>
      <c r="R2973" s="8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28.5" x14ac:dyDescent="0.45">
      <c r="A2974" s="5">
        <v>2972</v>
      </c>
      <c r="B2974" s="7" t="s">
        <v>2972</v>
      </c>
      <c r="C2974" s="7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1">
        <f t="shared" si="184"/>
        <v>105</v>
      </c>
      <c r="P2974" s="8">
        <f t="shared" si="185"/>
        <v>123.94</v>
      </c>
      <c r="Q2974" s="8" t="s">
        <v>8317</v>
      </c>
      <c r="R2974" s="8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42.75" x14ac:dyDescent="0.45">
      <c r="A2975" s="5">
        <v>2973</v>
      </c>
      <c r="B2975" s="7" t="s">
        <v>2973</v>
      </c>
      <c r="C2975" s="7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1">
        <f t="shared" si="184"/>
        <v>175</v>
      </c>
      <c r="P2975" s="8">
        <f t="shared" si="185"/>
        <v>264.85000000000002</v>
      </c>
      <c r="Q2975" s="8" t="s">
        <v>8317</v>
      </c>
      <c r="R2975" s="8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42.75" x14ac:dyDescent="0.45">
      <c r="A2976" s="5">
        <v>2974</v>
      </c>
      <c r="B2976" s="7" t="s">
        <v>2974</v>
      </c>
      <c r="C2976" s="7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1">
        <f t="shared" si="184"/>
        <v>102</v>
      </c>
      <c r="P2976" s="8">
        <f t="shared" si="185"/>
        <v>58.62</v>
      </c>
      <c r="Q2976" s="8" t="s">
        <v>8317</v>
      </c>
      <c r="R2976" s="8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42.75" x14ac:dyDescent="0.45">
      <c r="A2977" s="5">
        <v>2975</v>
      </c>
      <c r="B2977" s="7" t="s">
        <v>2975</v>
      </c>
      <c r="C2977" s="7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1">
        <f t="shared" si="184"/>
        <v>100</v>
      </c>
      <c r="P2977" s="8">
        <f t="shared" si="185"/>
        <v>70.88</v>
      </c>
      <c r="Q2977" s="8" t="s">
        <v>8317</v>
      </c>
      <c r="R2977" s="8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2.75" x14ac:dyDescent="0.45">
      <c r="A2978" s="5">
        <v>2976</v>
      </c>
      <c r="B2978" s="7" t="s">
        <v>2976</v>
      </c>
      <c r="C2978" s="7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1">
        <f t="shared" si="184"/>
        <v>171</v>
      </c>
      <c r="P2978" s="8">
        <f t="shared" si="185"/>
        <v>8.57</v>
      </c>
      <c r="Q2978" s="8" t="s">
        <v>8317</v>
      </c>
      <c r="R2978" s="8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57" x14ac:dyDescent="0.45">
      <c r="A2979" s="5">
        <v>2977</v>
      </c>
      <c r="B2979" s="7" t="s">
        <v>2977</v>
      </c>
      <c r="C2979" s="7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1">
        <f t="shared" si="184"/>
        <v>114</v>
      </c>
      <c r="P2979" s="8">
        <f t="shared" si="185"/>
        <v>113.57</v>
      </c>
      <c r="Q2979" s="8" t="s">
        <v>8317</v>
      </c>
      <c r="R2979" s="8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42.75" x14ac:dyDescent="0.45">
      <c r="A2980" s="5">
        <v>2978</v>
      </c>
      <c r="B2980" s="7" t="s">
        <v>2978</v>
      </c>
      <c r="C2980" s="7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1">
        <f t="shared" si="184"/>
        <v>129</v>
      </c>
      <c r="P2980" s="8">
        <f t="shared" si="185"/>
        <v>60.69</v>
      </c>
      <c r="Q2980" s="8" t="s">
        <v>8317</v>
      </c>
      <c r="R2980" s="8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42.75" x14ac:dyDescent="0.45">
      <c r="A2981" s="5">
        <v>2979</v>
      </c>
      <c r="B2981" s="7" t="s">
        <v>2979</v>
      </c>
      <c r="C2981" s="7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1">
        <f t="shared" si="184"/>
        <v>101</v>
      </c>
      <c r="P2981" s="8">
        <f t="shared" si="185"/>
        <v>110.22</v>
      </c>
      <c r="Q2981" s="8" t="s">
        <v>8317</v>
      </c>
      <c r="R2981" s="8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2.75" x14ac:dyDescent="0.45">
      <c r="A2982" s="5">
        <v>2980</v>
      </c>
      <c r="B2982" s="7" t="s">
        <v>2980</v>
      </c>
      <c r="C2982" s="7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1">
        <f t="shared" si="184"/>
        <v>109</v>
      </c>
      <c r="P2982" s="8">
        <f t="shared" si="185"/>
        <v>136.46</v>
      </c>
      <c r="Q2982" s="8" t="s">
        <v>8317</v>
      </c>
      <c r="R2982" s="8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42.75" x14ac:dyDescent="0.45">
      <c r="A2983" s="5">
        <v>2981</v>
      </c>
      <c r="B2983" s="7" t="s">
        <v>2981</v>
      </c>
      <c r="C2983" s="7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1">
        <f t="shared" si="184"/>
        <v>129</v>
      </c>
      <c r="P2983" s="8">
        <f t="shared" si="185"/>
        <v>53.16</v>
      </c>
      <c r="Q2983" s="8" t="s">
        <v>8317</v>
      </c>
      <c r="R2983" s="8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28.5" x14ac:dyDescent="0.45">
      <c r="A2984" s="5">
        <v>2982</v>
      </c>
      <c r="B2984" s="7" t="s">
        <v>2982</v>
      </c>
      <c r="C2984" s="7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1">
        <f t="shared" si="184"/>
        <v>102</v>
      </c>
      <c r="P2984" s="8">
        <f t="shared" si="185"/>
        <v>86.49</v>
      </c>
      <c r="Q2984" s="8" t="s">
        <v>8317</v>
      </c>
      <c r="R2984" s="8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2.75" x14ac:dyDescent="0.45">
      <c r="A2985" s="5">
        <v>2983</v>
      </c>
      <c r="B2985" s="7" t="s">
        <v>2983</v>
      </c>
      <c r="C2985" s="7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1">
        <f t="shared" si="184"/>
        <v>147</v>
      </c>
      <c r="P2985" s="8">
        <f t="shared" si="185"/>
        <v>155.24</v>
      </c>
      <c r="Q2985" s="8" t="s">
        <v>8317</v>
      </c>
      <c r="R2985" s="8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42.75" x14ac:dyDescent="0.45">
      <c r="A2986" s="5">
        <v>2984</v>
      </c>
      <c r="B2986" s="7" t="s">
        <v>2984</v>
      </c>
      <c r="C2986" s="7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1">
        <f t="shared" si="184"/>
        <v>100</v>
      </c>
      <c r="P2986" s="8">
        <f t="shared" si="185"/>
        <v>115.08</v>
      </c>
      <c r="Q2986" s="8" t="s">
        <v>8317</v>
      </c>
      <c r="R2986" s="8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42.75" x14ac:dyDescent="0.45">
      <c r="A2987" s="5">
        <v>2985</v>
      </c>
      <c r="B2987" s="7" t="s">
        <v>2985</v>
      </c>
      <c r="C2987" s="7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1">
        <f t="shared" si="184"/>
        <v>122</v>
      </c>
      <c r="P2987" s="8">
        <f t="shared" si="185"/>
        <v>109.59</v>
      </c>
      <c r="Q2987" s="8" t="s">
        <v>8317</v>
      </c>
      <c r="R2987" s="8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2.75" x14ac:dyDescent="0.45">
      <c r="A2988" s="5">
        <v>2986</v>
      </c>
      <c r="B2988" s="7" t="s">
        <v>2986</v>
      </c>
      <c r="C2988" s="7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1">
        <f t="shared" si="184"/>
        <v>106</v>
      </c>
      <c r="P2988" s="8">
        <f t="shared" si="185"/>
        <v>45.21</v>
      </c>
      <c r="Q2988" s="8" t="s">
        <v>8317</v>
      </c>
      <c r="R2988" s="8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42.75" x14ac:dyDescent="0.45">
      <c r="A2989" s="5">
        <v>2987</v>
      </c>
      <c r="B2989" s="7" t="s">
        <v>2987</v>
      </c>
      <c r="C2989" s="7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1">
        <f t="shared" si="184"/>
        <v>110</v>
      </c>
      <c r="P2989" s="8">
        <f t="shared" si="185"/>
        <v>104.15</v>
      </c>
      <c r="Q2989" s="8" t="s">
        <v>8317</v>
      </c>
      <c r="R2989" s="8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42.75" x14ac:dyDescent="0.45">
      <c r="A2990" s="5">
        <v>2988</v>
      </c>
      <c r="B2990" s="7" t="s">
        <v>2988</v>
      </c>
      <c r="C2990" s="7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1">
        <f t="shared" si="184"/>
        <v>100</v>
      </c>
      <c r="P2990" s="8">
        <f t="shared" si="185"/>
        <v>35.71</v>
      </c>
      <c r="Q2990" s="8" t="s">
        <v>8317</v>
      </c>
      <c r="R2990" s="8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45">
      <c r="A2991" s="5">
        <v>2989</v>
      </c>
      <c r="B2991" s="7" t="s">
        <v>2989</v>
      </c>
      <c r="C2991" s="7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1">
        <f t="shared" si="184"/>
        <v>177</v>
      </c>
      <c r="P2991" s="8">
        <f t="shared" si="185"/>
        <v>97</v>
      </c>
      <c r="Q2991" s="8" t="s">
        <v>8317</v>
      </c>
      <c r="R2991" s="8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42.75" x14ac:dyDescent="0.45">
      <c r="A2992" s="5">
        <v>2990</v>
      </c>
      <c r="B2992" s="7" t="s">
        <v>2990</v>
      </c>
      <c r="C2992" s="7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1">
        <f t="shared" si="184"/>
        <v>100</v>
      </c>
      <c r="P2992" s="8">
        <f t="shared" si="185"/>
        <v>370.37</v>
      </c>
      <c r="Q2992" s="8" t="s">
        <v>8317</v>
      </c>
      <c r="R2992" s="8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42.75" x14ac:dyDescent="0.45">
      <c r="A2993" s="5">
        <v>2991</v>
      </c>
      <c r="B2993" s="7" t="s">
        <v>2991</v>
      </c>
      <c r="C2993" s="7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1">
        <f t="shared" si="184"/>
        <v>103</v>
      </c>
      <c r="P2993" s="8">
        <f t="shared" si="185"/>
        <v>94.41</v>
      </c>
      <c r="Q2993" s="8" t="s">
        <v>8317</v>
      </c>
      <c r="R2993" s="8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2.75" x14ac:dyDescent="0.45">
      <c r="A2994" s="5">
        <v>2992</v>
      </c>
      <c r="B2994" s="7" t="s">
        <v>2992</v>
      </c>
      <c r="C2994" s="7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1">
        <f t="shared" si="184"/>
        <v>105</v>
      </c>
      <c r="P2994" s="8">
        <f t="shared" si="185"/>
        <v>48.98</v>
      </c>
      <c r="Q2994" s="8" t="s">
        <v>8317</v>
      </c>
      <c r="R2994" s="8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45">
      <c r="A2995" s="5">
        <v>2993</v>
      </c>
      <c r="B2995" s="7" t="s">
        <v>2993</v>
      </c>
      <c r="C2995" s="7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1">
        <f t="shared" si="184"/>
        <v>100</v>
      </c>
      <c r="P2995" s="8">
        <f t="shared" si="185"/>
        <v>45.59</v>
      </c>
      <c r="Q2995" s="8" t="s">
        <v>8317</v>
      </c>
      <c r="R2995" s="8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2.75" x14ac:dyDescent="0.45">
      <c r="A2996" s="5">
        <v>2994</v>
      </c>
      <c r="B2996" s="7" t="s">
        <v>2994</v>
      </c>
      <c r="C2996" s="7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1">
        <f t="shared" si="184"/>
        <v>458</v>
      </c>
      <c r="P2996" s="8">
        <f t="shared" si="185"/>
        <v>23.28</v>
      </c>
      <c r="Q2996" s="8" t="s">
        <v>8317</v>
      </c>
      <c r="R2996" s="8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42.75" x14ac:dyDescent="0.45">
      <c r="A2997" s="5">
        <v>2995</v>
      </c>
      <c r="B2997" s="7" t="s">
        <v>2995</v>
      </c>
      <c r="C2997" s="7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1">
        <f t="shared" si="184"/>
        <v>105</v>
      </c>
      <c r="P2997" s="8">
        <f t="shared" si="185"/>
        <v>63.23</v>
      </c>
      <c r="Q2997" s="8" t="s">
        <v>8317</v>
      </c>
      <c r="R2997" s="8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28.5" x14ac:dyDescent="0.45">
      <c r="A2998" s="5">
        <v>2996</v>
      </c>
      <c r="B2998" s="7" t="s">
        <v>2996</v>
      </c>
      <c r="C2998" s="7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1">
        <f t="shared" si="184"/>
        <v>172</v>
      </c>
      <c r="P2998" s="8">
        <f t="shared" si="185"/>
        <v>153.52000000000001</v>
      </c>
      <c r="Q2998" s="8" t="s">
        <v>8317</v>
      </c>
      <c r="R2998" s="8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42.75" x14ac:dyDescent="0.45">
      <c r="A2999" s="5">
        <v>2997</v>
      </c>
      <c r="B2999" s="7" t="s">
        <v>2997</v>
      </c>
      <c r="C2999" s="7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1">
        <f t="shared" si="184"/>
        <v>104</v>
      </c>
      <c r="P2999" s="8">
        <f t="shared" si="185"/>
        <v>90.2</v>
      </c>
      <c r="Q2999" s="8" t="s">
        <v>8317</v>
      </c>
      <c r="R2999" s="8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42.75" x14ac:dyDescent="0.45">
      <c r="A3000" s="5">
        <v>2998</v>
      </c>
      <c r="B3000" s="7" t="s">
        <v>2998</v>
      </c>
      <c r="C3000" s="7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1">
        <f t="shared" si="184"/>
        <v>103</v>
      </c>
      <c r="P3000" s="8">
        <f t="shared" si="185"/>
        <v>118.97</v>
      </c>
      <c r="Q3000" s="8" t="s">
        <v>8317</v>
      </c>
      <c r="R3000" s="8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42.75" x14ac:dyDescent="0.45">
      <c r="A3001" s="5">
        <v>2999</v>
      </c>
      <c r="B3001" s="7" t="s">
        <v>2999</v>
      </c>
      <c r="C3001" s="7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1">
        <f t="shared" si="184"/>
        <v>119</v>
      </c>
      <c r="P3001" s="8">
        <f t="shared" si="185"/>
        <v>80.25</v>
      </c>
      <c r="Q3001" s="8" t="s">
        <v>8317</v>
      </c>
      <c r="R3001" s="8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42.75" x14ac:dyDescent="0.45">
      <c r="A3002" s="5">
        <v>3000</v>
      </c>
      <c r="B3002" s="7" t="s">
        <v>3000</v>
      </c>
      <c r="C3002" s="7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1">
        <f t="shared" si="184"/>
        <v>100</v>
      </c>
      <c r="P3002" s="8">
        <f t="shared" si="185"/>
        <v>62.5</v>
      </c>
      <c r="Q3002" s="8" t="s">
        <v>8317</v>
      </c>
      <c r="R3002" s="8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2.75" x14ac:dyDescent="0.45">
      <c r="A3003" s="5">
        <v>3001</v>
      </c>
      <c r="B3003" s="7" t="s">
        <v>3001</v>
      </c>
      <c r="C3003" s="7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1">
        <f t="shared" si="184"/>
        <v>319</v>
      </c>
      <c r="P3003" s="8">
        <f t="shared" si="185"/>
        <v>131.38</v>
      </c>
      <c r="Q3003" s="8" t="s">
        <v>8317</v>
      </c>
      <c r="R3003" s="8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28.5" x14ac:dyDescent="0.45">
      <c r="A3004" s="5">
        <v>3002</v>
      </c>
      <c r="B3004" s="7" t="s">
        <v>3002</v>
      </c>
      <c r="C3004" s="7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1">
        <f t="shared" si="184"/>
        <v>109</v>
      </c>
      <c r="P3004" s="8">
        <f t="shared" si="185"/>
        <v>73.03</v>
      </c>
      <c r="Q3004" s="8" t="s">
        <v>8317</v>
      </c>
      <c r="R3004" s="8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42.75" x14ac:dyDescent="0.45">
      <c r="A3005" s="5">
        <v>3003</v>
      </c>
      <c r="B3005" s="7" t="s">
        <v>3003</v>
      </c>
      <c r="C3005" s="7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1">
        <f t="shared" si="184"/>
        <v>101</v>
      </c>
      <c r="P3005" s="8">
        <f t="shared" si="185"/>
        <v>178.53</v>
      </c>
      <c r="Q3005" s="8" t="s">
        <v>8317</v>
      </c>
      <c r="R3005" s="8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42.75" x14ac:dyDescent="0.45">
      <c r="A3006" s="5">
        <v>3004</v>
      </c>
      <c r="B3006" s="7" t="s">
        <v>3004</v>
      </c>
      <c r="C3006" s="7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1">
        <f t="shared" si="184"/>
        <v>113</v>
      </c>
      <c r="P3006" s="8">
        <f t="shared" si="185"/>
        <v>162.91</v>
      </c>
      <c r="Q3006" s="8" t="s">
        <v>8317</v>
      </c>
      <c r="R3006" s="8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42.75" x14ac:dyDescent="0.45">
      <c r="A3007" s="5">
        <v>3005</v>
      </c>
      <c r="B3007" s="7" t="s">
        <v>3005</v>
      </c>
      <c r="C3007" s="7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1">
        <f t="shared" si="184"/>
        <v>120</v>
      </c>
      <c r="P3007" s="8">
        <f t="shared" si="185"/>
        <v>108.24</v>
      </c>
      <c r="Q3007" s="8" t="s">
        <v>8317</v>
      </c>
      <c r="R3007" s="8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28.5" x14ac:dyDescent="0.45">
      <c r="A3008" s="5">
        <v>3006</v>
      </c>
      <c r="B3008" s="7" t="s">
        <v>3006</v>
      </c>
      <c r="C3008" s="7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1">
        <f t="shared" si="184"/>
        <v>108</v>
      </c>
      <c r="P3008" s="8">
        <f t="shared" si="185"/>
        <v>88.87</v>
      </c>
      <c r="Q3008" s="8" t="s">
        <v>8317</v>
      </c>
      <c r="R3008" s="8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28.5" x14ac:dyDescent="0.45">
      <c r="A3009" s="5">
        <v>3007</v>
      </c>
      <c r="B3009" s="7" t="s">
        <v>3007</v>
      </c>
      <c r="C3009" s="7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1">
        <f t="shared" si="184"/>
        <v>180</v>
      </c>
      <c r="P3009" s="8">
        <f t="shared" si="185"/>
        <v>54</v>
      </c>
      <c r="Q3009" s="8" t="s">
        <v>8317</v>
      </c>
      <c r="R3009" s="8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2.75" x14ac:dyDescent="0.45">
      <c r="A3010" s="5">
        <v>3008</v>
      </c>
      <c r="B3010" s="7" t="s">
        <v>3008</v>
      </c>
      <c r="C3010" s="7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1">
        <f t="shared" si="184"/>
        <v>101</v>
      </c>
      <c r="P3010" s="8">
        <f t="shared" si="185"/>
        <v>116.73</v>
      </c>
      <c r="Q3010" s="8" t="s">
        <v>8317</v>
      </c>
      <c r="R3010" s="8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42.75" x14ac:dyDescent="0.45">
      <c r="A3011" s="5">
        <v>3009</v>
      </c>
      <c r="B3011" s="7" t="s">
        <v>3009</v>
      </c>
      <c r="C3011" s="7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1">
        <f t="shared" ref="O3011:O3074" si="188">ROUND((E3011/D3011)*100,0)</f>
        <v>120</v>
      </c>
      <c r="P3011" s="8">
        <f t="shared" ref="P3011:P3074" si="189">ROUND(E3011/L3011,2)</f>
        <v>233.9</v>
      </c>
      <c r="Q3011" s="8" t="s">
        <v>8317</v>
      </c>
      <c r="R3011" s="8" t="s">
        <v>8357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2.75" x14ac:dyDescent="0.45">
      <c r="A3012" s="5">
        <v>3010</v>
      </c>
      <c r="B3012" s="7" t="s">
        <v>3010</v>
      </c>
      <c r="C3012" s="7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1">
        <f t="shared" si="188"/>
        <v>158</v>
      </c>
      <c r="P3012" s="8">
        <f t="shared" si="189"/>
        <v>158</v>
      </c>
      <c r="Q3012" s="8" t="s">
        <v>8317</v>
      </c>
      <c r="R3012" s="8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2.75" x14ac:dyDescent="0.45">
      <c r="A3013" s="5">
        <v>3011</v>
      </c>
      <c r="B3013" s="7" t="s">
        <v>3011</v>
      </c>
      <c r="C3013" s="7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1">
        <f t="shared" si="188"/>
        <v>124</v>
      </c>
      <c r="P3013" s="8">
        <f t="shared" si="189"/>
        <v>14.84</v>
      </c>
      <c r="Q3013" s="8" t="s">
        <v>8317</v>
      </c>
      <c r="R3013" s="8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2.75" x14ac:dyDescent="0.45">
      <c r="A3014" s="5">
        <v>3012</v>
      </c>
      <c r="B3014" s="7" t="s">
        <v>3012</v>
      </c>
      <c r="C3014" s="7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1">
        <f t="shared" si="188"/>
        <v>117</v>
      </c>
      <c r="P3014" s="8">
        <f t="shared" si="189"/>
        <v>85.18</v>
      </c>
      <c r="Q3014" s="8" t="s">
        <v>8317</v>
      </c>
      <c r="R3014" s="8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2.75" x14ac:dyDescent="0.45">
      <c r="A3015" s="5">
        <v>3013</v>
      </c>
      <c r="B3015" s="7" t="s">
        <v>3013</v>
      </c>
      <c r="C3015" s="7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1">
        <f t="shared" si="188"/>
        <v>157</v>
      </c>
      <c r="P3015" s="8">
        <f t="shared" si="189"/>
        <v>146.69</v>
      </c>
      <c r="Q3015" s="8" t="s">
        <v>8317</v>
      </c>
      <c r="R3015" s="8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42.75" x14ac:dyDescent="0.45">
      <c r="A3016" s="5">
        <v>3014</v>
      </c>
      <c r="B3016" s="7" t="s">
        <v>3014</v>
      </c>
      <c r="C3016" s="7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1">
        <f t="shared" si="188"/>
        <v>113</v>
      </c>
      <c r="P3016" s="8">
        <f t="shared" si="189"/>
        <v>50.76</v>
      </c>
      <c r="Q3016" s="8" t="s">
        <v>8317</v>
      </c>
      <c r="R3016" s="8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2.75" x14ac:dyDescent="0.45">
      <c r="A3017" s="5">
        <v>3015</v>
      </c>
      <c r="B3017" s="7" t="s">
        <v>3015</v>
      </c>
      <c r="C3017" s="7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1">
        <f t="shared" si="188"/>
        <v>103</v>
      </c>
      <c r="P3017" s="8">
        <f t="shared" si="189"/>
        <v>87.7</v>
      </c>
      <c r="Q3017" s="8" t="s">
        <v>8317</v>
      </c>
      <c r="R3017" s="8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42.75" x14ac:dyDescent="0.45">
      <c r="A3018" s="5">
        <v>3016</v>
      </c>
      <c r="B3018" s="7" t="s">
        <v>3016</v>
      </c>
      <c r="C3018" s="7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1">
        <f t="shared" si="188"/>
        <v>103</v>
      </c>
      <c r="P3018" s="8">
        <f t="shared" si="189"/>
        <v>242.28</v>
      </c>
      <c r="Q3018" s="8" t="s">
        <v>8317</v>
      </c>
      <c r="R3018" s="8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42.75" x14ac:dyDescent="0.45">
      <c r="A3019" s="5">
        <v>3017</v>
      </c>
      <c r="B3019" s="7" t="s">
        <v>3017</v>
      </c>
      <c r="C3019" s="7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1">
        <f t="shared" si="188"/>
        <v>106</v>
      </c>
      <c r="P3019" s="8">
        <f t="shared" si="189"/>
        <v>146.44999999999999</v>
      </c>
      <c r="Q3019" s="8" t="s">
        <v>8317</v>
      </c>
      <c r="R3019" s="8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42.75" x14ac:dyDescent="0.45">
      <c r="A3020" s="5">
        <v>3018</v>
      </c>
      <c r="B3020" s="7" t="s">
        <v>3018</v>
      </c>
      <c r="C3020" s="7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1">
        <f t="shared" si="188"/>
        <v>101</v>
      </c>
      <c r="P3020" s="8">
        <f t="shared" si="189"/>
        <v>103.17</v>
      </c>
      <c r="Q3020" s="8" t="s">
        <v>8317</v>
      </c>
      <c r="R3020" s="8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42.75" x14ac:dyDescent="0.45">
      <c r="A3021" s="5">
        <v>3019</v>
      </c>
      <c r="B3021" s="7" t="s">
        <v>3019</v>
      </c>
      <c r="C3021" s="7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1">
        <f t="shared" si="188"/>
        <v>121</v>
      </c>
      <c r="P3021" s="8">
        <f t="shared" si="189"/>
        <v>80.459999999999994</v>
      </c>
      <c r="Q3021" s="8" t="s">
        <v>8317</v>
      </c>
      <c r="R3021" s="8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42.75" x14ac:dyDescent="0.45">
      <c r="A3022" s="5">
        <v>3020</v>
      </c>
      <c r="B3022" s="7" t="s">
        <v>3020</v>
      </c>
      <c r="C3022" s="7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1">
        <f t="shared" si="188"/>
        <v>101</v>
      </c>
      <c r="P3022" s="8">
        <f t="shared" si="189"/>
        <v>234.67</v>
      </c>
      <c r="Q3022" s="8" t="s">
        <v>8317</v>
      </c>
      <c r="R3022" s="8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2.75" x14ac:dyDescent="0.45">
      <c r="A3023" s="5">
        <v>3021</v>
      </c>
      <c r="B3023" s="7" t="s">
        <v>3021</v>
      </c>
      <c r="C3023" s="7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1">
        <f t="shared" si="188"/>
        <v>116</v>
      </c>
      <c r="P3023" s="8">
        <f t="shared" si="189"/>
        <v>50.69</v>
      </c>
      <c r="Q3023" s="8" t="s">
        <v>8317</v>
      </c>
      <c r="R3023" s="8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42.75" x14ac:dyDescent="0.45">
      <c r="A3024" s="5">
        <v>3022</v>
      </c>
      <c r="B3024" s="7" t="s">
        <v>3022</v>
      </c>
      <c r="C3024" s="7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1">
        <f t="shared" si="188"/>
        <v>101</v>
      </c>
      <c r="P3024" s="8">
        <f t="shared" si="189"/>
        <v>162.71</v>
      </c>
      <c r="Q3024" s="8" t="s">
        <v>8317</v>
      </c>
      <c r="R3024" s="8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42.75" x14ac:dyDescent="0.45">
      <c r="A3025" s="5">
        <v>3023</v>
      </c>
      <c r="B3025" s="7" t="s">
        <v>3023</v>
      </c>
      <c r="C3025" s="7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1">
        <f t="shared" si="188"/>
        <v>103</v>
      </c>
      <c r="P3025" s="8">
        <f t="shared" si="189"/>
        <v>120.17</v>
      </c>
      <c r="Q3025" s="8" t="s">
        <v>8317</v>
      </c>
      <c r="R3025" s="8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42.75" x14ac:dyDescent="0.45">
      <c r="A3026" s="5">
        <v>3024</v>
      </c>
      <c r="B3026" s="7" t="s">
        <v>3024</v>
      </c>
      <c r="C3026" s="7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1">
        <f t="shared" si="188"/>
        <v>246</v>
      </c>
      <c r="P3026" s="8">
        <f t="shared" si="189"/>
        <v>67.7</v>
      </c>
      <c r="Q3026" s="8" t="s">
        <v>8317</v>
      </c>
      <c r="R3026" s="8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2.75" x14ac:dyDescent="0.45">
      <c r="A3027" s="5">
        <v>3025</v>
      </c>
      <c r="B3027" s="7" t="s">
        <v>3025</v>
      </c>
      <c r="C3027" s="7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1">
        <f t="shared" si="188"/>
        <v>302</v>
      </c>
      <c r="P3027" s="8">
        <f t="shared" si="189"/>
        <v>52.1</v>
      </c>
      <c r="Q3027" s="8" t="s">
        <v>8317</v>
      </c>
      <c r="R3027" s="8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42.75" x14ac:dyDescent="0.45">
      <c r="A3028" s="5">
        <v>3026</v>
      </c>
      <c r="B3028" s="7" t="s">
        <v>3026</v>
      </c>
      <c r="C3028" s="7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1">
        <f t="shared" si="188"/>
        <v>143</v>
      </c>
      <c r="P3028" s="8">
        <f t="shared" si="189"/>
        <v>51.6</v>
      </c>
      <c r="Q3028" s="8" t="s">
        <v>8317</v>
      </c>
      <c r="R3028" s="8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42.75" x14ac:dyDescent="0.45">
      <c r="A3029" s="5">
        <v>3027</v>
      </c>
      <c r="B3029" s="7" t="s">
        <v>3027</v>
      </c>
      <c r="C3029" s="7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1">
        <f t="shared" si="188"/>
        <v>131</v>
      </c>
      <c r="P3029" s="8">
        <f t="shared" si="189"/>
        <v>164.3</v>
      </c>
      <c r="Q3029" s="8" t="s">
        <v>8317</v>
      </c>
      <c r="R3029" s="8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28.5" x14ac:dyDescent="0.45">
      <c r="A3030" s="5">
        <v>3028</v>
      </c>
      <c r="B3030" s="7" t="s">
        <v>3028</v>
      </c>
      <c r="C3030" s="7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1">
        <f t="shared" si="188"/>
        <v>168</v>
      </c>
      <c r="P3030" s="8">
        <f t="shared" si="189"/>
        <v>84.86</v>
      </c>
      <c r="Q3030" s="8" t="s">
        <v>8317</v>
      </c>
      <c r="R3030" s="8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42.75" x14ac:dyDescent="0.45">
      <c r="A3031" s="5">
        <v>3029</v>
      </c>
      <c r="B3031" s="7" t="s">
        <v>3029</v>
      </c>
      <c r="C3031" s="7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1">
        <f t="shared" si="188"/>
        <v>110</v>
      </c>
      <c r="P3031" s="8">
        <f t="shared" si="189"/>
        <v>94.55</v>
      </c>
      <c r="Q3031" s="8" t="s">
        <v>8317</v>
      </c>
      <c r="R3031" s="8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42.75" x14ac:dyDescent="0.45">
      <c r="A3032" s="5">
        <v>3030</v>
      </c>
      <c r="B3032" s="7" t="s">
        <v>3030</v>
      </c>
      <c r="C3032" s="7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1">
        <f t="shared" si="188"/>
        <v>107</v>
      </c>
      <c r="P3032" s="8">
        <f t="shared" si="189"/>
        <v>45.54</v>
      </c>
      <c r="Q3032" s="8" t="s">
        <v>8317</v>
      </c>
      <c r="R3032" s="8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71.25" x14ac:dyDescent="0.45">
      <c r="A3033" s="5">
        <v>3031</v>
      </c>
      <c r="B3033" s="7" t="s">
        <v>3031</v>
      </c>
      <c r="C3033" s="7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1">
        <f t="shared" si="188"/>
        <v>100</v>
      </c>
      <c r="P3033" s="8">
        <f t="shared" si="189"/>
        <v>51.72</v>
      </c>
      <c r="Q3033" s="8" t="s">
        <v>8317</v>
      </c>
      <c r="R3033" s="8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42.75" x14ac:dyDescent="0.45">
      <c r="A3034" s="5">
        <v>3032</v>
      </c>
      <c r="B3034" s="7" t="s">
        <v>3032</v>
      </c>
      <c r="C3034" s="7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1">
        <f t="shared" si="188"/>
        <v>127</v>
      </c>
      <c r="P3034" s="8">
        <f t="shared" si="189"/>
        <v>50.88</v>
      </c>
      <c r="Q3034" s="8" t="s">
        <v>8317</v>
      </c>
      <c r="R3034" s="8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2.75" x14ac:dyDescent="0.45">
      <c r="A3035" s="5">
        <v>3033</v>
      </c>
      <c r="B3035" s="7" t="s">
        <v>3033</v>
      </c>
      <c r="C3035" s="7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1">
        <f t="shared" si="188"/>
        <v>147</v>
      </c>
      <c r="P3035" s="8">
        <f t="shared" si="189"/>
        <v>191.13</v>
      </c>
      <c r="Q3035" s="8" t="s">
        <v>8317</v>
      </c>
      <c r="R3035" s="8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57" x14ac:dyDescent="0.45">
      <c r="A3036" s="5">
        <v>3034</v>
      </c>
      <c r="B3036" s="7" t="s">
        <v>3034</v>
      </c>
      <c r="C3036" s="7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1">
        <f t="shared" si="188"/>
        <v>113</v>
      </c>
      <c r="P3036" s="8">
        <f t="shared" si="189"/>
        <v>89.31</v>
      </c>
      <c r="Q3036" s="8" t="s">
        <v>8317</v>
      </c>
      <c r="R3036" s="8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28.5" x14ac:dyDescent="0.45">
      <c r="A3037" s="5">
        <v>3035</v>
      </c>
      <c r="B3037" s="7" t="s">
        <v>3035</v>
      </c>
      <c r="C3037" s="7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1">
        <f t="shared" si="188"/>
        <v>109</v>
      </c>
      <c r="P3037" s="8">
        <f t="shared" si="189"/>
        <v>88.59</v>
      </c>
      <c r="Q3037" s="8" t="s">
        <v>8317</v>
      </c>
      <c r="R3037" s="8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42.75" x14ac:dyDescent="0.45">
      <c r="A3038" s="5">
        <v>3036</v>
      </c>
      <c r="B3038" s="7" t="s">
        <v>3036</v>
      </c>
      <c r="C3038" s="7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1">
        <f t="shared" si="188"/>
        <v>127</v>
      </c>
      <c r="P3038" s="8">
        <f t="shared" si="189"/>
        <v>96.3</v>
      </c>
      <c r="Q3038" s="8" t="s">
        <v>8317</v>
      </c>
      <c r="R3038" s="8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57" x14ac:dyDescent="0.45">
      <c r="A3039" s="5">
        <v>3037</v>
      </c>
      <c r="B3039" s="7" t="s">
        <v>3037</v>
      </c>
      <c r="C3039" s="7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1">
        <f t="shared" si="188"/>
        <v>213</v>
      </c>
      <c r="P3039" s="8">
        <f t="shared" si="189"/>
        <v>33.31</v>
      </c>
      <c r="Q3039" s="8" t="s">
        <v>8317</v>
      </c>
      <c r="R3039" s="8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2.75" x14ac:dyDescent="0.45">
      <c r="A3040" s="5">
        <v>3038</v>
      </c>
      <c r="B3040" s="7" t="s">
        <v>3038</v>
      </c>
      <c r="C3040" s="7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1">
        <f t="shared" si="188"/>
        <v>101</v>
      </c>
      <c r="P3040" s="8">
        <f t="shared" si="189"/>
        <v>37.22</v>
      </c>
      <c r="Q3040" s="8" t="s">
        <v>8317</v>
      </c>
      <c r="R3040" s="8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2.75" x14ac:dyDescent="0.45">
      <c r="A3041" s="5">
        <v>3039</v>
      </c>
      <c r="B3041" s="7" t="s">
        <v>3039</v>
      </c>
      <c r="C3041" s="7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1">
        <f t="shared" si="188"/>
        <v>109</v>
      </c>
      <c r="P3041" s="8">
        <f t="shared" si="189"/>
        <v>92.13</v>
      </c>
      <c r="Q3041" s="8" t="s">
        <v>8317</v>
      </c>
      <c r="R3041" s="8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2.75" x14ac:dyDescent="0.45">
      <c r="A3042" s="5">
        <v>3040</v>
      </c>
      <c r="B3042" s="7" t="s">
        <v>3040</v>
      </c>
      <c r="C3042" s="7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1">
        <f t="shared" si="188"/>
        <v>108</v>
      </c>
      <c r="P3042" s="8">
        <f t="shared" si="189"/>
        <v>76.790000000000006</v>
      </c>
      <c r="Q3042" s="8" t="s">
        <v>8317</v>
      </c>
      <c r="R3042" s="8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28.5" x14ac:dyDescent="0.45">
      <c r="A3043" s="5">
        <v>3041</v>
      </c>
      <c r="B3043" s="7" t="s">
        <v>3041</v>
      </c>
      <c r="C3043" s="7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1">
        <f t="shared" si="188"/>
        <v>110</v>
      </c>
      <c r="P3043" s="8">
        <f t="shared" si="189"/>
        <v>96.53</v>
      </c>
      <c r="Q3043" s="8" t="s">
        <v>8317</v>
      </c>
      <c r="R3043" s="8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42.75" x14ac:dyDescent="0.45">
      <c r="A3044" s="5">
        <v>3042</v>
      </c>
      <c r="B3044" s="7" t="s">
        <v>3042</v>
      </c>
      <c r="C3044" s="7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1">
        <f t="shared" si="188"/>
        <v>128</v>
      </c>
      <c r="P3044" s="8">
        <f t="shared" si="189"/>
        <v>51.89</v>
      </c>
      <c r="Q3044" s="8" t="s">
        <v>8317</v>
      </c>
      <c r="R3044" s="8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2.75" x14ac:dyDescent="0.45">
      <c r="A3045" s="5">
        <v>3043</v>
      </c>
      <c r="B3045" s="7" t="s">
        <v>3043</v>
      </c>
      <c r="C3045" s="7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1">
        <f t="shared" si="188"/>
        <v>110</v>
      </c>
      <c r="P3045" s="8">
        <f t="shared" si="189"/>
        <v>128.91</v>
      </c>
      <c r="Q3045" s="8" t="s">
        <v>8317</v>
      </c>
      <c r="R3045" s="8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2.75" x14ac:dyDescent="0.45">
      <c r="A3046" s="5">
        <v>3044</v>
      </c>
      <c r="B3046" s="7" t="s">
        <v>3044</v>
      </c>
      <c r="C3046" s="7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1">
        <f t="shared" si="188"/>
        <v>109</v>
      </c>
      <c r="P3046" s="8">
        <f t="shared" si="189"/>
        <v>84.11</v>
      </c>
      <c r="Q3046" s="8" t="s">
        <v>8317</v>
      </c>
      <c r="R3046" s="8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42.75" x14ac:dyDescent="0.45">
      <c r="A3047" s="5">
        <v>3045</v>
      </c>
      <c r="B3047" s="7" t="s">
        <v>3045</v>
      </c>
      <c r="C3047" s="7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1">
        <f t="shared" si="188"/>
        <v>133</v>
      </c>
      <c r="P3047" s="8">
        <f t="shared" si="189"/>
        <v>82.94</v>
      </c>
      <c r="Q3047" s="8" t="s">
        <v>8317</v>
      </c>
      <c r="R3047" s="8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42.75" x14ac:dyDescent="0.45">
      <c r="A3048" s="5">
        <v>3046</v>
      </c>
      <c r="B3048" s="7" t="s">
        <v>3046</v>
      </c>
      <c r="C3048" s="7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1">
        <f t="shared" si="188"/>
        <v>191</v>
      </c>
      <c r="P3048" s="8">
        <f t="shared" si="189"/>
        <v>259.95</v>
      </c>
      <c r="Q3048" s="8" t="s">
        <v>8317</v>
      </c>
      <c r="R3048" s="8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2.75" x14ac:dyDescent="0.45">
      <c r="A3049" s="5">
        <v>3047</v>
      </c>
      <c r="B3049" s="7" t="s">
        <v>3047</v>
      </c>
      <c r="C3049" s="7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1">
        <f t="shared" si="188"/>
        <v>149</v>
      </c>
      <c r="P3049" s="8">
        <f t="shared" si="189"/>
        <v>37.25</v>
      </c>
      <c r="Q3049" s="8" t="s">
        <v>8317</v>
      </c>
      <c r="R3049" s="8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42.75" x14ac:dyDescent="0.45">
      <c r="A3050" s="5">
        <v>3048</v>
      </c>
      <c r="B3050" s="7" t="s">
        <v>3048</v>
      </c>
      <c r="C3050" s="7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1">
        <f t="shared" si="188"/>
        <v>166</v>
      </c>
      <c r="P3050" s="8">
        <f t="shared" si="189"/>
        <v>177.02</v>
      </c>
      <c r="Q3050" s="8" t="s">
        <v>8317</v>
      </c>
      <c r="R3050" s="8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42.75" x14ac:dyDescent="0.45">
      <c r="A3051" s="5">
        <v>3049</v>
      </c>
      <c r="B3051" s="7" t="s">
        <v>3049</v>
      </c>
      <c r="C3051" s="7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1">
        <f t="shared" si="188"/>
        <v>107</v>
      </c>
      <c r="P3051" s="8">
        <f t="shared" si="189"/>
        <v>74.069999999999993</v>
      </c>
      <c r="Q3051" s="8" t="s">
        <v>8317</v>
      </c>
      <c r="R3051" s="8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28.5" x14ac:dyDescent="0.45">
      <c r="A3052" s="5">
        <v>3050</v>
      </c>
      <c r="B3052" s="7" t="s">
        <v>3050</v>
      </c>
      <c r="C3052" s="7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1">
        <f t="shared" si="188"/>
        <v>106</v>
      </c>
      <c r="P3052" s="8">
        <f t="shared" si="189"/>
        <v>70.67</v>
      </c>
      <c r="Q3052" s="8" t="s">
        <v>8317</v>
      </c>
      <c r="R3052" s="8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42.75" x14ac:dyDescent="0.45">
      <c r="A3053" s="5">
        <v>3051</v>
      </c>
      <c r="B3053" s="7" t="s">
        <v>3051</v>
      </c>
      <c r="C3053" s="7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1">
        <f t="shared" si="188"/>
        <v>24</v>
      </c>
      <c r="P3053" s="8">
        <f t="shared" si="189"/>
        <v>23.63</v>
      </c>
      <c r="Q3053" s="8" t="s">
        <v>8317</v>
      </c>
      <c r="R3053" s="8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28.5" x14ac:dyDescent="0.45">
      <c r="A3054" s="5">
        <v>3052</v>
      </c>
      <c r="B3054" s="7" t="s">
        <v>3052</v>
      </c>
      <c r="C3054" s="7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1">
        <f t="shared" si="188"/>
        <v>0</v>
      </c>
      <c r="P3054" s="8">
        <f t="shared" si="189"/>
        <v>37.5</v>
      </c>
      <c r="Q3054" s="8" t="s">
        <v>8317</v>
      </c>
      <c r="R3054" s="8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42.75" x14ac:dyDescent="0.45">
      <c r="A3055" s="5">
        <v>3053</v>
      </c>
      <c r="B3055" s="7" t="s">
        <v>3053</v>
      </c>
      <c r="C3055" s="7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1">
        <f t="shared" si="188"/>
        <v>0</v>
      </c>
      <c r="P3055" s="8">
        <f t="shared" si="189"/>
        <v>13.33</v>
      </c>
      <c r="Q3055" s="8" t="s">
        <v>8317</v>
      </c>
      <c r="R3055" s="8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42.75" x14ac:dyDescent="0.45">
      <c r="A3056" s="5">
        <v>3054</v>
      </c>
      <c r="B3056" s="7" t="s">
        <v>3054</v>
      </c>
      <c r="C3056" s="7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1">
        <f t="shared" si="188"/>
        <v>0</v>
      </c>
      <c r="P3056" s="8" t="e">
        <f t="shared" si="189"/>
        <v>#DIV/0!</v>
      </c>
      <c r="Q3056" s="8" t="s">
        <v>8317</v>
      </c>
      <c r="R3056" s="8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42.75" x14ac:dyDescent="0.45">
      <c r="A3057" s="5">
        <v>3055</v>
      </c>
      <c r="B3057" s="7" t="s">
        <v>3055</v>
      </c>
      <c r="C3057" s="7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1">
        <f t="shared" si="188"/>
        <v>0</v>
      </c>
      <c r="P3057" s="8">
        <f t="shared" si="189"/>
        <v>1</v>
      </c>
      <c r="Q3057" s="8" t="s">
        <v>8317</v>
      </c>
      <c r="R3057" s="8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42.75" x14ac:dyDescent="0.45">
      <c r="A3058" s="5">
        <v>3056</v>
      </c>
      <c r="B3058" s="7" t="s">
        <v>3056</v>
      </c>
      <c r="C3058" s="7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1">
        <f t="shared" si="188"/>
        <v>0</v>
      </c>
      <c r="P3058" s="8" t="e">
        <f t="shared" si="189"/>
        <v>#DIV/0!</v>
      </c>
      <c r="Q3058" s="8" t="s">
        <v>8317</v>
      </c>
      <c r="R3058" s="8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2.75" x14ac:dyDescent="0.45">
      <c r="A3059" s="5">
        <v>3057</v>
      </c>
      <c r="B3059" s="7" t="s">
        <v>3057</v>
      </c>
      <c r="C3059" s="7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1">
        <f t="shared" si="188"/>
        <v>0</v>
      </c>
      <c r="P3059" s="8" t="e">
        <f t="shared" si="189"/>
        <v>#DIV/0!</v>
      </c>
      <c r="Q3059" s="8" t="s">
        <v>8317</v>
      </c>
      <c r="R3059" s="8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42.75" x14ac:dyDescent="0.45">
      <c r="A3060" s="5">
        <v>3058</v>
      </c>
      <c r="B3060" s="7" t="s">
        <v>3058</v>
      </c>
      <c r="C3060" s="7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1">
        <f t="shared" si="188"/>
        <v>0</v>
      </c>
      <c r="P3060" s="8">
        <f t="shared" si="189"/>
        <v>1</v>
      </c>
      <c r="Q3060" s="8" t="s">
        <v>8317</v>
      </c>
      <c r="R3060" s="8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2.75" x14ac:dyDescent="0.45">
      <c r="A3061" s="5">
        <v>3059</v>
      </c>
      <c r="B3061" s="7" t="s">
        <v>3059</v>
      </c>
      <c r="C3061" s="7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1">
        <f t="shared" si="188"/>
        <v>3</v>
      </c>
      <c r="P3061" s="8">
        <f t="shared" si="189"/>
        <v>41</v>
      </c>
      <c r="Q3061" s="8" t="s">
        <v>8317</v>
      </c>
      <c r="R3061" s="8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28.5" x14ac:dyDescent="0.45">
      <c r="A3062" s="5">
        <v>3060</v>
      </c>
      <c r="B3062" s="7" t="s">
        <v>3060</v>
      </c>
      <c r="C3062" s="7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1">
        <f t="shared" si="188"/>
        <v>0</v>
      </c>
      <c r="P3062" s="8">
        <f t="shared" si="189"/>
        <v>55.83</v>
      </c>
      <c r="Q3062" s="8" t="s">
        <v>8317</v>
      </c>
      <c r="R3062" s="8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45">
      <c r="A3063" s="5">
        <v>3061</v>
      </c>
      <c r="B3063" s="7" t="s">
        <v>3061</v>
      </c>
      <c r="C3063" s="7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1">
        <f t="shared" si="188"/>
        <v>0</v>
      </c>
      <c r="P3063" s="8" t="e">
        <f t="shared" si="189"/>
        <v>#DIV/0!</v>
      </c>
      <c r="Q3063" s="8" t="s">
        <v>8317</v>
      </c>
      <c r="R3063" s="8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42.75" x14ac:dyDescent="0.45">
      <c r="A3064" s="5">
        <v>3062</v>
      </c>
      <c r="B3064" s="7" t="s">
        <v>3062</v>
      </c>
      <c r="C3064" s="7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1">
        <f t="shared" si="188"/>
        <v>67</v>
      </c>
      <c r="P3064" s="8">
        <f t="shared" si="189"/>
        <v>99.76</v>
      </c>
      <c r="Q3064" s="8" t="s">
        <v>8317</v>
      </c>
      <c r="R3064" s="8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42.75" x14ac:dyDescent="0.45">
      <c r="A3065" s="5">
        <v>3063</v>
      </c>
      <c r="B3065" s="7" t="s">
        <v>3063</v>
      </c>
      <c r="C3065" s="7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1">
        <f t="shared" si="188"/>
        <v>20</v>
      </c>
      <c r="P3065" s="8">
        <f t="shared" si="189"/>
        <v>25.52</v>
      </c>
      <c r="Q3065" s="8" t="s">
        <v>8317</v>
      </c>
      <c r="R3065" s="8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28.5" x14ac:dyDescent="0.45">
      <c r="A3066" s="5">
        <v>3064</v>
      </c>
      <c r="B3066" s="7" t="s">
        <v>3064</v>
      </c>
      <c r="C3066" s="7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1">
        <f t="shared" si="188"/>
        <v>11</v>
      </c>
      <c r="P3066" s="8">
        <f t="shared" si="189"/>
        <v>117.65</v>
      </c>
      <c r="Q3066" s="8" t="s">
        <v>8317</v>
      </c>
      <c r="R3066" s="8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42.75" x14ac:dyDescent="0.45">
      <c r="A3067" s="5">
        <v>3065</v>
      </c>
      <c r="B3067" s="7" t="s">
        <v>3065</v>
      </c>
      <c r="C3067" s="7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1">
        <f t="shared" si="188"/>
        <v>0</v>
      </c>
      <c r="P3067" s="8">
        <f t="shared" si="189"/>
        <v>5</v>
      </c>
      <c r="Q3067" s="8" t="s">
        <v>8317</v>
      </c>
      <c r="R3067" s="8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2.75" x14ac:dyDescent="0.45">
      <c r="A3068" s="5">
        <v>3066</v>
      </c>
      <c r="B3068" s="7" t="s">
        <v>3066</v>
      </c>
      <c r="C3068" s="7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1">
        <f t="shared" si="188"/>
        <v>12</v>
      </c>
      <c r="P3068" s="8">
        <f t="shared" si="189"/>
        <v>2796.67</v>
      </c>
      <c r="Q3068" s="8" t="s">
        <v>8317</v>
      </c>
      <c r="R3068" s="8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42.75" x14ac:dyDescent="0.45">
      <c r="A3069" s="5">
        <v>3067</v>
      </c>
      <c r="B3069" s="7" t="s">
        <v>3067</v>
      </c>
      <c r="C3069" s="7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1">
        <f t="shared" si="188"/>
        <v>3</v>
      </c>
      <c r="P3069" s="8">
        <f t="shared" si="189"/>
        <v>200</v>
      </c>
      <c r="Q3069" s="8" t="s">
        <v>8317</v>
      </c>
      <c r="R3069" s="8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42.75" x14ac:dyDescent="0.45">
      <c r="A3070" s="5">
        <v>3068</v>
      </c>
      <c r="B3070" s="7" t="s">
        <v>3068</v>
      </c>
      <c r="C3070" s="7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1">
        <f t="shared" si="188"/>
        <v>0</v>
      </c>
      <c r="P3070" s="8">
        <f t="shared" si="189"/>
        <v>87.5</v>
      </c>
      <c r="Q3070" s="8" t="s">
        <v>8317</v>
      </c>
      <c r="R3070" s="8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42.75" x14ac:dyDescent="0.45">
      <c r="A3071" s="5">
        <v>3069</v>
      </c>
      <c r="B3071" s="7" t="s">
        <v>3069</v>
      </c>
      <c r="C3071" s="7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1">
        <f t="shared" si="188"/>
        <v>14</v>
      </c>
      <c r="P3071" s="8">
        <f t="shared" si="189"/>
        <v>20.14</v>
      </c>
      <c r="Q3071" s="8" t="s">
        <v>8317</v>
      </c>
      <c r="R3071" s="8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2.75" x14ac:dyDescent="0.45">
      <c r="A3072" s="5">
        <v>3070</v>
      </c>
      <c r="B3072" s="7" t="s">
        <v>3070</v>
      </c>
      <c r="C3072" s="7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1">
        <f t="shared" si="188"/>
        <v>3</v>
      </c>
      <c r="P3072" s="8">
        <f t="shared" si="189"/>
        <v>20.88</v>
      </c>
      <c r="Q3072" s="8" t="s">
        <v>8317</v>
      </c>
      <c r="R3072" s="8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2.75" x14ac:dyDescent="0.45">
      <c r="A3073" s="5">
        <v>3071</v>
      </c>
      <c r="B3073" s="7" t="s">
        <v>3071</v>
      </c>
      <c r="C3073" s="7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1">
        <f t="shared" si="188"/>
        <v>60</v>
      </c>
      <c r="P3073" s="8">
        <f t="shared" si="189"/>
        <v>61.31</v>
      </c>
      <c r="Q3073" s="8" t="s">
        <v>8317</v>
      </c>
      <c r="R3073" s="8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42.75" x14ac:dyDescent="0.45">
      <c r="A3074" s="5">
        <v>3072</v>
      </c>
      <c r="B3074" s="7" t="s">
        <v>3072</v>
      </c>
      <c r="C3074" s="7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1">
        <f t="shared" si="188"/>
        <v>0</v>
      </c>
      <c r="P3074" s="8">
        <f t="shared" si="189"/>
        <v>1</v>
      </c>
      <c r="Q3074" s="8" t="s">
        <v>8317</v>
      </c>
      <c r="R3074" s="8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2.75" x14ac:dyDescent="0.45">
      <c r="A3075" s="5">
        <v>3073</v>
      </c>
      <c r="B3075" s="7" t="s">
        <v>3073</v>
      </c>
      <c r="C3075" s="7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1">
        <f t="shared" ref="O3075:O3138" si="192">ROUND((E3075/D3075)*100,0)</f>
        <v>0</v>
      </c>
      <c r="P3075" s="8">
        <f t="shared" ref="P3075:P3138" si="193">ROUND(E3075/L3075,2)</f>
        <v>92.14</v>
      </c>
      <c r="Q3075" s="8" t="s">
        <v>8317</v>
      </c>
      <c r="R3075" s="8" t="s">
        <v>8357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" x14ac:dyDescent="0.45">
      <c r="A3076" s="5">
        <v>3074</v>
      </c>
      <c r="B3076" s="7" t="s">
        <v>3074</v>
      </c>
      <c r="C3076" s="7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1">
        <f t="shared" si="192"/>
        <v>0</v>
      </c>
      <c r="P3076" s="8">
        <f t="shared" si="193"/>
        <v>7.33</v>
      </c>
      <c r="Q3076" s="8" t="s">
        <v>8317</v>
      </c>
      <c r="R3076" s="8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2.75" x14ac:dyDescent="0.45">
      <c r="A3077" s="5">
        <v>3075</v>
      </c>
      <c r="B3077" s="7" t="s">
        <v>3075</v>
      </c>
      <c r="C3077" s="7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1">
        <f t="shared" si="192"/>
        <v>9</v>
      </c>
      <c r="P3077" s="8">
        <f t="shared" si="193"/>
        <v>64.8</v>
      </c>
      <c r="Q3077" s="8" t="s">
        <v>8317</v>
      </c>
      <c r="R3077" s="8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28.5" x14ac:dyDescent="0.45">
      <c r="A3078" s="5">
        <v>3076</v>
      </c>
      <c r="B3078" s="7" t="s">
        <v>3076</v>
      </c>
      <c r="C3078" s="7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1">
        <f t="shared" si="192"/>
        <v>15</v>
      </c>
      <c r="P3078" s="8">
        <f t="shared" si="193"/>
        <v>30.12</v>
      </c>
      <c r="Q3078" s="8" t="s">
        <v>8317</v>
      </c>
      <c r="R3078" s="8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42.75" x14ac:dyDescent="0.45">
      <c r="A3079" s="5">
        <v>3077</v>
      </c>
      <c r="B3079" s="7" t="s">
        <v>3077</v>
      </c>
      <c r="C3079" s="7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1">
        <f t="shared" si="192"/>
        <v>0</v>
      </c>
      <c r="P3079" s="8">
        <f t="shared" si="193"/>
        <v>52.5</v>
      </c>
      <c r="Q3079" s="8" t="s">
        <v>8317</v>
      </c>
      <c r="R3079" s="8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42.75" x14ac:dyDescent="0.45">
      <c r="A3080" s="5">
        <v>3078</v>
      </c>
      <c r="B3080" s="7" t="s">
        <v>3078</v>
      </c>
      <c r="C3080" s="7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1">
        <f t="shared" si="192"/>
        <v>0</v>
      </c>
      <c r="P3080" s="8">
        <f t="shared" si="193"/>
        <v>23.67</v>
      </c>
      <c r="Q3080" s="8" t="s">
        <v>8317</v>
      </c>
      <c r="R3080" s="8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2.75" x14ac:dyDescent="0.45">
      <c r="A3081" s="5">
        <v>3079</v>
      </c>
      <c r="B3081" s="7" t="s">
        <v>3079</v>
      </c>
      <c r="C3081" s="7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1">
        <f t="shared" si="192"/>
        <v>1</v>
      </c>
      <c r="P3081" s="8">
        <f t="shared" si="193"/>
        <v>415.78</v>
      </c>
      <c r="Q3081" s="8" t="s">
        <v>8317</v>
      </c>
      <c r="R3081" s="8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42.75" x14ac:dyDescent="0.45">
      <c r="A3082" s="5">
        <v>3080</v>
      </c>
      <c r="B3082" s="7" t="s">
        <v>3080</v>
      </c>
      <c r="C3082" s="7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1">
        <f t="shared" si="192"/>
        <v>0</v>
      </c>
      <c r="P3082" s="8">
        <f t="shared" si="193"/>
        <v>53.71</v>
      </c>
      <c r="Q3082" s="8" t="s">
        <v>8317</v>
      </c>
      <c r="R3082" s="8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42.75" x14ac:dyDescent="0.45">
      <c r="A3083" s="5">
        <v>3081</v>
      </c>
      <c r="B3083" s="7" t="s">
        <v>3081</v>
      </c>
      <c r="C3083" s="7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1">
        <f t="shared" si="192"/>
        <v>0</v>
      </c>
      <c r="P3083" s="8">
        <f t="shared" si="193"/>
        <v>420.6</v>
      </c>
      <c r="Q3083" s="8" t="s">
        <v>8317</v>
      </c>
      <c r="R3083" s="8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2.75" x14ac:dyDescent="0.45">
      <c r="A3084" s="5">
        <v>3082</v>
      </c>
      <c r="B3084" s="7" t="s">
        <v>3082</v>
      </c>
      <c r="C3084" s="7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1">
        <f t="shared" si="192"/>
        <v>0</v>
      </c>
      <c r="P3084" s="8" t="e">
        <f t="shared" si="193"/>
        <v>#DIV/0!</v>
      </c>
      <c r="Q3084" s="8" t="s">
        <v>8317</v>
      </c>
      <c r="R3084" s="8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57" x14ac:dyDescent="0.45">
      <c r="A3085" s="5">
        <v>3083</v>
      </c>
      <c r="B3085" s="7" t="s">
        <v>3083</v>
      </c>
      <c r="C3085" s="7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1">
        <f t="shared" si="192"/>
        <v>0</v>
      </c>
      <c r="P3085" s="8">
        <f t="shared" si="193"/>
        <v>18.670000000000002</v>
      </c>
      <c r="Q3085" s="8" t="s">
        <v>8317</v>
      </c>
      <c r="R3085" s="8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42.75" x14ac:dyDescent="0.45">
      <c r="A3086" s="5">
        <v>3084</v>
      </c>
      <c r="B3086" s="7" t="s">
        <v>3084</v>
      </c>
      <c r="C3086" s="7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1">
        <f t="shared" si="192"/>
        <v>12</v>
      </c>
      <c r="P3086" s="8">
        <f t="shared" si="193"/>
        <v>78.33</v>
      </c>
      <c r="Q3086" s="8" t="s">
        <v>8317</v>
      </c>
      <c r="R3086" s="8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42.75" x14ac:dyDescent="0.45">
      <c r="A3087" s="5">
        <v>3085</v>
      </c>
      <c r="B3087" s="7" t="s">
        <v>3085</v>
      </c>
      <c r="C3087" s="7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1">
        <f t="shared" si="192"/>
        <v>2</v>
      </c>
      <c r="P3087" s="8">
        <f t="shared" si="193"/>
        <v>67.78</v>
      </c>
      <c r="Q3087" s="8" t="s">
        <v>8317</v>
      </c>
      <c r="R3087" s="8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42.75" x14ac:dyDescent="0.45">
      <c r="A3088" s="5">
        <v>3086</v>
      </c>
      <c r="B3088" s="7" t="s">
        <v>3086</v>
      </c>
      <c r="C3088" s="7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1">
        <f t="shared" si="192"/>
        <v>0</v>
      </c>
      <c r="P3088" s="8">
        <f t="shared" si="193"/>
        <v>16.670000000000002</v>
      </c>
      <c r="Q3088" s="8" t="s">
        <v>8317</v>
      </c>
      <c r="R3088" s="8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42.75" x14ac:dyDescent="0.45">
      <c r="A3089" s="5">
        <v>3087</v>
      </c>
      <c r="B3089" s="7" t="s">
        <v>3087</v>
      </c>
      <c r="C3089" s="7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1">
        <f t="shared" si="192"/>
        <v>1</v>
      </c>
      <c r="P3089" s="8">
        <f t="shared" si="193"/>
        <v>62.5</v>
      </c>
      <c r="Q3089" s="8" t="s">
        <v>8317</v>
      </c>
      <c r="R3089" s="8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42.75" x14ac:dyDescent="0.45">
      <c r="A3090" s="5">
        <v>3088</v>
      </c>
      <c r="B3090" s="7" t="s">
        <v>3088</v>
      </c>
      <c r="C3090" s="7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1">
        <f t="shared" si="192"/>
        <v>0</v>
      </c>
      <c r="P3090" s="8">
        <f t="shared" si="193"/>
        <v>42</v>
      </c>
      <c r="Q3090" s="8" t="s">
        <v>8317</v>
      </c>
      <c r="R3090" s="8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42.75" x14ac:dyDescent="0.45">
      <c r="A3091" s="5">
        <v>3089</v>
      </c>
      <c r="B3091" s="7" t="s">
        <v>3089</v>
      </c>
      <c r="C3091" s="7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1">
        <f t="shared" si="192"/>
        <v>23</v>
      </c>
      <c r="P3091" s="8">
        <f t="shared" si="193"/>
        <v>130.09</v>
      </c>
      <c r="Q3091" s="8" t="s">
        <v>8317</v>
      </c>
      <c r="R3091" s="8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42.75" x14ac:dyDescent="0.45">
      <c r="A3092" s="5">
        <v>3090</v>
      </c>
      <c r="B3092" s="7" t="s">
        <v>3090</v>
      </c>
      <c r="C3092" s="7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1">
        <f t="shared" si="192"/>
        <v>5</v>
      </c>
      <c r="P3092" s="8">
        <f t="shared" si="193"/>
        <v>1270.22</v>
      </c>
      <c r="Q3092" s="8" t="s">
        <v>8317</v>
      </c>
      <c r="R3092" s="8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42.75" x14ac:dyDescent="0.45">
      <c r="A3093" s="5">
        <v>3091</v>
      </c>
      <c r="B3093" s="7" t="s">
        <v>3091</v>
      </c>
      <c r="C3093" s="7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1">
        <f t="shared" si="192"/>
        <v>16</v>
      </c>
      <c r="P3093" s="8">
        <f t="shared" si="193"/>
        <v>88.44</v>
      </c>
      <c r="Q3093" s="8" t="s">
        <v>8317</v>
      </c>
      <c r="R3093" s="8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2.75" x14ac:dyDescent="0.45">
      <c r="A3094" s="5">
        <v>3092</v>
      </c>
      <c r="B3094" s="7" t="s">
        <v>3092</v>
      </c>
      <c r="C3094" s="7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1">
        <f t="shared" si="192"/>
        <v>1</v>
      </c>
      <c r="P3094" s="8">
        <f t="shared" si="193"/>
        <v>56.34</v>
      </c>
      <c r="Q3094" s="8" t="s">
        <v>8317</v>
      </c>
      <c r="R3094" s="8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42.75" x14ac:dyDescent="0.45">
      <c r="A3095" s="5">
        <v>3093</v>
      </c>
      <c r="B3095" s="7" t="s">
        <v>3093</v>
      </c>
      <c r="C3095" s="7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1">
        <f t="shared" si="192"/>
        <v>23</v>
      </c>
      <c r="P3095" s="8">
        <f t="shared" si="193"/>
        <v>53.53</v>
      </c>
      <c r="Q3095" s="8" t="s">
        <v>8317</v>
      </c>
      <c r="R3095" s="8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42.75" x14ac:dyDescent="0.45">
      <c r="A3096" s="5">
        <v>3094</v>
      </c>
      <c r="B3096" s="7" t="s">
        <v>3094</v>
      </c>
      <c r="C3096" s="7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1">
        <f t="shared" si="192"/>
        <v>0</v>
      </c>
      <c r="P3096" s="8">
        <f t="shared" si="193"/>
        <v>25</v>
      </c>
      <c r="Q3096" s="8" t="s">
        <v>8317</v>
      </c>
      <c r="R3096" s="8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2.75" x14ac:dyDescent="0.45">
      <c r="A3097" s="5">
        <v>3095</v>
      </c>
      <c r="B3097" s="7" t="s">
        <v>3095</v>
      </c>
      <c r="C3097" s="7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1">
        <f t="shared" si="192"/>
        <v>0</v>
      </c>
      <c r="P3097" s="8">
        <f t="shared" si="193"/>
        <v>50</v>
      </c>
      <c r="Q3097" s="8" t="s">
        <v>8317</v>
      </c>
      <c r="R3097" s="8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2.75" x14ac:dyDescent="0.45">
      <c r="A3098" s="5">
        <v>3096</v>
      </c>
      <c r="B3098" s="7" t="s">
        <v>3096</v>
      </c>
      <c r="C3098" s="7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1">
        <f t="shared" si="192"/>
        <v>4</v>
      </c>
      <c r="P3098" s="8">
        <f t="shared" si="193"/>
        <v>56.79</v>
      </c>
      <c r="Q3098" s="8" t="s">
        <v>8317</v>
      </c>
      <c r="R3098" s="8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42.75" x14ac:dyDescent="0.45">
      <c r="A3099" s="5">
        <v>3097</v>
      </c>
      <c r="B3099" s="7" t="s">
        <v>3097</v>
      </c>
      <c r="C3099" s="7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1">
        <f t="shared" si="192"/>
        <v>17</v>
      </c>
      <c r="P3099" s="8">
        <f t="shared" si="193"/>
        <v>40.83</v>
      </c>
      <c r="Q3099" s="8" t="s">
        <v>8317</v>
      </c>
      <c r="R3099" s="8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42.75" x14ac:dyDescent="0.45">
      <c r="A3100" s="5">
        <v>3098</v>
      </c>
      <c r="B3100" s="7" t="s">
        <v>3098</v>
      </c>
      <c r="C3100" s="7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1">
        <f t="shared" si="192"/>
        <v>4</v>
      </c>
      <c r="P3100" s="8">
        <f t="shared" si="193"/>
        <v>65.11</v>
      </c>
      <c r="Q3100" s="8" t="s">
        <v>8317</v>
      </c>
      <c r="R3100" s="8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42.75" x14ac:dyDescent="0.45">
      <c r="A3101" s="5">
        <v>3099</v>
      </c>
      <c r="B3101" s="7" t="s">
        <v>3099</v>
      </c>
      <c r="C3101" s="7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1">
        <f t="shared" si="192"/>
        <v>14</v>
      </c>
      <c r="P3101" s="8">
        <f t="shared" si="193"/>
        <v>55.6</v>
      </c>
      <c r="Q3101" s="8" t="s">
        <v>8317</v>
      </c>
      <c r="R3101" s="8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42.75" x14ac:dyDescent="0.45">
      <c r="A3102" s="5">
        <v>3100</v>
      </c>
      <c r="B3102" s="7" t="s">
        <v>3100</v>
      </c>
      <c r="C3102" s="7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1">
        <f t="shared" si="192"/>
        <v>15</v>
      </c>
      <c r="P3102" s="8">
        <f t="shared" si="193"/>
        <v>140.54</v>
      </c>
      <c r="Q3102" s="8" t="s">
        <v>8317</v>
      </c>
      <c r="R3102" s="8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57" x14ac:dyDescent="0.45">
      <c r="A3103" s="5">
        <v>3101</v>
      </c>
      <c r="B3103" s="7" t="s">
        <v>3101</v>
      </c>
      <c r="C3103" s="7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1">
        <f t="shared" si="192"/>
        <v>12</v>
      </c>
      <c r="P3103" s="8">
        <f t="shared" si="193"/>
        <v>25</v>
      </c>
      <c r="Q3103" s="8" t="s">
        <v>8317</v>
      </c>
      <c r="R3103" s="8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42.75" x14ac:dyDescent="0.45">
      <c r="A3104" s="5">
        <v>3102</v>
      </c>
      <c r="B3104" s="7" t="s">
        <v>3102</v>
      </c>
      <c r="C3104" s="7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1">
        <f t="shared" si="192"/>
        <v>39</v>
      </c>
      <c r="P3104" s="8">
        <f t="shared" si="193"/>
        <v>69.53</v>
      </c>
      <c r="Q3104" s="8" t="s">
        <v>8317</v>
      </c>
      <c r="R3104" s="8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28.5" x14ac:dyDescent="0.45">
      <c r="A3105" s="5">
        <v>3103</v>
      </c>
      <c r="B3105" s="7" t="s">
        <v>3103</v>
      </c>
      <c r="C3105" s="7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1">
        <f t="shared" si="192"/>
        <v>0</v>
      </c>
      <c r="P3105" s="8">
        <f t="shared" si="193"/>
        <v>5.5</v>
      </c>
      <c r="Q3105" s="8" t="s">
        <v>8317</v>
      </c>
      <c r="R3105" s="8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42.75" x14ac:dyDescent="0.45">
      <c r="A3106" s="5">
        <v>3104</v>
      </c>
      <c r="B3106" s="7" t="s">
        <v>3104</v>
      </c>
      <c r="C3106" s="7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1">
        <f t="shared" si="192"/>
        <v>30</v>
      </c>
      <c r="P3106" s="8">
        <f t="shared" si="193"/>
        <v>237</v>
      </c>
      <c r="Q3106" s="8" t="s">
        <v>8317</v>
      </c>
      <c r="R3106" s="8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2.75" x14ac:dyDescent="0.45">
      <c r="A3107" s="5">
        <v>3105</v>
      </c>
      <c r="B3107" s="7" t="s">
        <v>3105</v>
      </c>
      <c r="C3107" s="7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1">
        <f t="shared" si="192"/>
        <v>42</v>
      </c>
      <c r="P3107" s="8">
        <f t="shared" si="193"/>
        <v>79.87</v>
      </c>
      <c r="Q3107" s="8" t="s">
        <v>8317</v>
      </c>
      <c r="R3107" s="8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57" x14ac:dyDescent="0.45">
      <c r="A3108" s="5">
        <v>3106</v>
      </c>
      <c r="B3108" s="7" t="s">
        <v>3106</v>
      </c>
      <c r="C3108" s="7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1">
        <f t="shared" si="192"/>
        <v>4</v>
      </c>
      <c r="P3108" s="8">
        <f t="shared" si="193"/>
        <v>10.25</v>
      </c>
      <c r="Q3108" s="8" t="s">
        <v>8317</v>
      </c>
      <c r="R3108" s="8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42.75" x14ac:dyDescent="0.45">
      <c r="A3109" s="5">
        <v>3107</v>
      </c>
      <c r="B3109" s="7" t="s">
        <v>3107</v>
      </c>
      <c r="C3109" s="7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1">
        <f t="shared" si="192"/>
        <v>20</v>
      </c>
      <c r="P3109" s="8">
        <f t="shared" si="193"/>
        <v>272.58999999999997</v>
      </c>
      <c r="Q3109" s="8" t="s">
        <v>8317</v>
      </c>
      <c r="R3109" s="8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45">
      <c r="A3110" s="5">
        <v>3108</v>
      </c>
      <c r="B3110" s="7" t="s">
        <v>3108</v>
      </c>
      <c r="C3110" s="7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1">
        <f t="shared" si="192"/>
        <v>0</v>
      </c>
      <c r="P3110" s="8">
        <f t="shared" si="193"/>
        <v>13</v>
      </c>
      <c r="Q3110" s="8" t="s">
        <v>8317</v>
      </c>
      <c r="R3110" s="8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42.75" x14ac:dyDescent="0.45">
      <c r="A3111" s="5">
        <v>3109</v>
      </c>
      <c r="B3111" s="7" t="s">
        <v>3109</v>
      </c>
      <c r="C3111" s="7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1">
        <f t="shared" si="192"/>
        <v>25</v>
      </c>
      <c r="P3111" s="8">
        <f t="shared" si="193"/>
        <v>58.18</v>
      </c>
      <c r="Q3111" s="8" t="s">
        <v>8317</v>
      </c>
      <c r="R3111" s="8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2.75" x14ac:dyDescent="0.45">
      <c r="A3112" s="5">
        <v>3110</v>
      </c>
      <c r="B3112" s="7" t="s">
        <v>3110</v>
      </c>
      <c r="C3112" s="7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1">
        <f t="shared" si="192"/>
        <v>0</v>
      </c>
      <c r="P3112" s="8">
        <f t="shared" si="193"/>
        <v>10</v>
      </c>
      <c r="Q3112" s="8" t="s">
        <v>8317</v>
      </c>
      <c r="R3112" s="8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28.5" x14ac:dyDescent="0.45">
      <c r="A3113" s="5">
        <v>3111</v>
      </c>
      <c r="B3113" s="7" t="s">
        <v>3111</v>
      </c>
      <c r="C3113" s="7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1">
        <f t="shared" si="192"/>
        <v>27</v>
      </c>
      <c r="P3113" s="8">
        <f t="shared" si="193"/>
        <v>70.11</v>
      </c>
      <c r="Q3113" s="8" t="s">
        <v>8317</v>
      </c>
      <c r="R3113" s="8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42.75" x14ac:dyDescent="0.45">
      <c r="A3114" s="5">
        <v>3112</v>
      </c>
      <c r="B3114" s="7" t="s">
        <v>3112</v>
      </c>
      <c r="C3114" s="7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1">
        <f t="shared" si="192"/>
        <v>5</v>
      </c>
      <c r="P3114" s="8">
        <f t="shared" si="193"/>
        <v>57.89</v>
      </c>
      <c r="Q3114" s="8" t="s">
        <v>8317</v>
      </c>
      <c r="R3114" s="8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42.75" x14ac:dyDescent="0.45">
      <c r="A3115" s="5">
        <v>3113</v>
      </c>
      <c r="B3115" s="7" t="s">
        <v>3113</v>
      </c>
      <c r="C3115" s="7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1">
        <f t="shared" si="192"/>
        <v>4</v>
      </c>
      <c r="P3115" s="8">
        <f t="shared" si="193"/>
        <v>125.27</v>
      </c>
      <c r="Q3115" s="8" t="s">
        <v>8317</v>
      </c>
      <c r="R3115" s="8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42.75" x14ac:dyDescent="0.45">
      <c r="A3116" s="5">
        <v>3114</v>
      </c>
      <c r="B3116" s="7" t="s">
        <v>3114</v>
      </c>
      <c r="C3116" s="7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1">
        <f t="shared" si="192"/>
        <v>0</v>
      </c>
      <c r="P3116" s="8" t="e">
        <f t="shared" si="193"/>
        <v>#DIV/0!</v>
      </c>
      <c r="Q3116" s="8" t="s">
        <v>8317</v>
      </c>
      <c r="R3116" s="8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42.75" x14ac:dyDescent="0.45">
      <c r="A3117" s="5">
        <v>3115</v>
      </c>
      <c r="B3117" s="7" t="s">
        <v>3115</v>
      </c>
      <c r="C3117" s="7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1">
        <f t="shared" si="192"/>
        <v>3</v>
      </c>
      <c r="P3117" s="8">
        <f t="shared" si="193"/>
        <v>300</v>
      </c>
      <c r="Q3117" s="8" t="s">
        <v>8317</v>
      </c>
      <c r="R3117" s="8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2.75" x14ac:dyDescent="0.45">
      <c r="A3118" s="5">
        <v>3116</v>
      </c>
      <c r="B3118" s="7" t="s">
        <v>3116</v>
      </c>
      <c r="C3118" s="7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1">
        <f t="shared" si="192"/>
        <v>57</v>
      </c>
      <c r="P3118" s="8">
        <f t="shared" si="193"/>
        <v>43</v>
      </c>
      <c r="Q3118" s="8" t="s">
        <v>8317</v>
      </c>
      <c r="R3118" s="8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2.75" x14ac:dyDescent="0.45">
      <c r="A3119" s="5">
        <v>3117</v>
      </c>
      <c r="B3119" s="7" t="s">
        <v>3117</v>
      </c>
      <c r="C3119" s="7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1">
        <f t="shared" si="192"/>
        <v>0</v>
      </c>
      <c r="P3119" s="8">
        <f t="shared" si="193"/>
        <v>1</v>
      </c>
      <c r="Q3119" s="8" t="s">
        <v>8317</v>
      </c>
      <c r="R3119" s="8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28.5" x14ac:dyDescent="0.45">
      <c r="A3120" s="5">
        <v>3118</v>
      </c>
      <c r="B3120" s="7" t="s">
        <v>3118</v>
      </c>
      <c r="C3120" s="7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1">
        <f t="shared" si="192"/>
        <v>0</v>
      </c>
      <c r="P3120" s="8">
        <f t="shared" si="193"/>
        <v>775</v>
      </c>
      <c r="Q3120" s="8" t="s">
        <v>8317</v>
      </c>
      <c r="R3120" s="8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42.75" x14ac:dyDescent="0.45">
      <c r="A3121" s="5">
        <v>3119</v>
      </c>
      <c r="B3121" s="7" t="s">
        <v>3119</v>
      </c>
      <c r="C3121" s="7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1">
        <f t="shared" si="192"/>
        <v>0</v>
      </c>
      <c r="P3121" s="8">
        <f t="shared" si="193"/>
        <v>5</v>
      </c>
      <c r="Q3121" s="8" t="s">
        <v>8317</v>
      </c>
      <c r="R3121" s="8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2.75" x14ac:dyDescent="0.45">
      <c r="A3122" s="5">
        <v>3120</v>
      </c>
      <c r="B3122" s="7" t="s">
        <v>3120</v>
      </c>
      <c r="C3122" s="7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1">
        <f t="shared" si="192"/>
        <v>0</v>
      </c>
      <c r="P3122" s="8">
        <f t="shared" si="193"/>
        <v>12.8</v>
      </c>
      <c r="Q3122" s="8" t="s">
        <v>8317</v>
      </c>
      <c r="R3122" s="8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28.5" x14ac:dyDescent="0.45">
      <c r="A3123" s="5">
        <v>3121</v>
      </c>
      <c r="B3123" s="7" t="s">
        <v>3121</v>
      </c>
      <c r="C3123" s="7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1">
        <f t="shared" si="192"/>
        <v>1</v>
      </c>
      <c r="P3123" s="8">
        <f t="shared" si="193"/>
        <v>10</v>
      </c>
      <c r="Q3123" s="8" t="s">
        <v>8317</v>
      </c>
      <c r="R3123" s="8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45">
      <c r="A3124" s="5">
        <v>3122</v>
      </c>
      <c r="B3124" s="7" t="s">
        <v>3122</v>
      </c>
      <c r="C3124" s="7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1">
        <f t="shared" si="192"/>
        <v>58</v>
      </c>
      <c r="P3124" s="8">
        <f t="shared" si="193"/>
        <v>58</v>
      </c>
      <c r="Q3124" s="8" t="s">
        <v>8317</v>
      </c>
      <c r="R3124" s="8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42.75" x14ac:dyDescent="0.45">
      <c r="A3125" s="5">
        <v>3123</v>
      </c>
      <c r="B3125" s="7" t="s">
        <v>3123</v>
      </c>
      <c r="C3125" s="7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1">
        <f t="shared" si="192"/>
        <v>68</v>
      </c>
      <c r="P3125" s="8">
        <f t="shared" si="193"/>
        <v>244.8</v>
      </c>
      <c r="Q3125" s="8" t="s">
        <v>8317</v>
      </c>
      <c r="R3125" s="8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42.75" x14ac:dyDescent="0.45">
      <c r="A3126" s="5">
        <v>3124</v>
      </c>
      <c r="B3126" s="7" t="s">
        <v>3124</v>
      </c>
      <c r="C3126" s="7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1">
        <f t="shared" si="192"/>
        <v>0</v>
      </c>
      <c r="P3126" s="8">
        <f t="shared" si="193"/>
        <v>6.5</v>
      </c>
      <c r="Q3126" s="8" t="s">
        <v>8317</v>
      </c>
      <c r="R3126" s="8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45">
      <c r="A3127" s="5">
        <v>3125</v>
      </c>
      <c r="B3127" s="7" t="s">
        <v>3125</v>
      </c>
      <c r="C3127" s="7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1">
        <f t="shared" si="192"/>
        <v>0</v>
      </c>
      <c r="P3127" s="8" t="e">
        <f t="shared" si="193"/>
        <v>#DIV/0!</v>
      </c>
      <c r="Q3127" s="8" t="s">
        <v>8317</v>
      </c>
      <c r="R3127" s="8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71.25" x14ac:dyDescent="0.45">
      <c r="A3128" s="5">
        <v>3126</v>
      </c>
      <c r="B3128" s="7" t="s">
        <v>3126</v>
      </c>
      <c r="C3128" s="7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1">
        <f t="shared" si="192"/>
        <v>4</v>
      </c>
      <c r="P3128" s="8">
        <f t="shared" si="193"/>
        <v>61.18</v>
      </c>
      <c r="Q3128" s="8" t="s">
        <v>8317</v>
      </c>
      <c r="R3128" s="8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42.75" x14ac:dyDescent="0.45">
      <c r="A3129" s="5">
        <v>3127</v>
      </c>
      <c r="B3129" s="7" t="s">
        <v>3127</v>
      </c>
      <c r="C3129" s="7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1">
        <f t="shared" si="192"/>
        <v>0</v>
      </c>
      <c r="P3129" s="8" t="e">
        <f t="shared" si="193"/>
        <v>#DIV/0!</v>
      </c>
      <c r="Q3129" s="8" t="s">
        <v>8317</v>
      </c>
      <c r="R3129" s="8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42.75" x14ac:dyDescent="0.45">
      <c r="A3130" s="5">
        <v>3128</v>
      </c>
      <c r="B3130" s="7" t="s">
        <v>3128</v>
      </c>
      <c r="C3130" s="7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1">
        <f t="shared" si="192"/>
        <v>109</v>
      </c>
      <c r="P3130" s="8">
        <f t="shared" si="193"/>
        <v>139.24</v>
      </c>
      <c r="Q3130" s="8" t="s">
        <v>8317</v>
      </c>
      <c r="R3130" s="8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42.75" x14ac:dyDescent="0.45">
      <c r="A3131" s="5">
        <v>3129</v>
      </c>
      <c r="B3131" s="7" t="s">
        <v>3129</v>
      </c>
      <c r="C3131" s="7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1">
        <f t="shared" si="192"/>
        <v>1</v>
      </c>
      <c r="P3131" s="8">
        <f t="shared" si="193"/>
        <v>10</v>
      </c>
      <c r="Q3131" s="8" t="s">
        <v>8317</v>
      </c>
      <c r="R3131" s="8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42.75" x14ac:dyDescent="0.45">
      <c r="A3132" s="5">
        <v>3130</v>
      </c>
      <c r="B3132" s="7" t="s">
        <v>3130</v>
      </c>
      <c r="C3132" s="7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1">
        <f t="shared" si="192"/>
        <v>4</v>
      </c>
      <c r="P3132" s="8">
        <f t="shared" si="193"/>
        <v>93.75</v>
      </c>
      <c r="Q3132" s="8" t="s">
        <v>8317</v>
      </c>
      <c r="R3132" s="8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28.5" x14ac:dyDescent="0.45">
      <c r="A3133" s="5">
        <v>3131</v>
      </c>
      <c r="B3133" s="7" t="s">
        <v>3131</v>
      </c>
      <c r="C3133" s="7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1">
        <f t="shared" si="192"/>
        <v>16</v>
      </c>
      <c r="P3133" s="8">
        <f t="shared" si="193"/>
        <v>53.75</v>
      </c>
      <c r="Q3133" s="8" t="s">
        <v>8317</v>
      </c>
      <c r="R3133" s="8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28.5" x14ac:dyDescent="0.45">
      <c r="A3134" s="5">
        <v>3132</v>
      </c>
      <c r="B3134" s="7" t="s">
        <v>3132</v>
      </c>
      <c r="C3134" s="7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1">
        <f t="shared" si="192"/>
        <v>0</v>
      </c>
      <c r="P3134" s="8">
        <f t="shared" si="193"/>
        <v>10</v>
      </c>
      <c r="Q3134" s="8" t="s">
        <v>8317</v>
      </c>
      <c r="R3134" s="8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42.75" x14ac:dyDescent="0.45">
      <c r="A3135" s="5">
        <v>3133</v>
      </c>
      <c r="B3135" s="7" t="s">
        <v>3133</v>
      </c>
      <c r="C3135" s="7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1">
        <f t="shared" si="192"/>
        <v>108</v>
      </c>
      <c r="P3135" s="8">
        <f t="shared" si="193"/>
        <v>33.75</v>
      </c>
      <c r="Q3135" s="8" t="s">
        <v>8317</v>
      </c>
      <c r="R3135" s="8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42.75" x14ac:dyDescent="0.45">
      <c r="A3136" s="5">
        <v>3134</v>
      </c>
      <c r="B3136" s="7" t="s">
        <v>3134</v>
      </c>
      <c r="C3136" s="7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1">
        <f t="shared" si="192"/>
        <v>23</v>
      </c>
      <c r="P3136" s="8">
        <f t="shared" si="193"/>
        <v>18.75</v>
      </c>
      <c r="Q3136" s="8" t="s">
        <v>8317</v>
      </c>
      <c r="R3136" s="8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42.75" x14ac:dyDescent="0.45">
      <c r="A3137" s="5">
        <v>3135</v>
      </c>
      <c r="B3137" s="7" t="s">
        <v>3135</v>
      </c>
      <c r="C3137" s="7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1">
        <f t="shared" si="192"/>
        <v>21</v>
      </c>
      <c r="P3137" s="8">
        <f t="shared" si="193"/>
        <v>23.14</v>
      </c>
      <c r="Q3137" s="8" t="s">
        <v>8317</v>
      </c>
      <c r="R3137" s="8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42.75" x14ac:dyDescent="0.45">
      <c r="A3138" s="5">
        <v>3136</v>
      </c>
      <c r="B3138" s="7" t="s">
        <v>3136</v>
      </c>
      <c r="C3138" s="7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1">
        <f t="shared" si="192"/>
        <v>128</v>
      </c>
      <c r="P3138" s="8">
        <f t="shared" si="193"/>
        <v>29.05</v>
      </c>
      <c r="Q3138" s="8" t="s">
        <v>8317</v>
      </c>
      <c r="R3138" s="8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28.5" x14ac:dyDescent="0.45">
      <c r="A3139" s="5">
        <v>3137</v>
      </c>
      <c r="B3139" s="7" t="s">
        <v>3137</v>
      </c>
      <c r="C3139" s="7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1">
        <f t="shared" ref="O3139:O3202" si="196">ROUND((E3139/D3139)*100,0)</f>
        <v>3</v>
      </c>
      <c r="P3139" s="8">
        <f t="shared" ref="P3139:P3202" si="197">ROUND(E3139/L3139,2)</f>
        <v>50</v>
      </c>
      <c r="Q3139" s="8" t="s">
        <v>8317</v>
      </c>
      <c r="R3139" s="8" t="s">
        <v>8318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" x14ac:dyDescent="0.45">
      <c r="A3140" s="5">
        <v>3138</v>
      </c>
      <c r="B3140" s="7" t="s">
        <v>3138</v>
      </c>
      <c r="C3140" s="7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1">
        <f t="shared" si="196"/>
        <v>0</v>
      </c>
      <c r="P3140" s="8" t="e">
        <f t="shared" si="197"/>
        <v>#DIV/0!</v>
      </c>
      <c r="Q3140" s="8" t="s">
        <v>8317</v>
      </c>
      <c r="R3140" s="8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42.75" x14ac:dyDescent="0.45">
      <c r="A3141" s="5">
        <v>3139</v>
      </c>
      <c r="B3141" s="7" t="s">
        <v>3139</v>
      </c>
      <c r="C3141" s="7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1">
        <f t="shared" si="196"/>
        <v>5</v>
      </c>
      <c r="P3141" s="8">
        <f t="shared" si="197"/>
        <v>450</v>
      </c>
      <c r="Q3141" s="8" t="s">
        <v>8317</v>
      </c>
      <c r="R3141" s="8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42.75" x14ac:dyDescent="0.45">
      <c r="A3142" s="5">
        <v>3140</v>
      </c>
      <c r="B3142" s="7" t="s">
        <v>3140</v>
      </c>
      <c r="C3142" s="7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1">
        <f t="shared" si="196"/>
        <v>1</v>
      </c>
      <c r="P3142" s="8">
        <f t="shared" si="197"/>
        <v>24</v>
      </c>
      <c r="Q3142" s="8" t="s">
        <v>8317</v>
      </c>
      <c r="R3142" s="8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57" x14ac:dyDescent="0.45">
      <c r="A3143" s="5">
        <v>3141</v>
      </c>
      <c r="B3143" s="7" t="s">
        <v>3141</v>
      </c>
      <c r="C3143" s="7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1">
        <f t="shared" si="196"/>
        <v>52</v>
      </c>
      <c r="P3143" s="8">
        <f t="shared" si="197"/>
        <v>32.25</v>
      </c>
      <c r="Q3143" s="8" t="s">
        <v>8317</v>
      </c>
      <c r="R3143" s="8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2.75" x14ac:dyDescent="0.45">
      <c r="A3144" s="5">
        <v>3142</v>
      </c>
      <c r="B3144" s="7" t="s">
        <v>3142</v>
      </c>
      <c r="C3144" s="7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1">
        <f t="shared" si="196"/>
        <v>2</v>
      </c>
      <c r="P3144" s="8">
        <f t="shared" si="197"/>
        <v>15</v>
      </c>
      <c r="Q3144" s="8" t="s">
        <v>8317</v>
      </c>
      <c r="R3144" s="8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57" x14ac:dyDescent="0.45">
      <c r="A3145" s="5">
        <v>3143</v>
      </c>
      <c r="B3145" s="7" t="s">
        <v>3143</v>
      </c>
      <c r="C3145" s="7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1">
        <f t="shared" si="196"/>
        <v>0</v>
      </c>
      <c r="P3145" s="8" t="e">
        <f t="shared" si="197"/>
        <v>#DIV/0!</v>
      </c>
      <c r="Q3145" s="8" t="s">
        <v>8317</v>
      </c>
      <c r="R3145" s="8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57" x14ac:dyDescent="0.45">
      <c r="A3146" s="5">
        <v>3144</v>
      </c>
      <c r="B3146" s="7" t="s">
        <v>3144</v>
      </c>
      <c r="C3146" s="7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1">
        <f t="shared" si="196"/>
        <v>75</v>
      </c>
      <c r="P3146" s="8">
        <f t="shared" si="197"/>
        <v>251.33</v>
      </c>
      <c r="Q3146" s="8" t="s">
        <v>8317</v>
      </c>
      <c r="R3146" s="8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42.75" x14ac:dyDescent="0.45">
      <c r="A3147" s="5">
        <v>3145</v>
      </c>
      <c r="B3147" s="7" t="s">
        <v>3145</v>
      </c>
      <c r="C3147" s="7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1">
        <f t="shared" si="196"/>
        <v>0</v>
      </c>
      <c r="P3147" s="8" t="e">
        <f t="shared" si="197"/>
        <v>#DIV/0!</v>
      </c>
      <c r="Q3147" s="8" t="s">
        <v>8317</v>
      </c>
      <c r="R3147" s="8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28.5" x14ac:dyDescent="0.45">
      <c r="A3148" s="5">
        <v>3146</v>
      </c>
      <c r="B3148" s="7" t="s">
        <v>3146</v>
      </c>
      <c r="C3148" s="7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1">
        <f t="shared" si="196"/>
        <v>11</v>
      </c>
      <c r="P3148" s="8">
        <f t="shared" si="197"/>
        <v>437.5</v>
      </c>
      <c r="Q3148" s="8" t="s">
        <v>8317</v>
      </c>
      <c r="R3148" s="8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42.75" x14ac:dyDescent="0.45">
      <c r="A3149" s="5">
        <v>3147</v>
      </c>
      <c r="B3149" s="7" t="s">
        <v>3147</v>
      </c>
      <c r="C3149" s="7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1">
        <f t="shared" si="196"/>
        <v>118</v>
      </c>
      <c r="P3149" s="8">
        <f t="shared" si="197"/>
        <v>110.35</v>
      </c>
      <c r="Q3149" s="8" t="s">
        <v>8317</v>
      </c>
      <c r="R3149" s="8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28.5" x14ac:dyDescent="0.45">
      <c r="A3150" s="5">
        <v>3148</v>
      </c>
      <c r="B3150" s="7" t="s">
        <v>3148</v>
      </c>
      <c r="C3150" s="7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1">
        <f t="shared" si="196"/>
        <v>131</v>
      </c>
      <c r="P3150" s="8">
        <f t="shared" si="197"/>
        <v>41.42</v>
      </c>
      <c r="Q3150" s="8" t="s">
        <v>8317</v>
      </c>
      <c r="R3150" s="8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42.75" x14ac:dyDescent="0.45">
      <c r="A3151" s="5">
        <v>3149</v>
      </c>
      <c r="B3151" s="7" t="s">
        <v>3149</v>
      </c>
      <c r="C3151" s="7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1">
        <f t="shared" si="196"/>
        <v>104</v>
      </c>
      <c r="P3151" s="8">
        <f t="shared" si="197"/>
        <v>52</v>
      </c>
      <c r="Q3151" s="8" t="s">
        <v>8317</v>
      </c>
      <c r="R3151" s="8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57" x14ac:dyDescent="0.45">
      <c r="A3152" s="5">
        <v>3150</v>
      </c>
      <c r="B3152" s="7" t="s">
        <v>3150</v>
      </c>
      <c r="C3152" s="7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1">
        <f t="shared" si="196"/>
        <v>101</v>
      </c>
      <c r="P3152" s="8">
        <f t="shared" si="197"/>
        <v>33.99</v>
      </c>
      <c r="Q3152" s="8" t="s">
        <v>8317</v>
      </c>
      <c r="R3152" s="8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42.75" x14ac:dyDescent="0.45">
      <c r="A3153" s="5">
        <v>3151</v>
      </c>
      <c r="B3153" s="7" t="s">
        <v>3151</v>
      </c>
      <c r="C3153" s="7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1">
        <f t="shared" si="196"/>
        <v>100</v>
      </c>
      <c r="P3153" s="8">
        <f t="shared" si="197"/>
        <v>103.35</v>
      </c>
      <c r="Q3153" s="8" t="s">
        <v>8317</v>
      </c>
      <c r="R3153" s="8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2.75" x14ac:dyDescent="0.45">
      <c r="A3154" s="5">
        <v>3152</v>
      </c>
      <c r="B3154" s="7" t="s">
        <v>3152</v>
      </c>
      <c r="C3154" s="7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1">
        <f t="shared" si="196"/>
        <v>106</v>
      </c>
      <c r="P3154" s="8">
        <f t="shared" si="197"/>
        <v>34.79</v>
      </c>
      <c r="Q3154" s="8" t="s">
        <v>8317</v>
      </c>
      <c r="R3154" s="8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2.75" x14ac:dyDescent="0.45">
      <c r="A3155" s="5">
        <v>3153</v>
      </c>
      <c r="B3155" s="7" t="s">
        <v>3153</v>
      </c>
      <c r="C3155" s="7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1">
        <f t="shared" si="196"/>
        <v>336</v>
      </c>
      <c r="P3155" s="8">
        <f t="shared" si="197"/>
        <v>41.77</v>
      </c>
      <c r="Q3155" s="8" t="s">
        <v>8317</v>
      </c>
      <c r="R3155" s="8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42.75" x14ac:dyDescent="0.45">
      <c r="A3156" s="5">
        <v>3154</v>
      </c>
      <c r="B3156" s="7" t="s">
        <v>3154</v>
      </c>
      <c r="C3156" s="7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1">
        <f t="shared" si="196"/>
        <v>113</v>
      </c>
      <c r="P3156" s="8">
        <f t="shared" si="197"/>
        <v>64.27</v>
      </c>
      <c r="Q3156" s="8" t="s">
        <v>8317</v>
      </c>
      <c r="R3156" s="8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2.75" x14ac:dyDescent="0.45">
      <c r="A3157" s="5">
        <v>3155</v>
      </c>
      <c r="B3157" s="7" t="s">
        <v>3155</v>
      </c>
      <c r="C3157" s="7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1">
        <f t="shared" si="196"/>
        <v>189</v>
      </c>
      <c r="P3157" s="8">
        <f t="shared" si="197"/>
        <v>31.21</v>
      </c>
      <c r="Q3157" s="8" t="s">
        <v>8317</v>
      </c>
      <c r="R3157" s="8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42.75" x14ac:dyDescent="0.45">
      <c r="A3158" s="5">
        <v>3156</v>
      </c>
      <c r="B3158" s="7" t="s">
        <v>3156</v>
      </c>
      <c r="C3158" s="7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1">
        <f t="shared" si="196"/>
        <v>102</v>
      </c>
      <c r="P3158" s="8">
        <f t="shared" si="197"/>
        <v>62.92</v>
      </c>
      <c r="Q3158" s="8" t="s">
        <v>8317</v>
      </c>
      <c r="R3158" s="8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28.5" x14ac:dyDescent="0.45">
      <c r="A3159" s="5">
        <v>3157</v>
      </c>
      <c r="B3159" s="7" t="s">
        <v>3157</v>
      </c>
      <c r="C3159" s="7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1">
        <f t="shared" si="196"/>
        <v>101</v>
      </c>
      <c r="P3159" s="8">
        <f t="shared" si="197"/>
        <v>98.54</v>
      </c>
      <c r="Q3159" s="8" t="s">
        <v>8317</v>
      </c>
      <c r="R3159" s="8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28.5" x14ac:dyDescent="0.45">
      <c r="A3160" s="5">
        <v>3158</v>
      </c>
      <c r="B3160" s="7" t="s">
        <v>3158</v>
      </c>
      <c r="C3160" s="7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1">
        <f t="shared" si="196"/>
        <v>114</v>
      </c>
      <c r="P3160" s="8">
        <f t="shared" si="197"/>
        <v>82.61</v>
      </c>
      <c r="Q3160" s="8" t="s">
        <v>8317</v>
      </c>
      <c r="R3160" s="8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28.5" x14ac:dyDescent="0.45">
      <c r="A3161" s="5">
        <v>3159</v>
      </c>
      <c r="B3161" s="7" t="s">
        <v>3159</v>
      </c>
      <c r="C3161" s="7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1">
        <f t="shared" si="196"/>
        <v>133</v>
      </c>
      <c r="P3161" s="8">
        <f t="shared" si="197"/>
        <v>38.5</v>
      </c>
      <c r="Q3161" s="8" t="s">
        <v>8317</v>
      </c>
      <c r="R3161" s="8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2.75" x14ac:dyDescent="0.45">
      <c r="A3162" s="5">
        <v>3160</v>
      </c>
      <c r="B3162" s="7" t="s">
        <v>3160</v>
      </c>
      <c r="C3162" s="7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1">
        <f t="shared" si="196"/>
        <v>102</v>
      </c>
      <c r="P3162" s="8">
        <f t="shared" si="197"/>
        <v>80.16</v>
      </c>
      <c r="Q3162" s="8" t="s">
        <v>8317</v>
      </c>
      <c r="R3162" s="8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42.75" x14ac:dyDescent="0.45">
      <c r="A3163" s="5">
        <v>3161</v>
      </c>
      <c r="B3163" s="7" t="s">
        <v>3161</v>
      </c>
      <c r="C3163" s="7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1">
        <f t="shared" si="196"/>
        <v>105</v>
      </c>
      <c r="P3163" s="8">
        <f t="shared" si="197"/>
        <v>28.41</v>
      </c>
      <c r="Q3163" s="8" t="s">
        <v>8317</v>
      </c>
      <c r="R3163" s="8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42.75" x14ac:dyDescent="0.45">
      <c r="A3164" s="5">
        <v>3162</v>
      </c>
      <c r="B3164" s="7" t="s">
        <v>3162</v>
      </c>
      <c r="C3164" s="7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1">
        <f t="shared" si="196"/>
        <v>127</v>
      </c>
      <c r="P3164" s="8">
        <f t="shared" si="197"/>
        <v>80.73</v>
      </c>
      <c r="Q3164" s="8" t="s">
        <v>8317</v>
      </c>
      <c r="R3164" s="8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2.75" x14ac:dyDescent="0.45">
      <c r="A3165" s="5">
        <v>3163</v>
      </c>
      <c r="B3165" s="7" t="s">
        <v>3163</v>
      </c>
      <c r="C3165" s="7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1">
        <f t="shared" si="196"/>
        <v>111</v>
      </c>
      <c r="P3165" s="8">
        <f t="shared" si="197"/>
        <v>200.69</v>
      </c>
      <c r="Q3165" s="8" t="s">
        <v>8317</v>
      </c>
      <c r="R3165" s="8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42.75" x14ac:dyDescent="0.45">
      <c r="A3166" s="5">
        <v>3164</v>
      </c>
      <c r="B3166" s="7" t="s">
        <v>3164</v>
      </c>
      <c r="C3166" s="7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1">
        <f t="shared" si="196"/>
        <v>107</v>
      </c>
      <c r="P3166" s="8">
        <f t="shared" si="197"/>
        <v>37.590000000000003</v>
      </c>
      <c r="Q3166" s="8" t="s">
        <v>8317</v>
      </c>
      <c r="R3166" s="8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42.75" x14ac:dyDescent="0.45">
      <c r="A3167" s="5">
        <v>3165</v>
      </c>
      <c r="B3167" s="7" t="s">
        <v>3165</v>
      </c>
      <c r="C3167" s="7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1">
        <f t="shared" si="196"/>
        <v>163</v>
      </c>
      <c r="P3167" s="8">
        <f t="shared" si="197"/>
        <v>58.1</v>
      </c>
      <c r="Q3167" s="8" t="s">
        <v>8317</v>
      </c>
      <c r="R3167" s="8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42.75" x14ac:dyDescent="0.45">
      <c r="A3168" s="5">
        <v>3166</v>
      </c>
      <c r="B3168" s="7" t="s">
        <v>3166</v>
      </c>
      <c r="C3168" s="7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1">
        <f t="shared" si="196"/>
        <v>160</v>
      </c>
      <c r="P3168" s="8">
        <f t="shared" si="197"/>
        <v>60.3</v>
      </c>
      <c r="Q3168" s="8" t="s">
        <v>8317</v>
      </c>
      <c r="R3168" s="8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28.5" x14ac:dyDescent="0.45">
      <c r="A3169" s="5">
        <v>3167</v>
      </c>
      <c r="B3169" s="7" t="s">
        <v>3167</v>
      </c>
      <c r="C3169" s="7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1">
        <f t="shared" si="196"/>
        <v>116</v>
      </c>
      <c r="P3169" s="8">
        <f t="shared" si="197"/>
        <v>63.36</v>
      </c>
      <c r="Q3169" s="8" t="s">
        <v>8317</v>
      </c>
      <c r="R3169" s="8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2.75" x14ac:dyDescent="0.45">
      <c r="A3170" s="5">
        <v>3168</v>
      </c>
      <c r="B3170" s="7" t="s">
        <v>3168</v>
      </c>
      <c r="C3170" s="7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1">
        <f t="shared" si="196"/>
        <v>124</v>
      </c>
      <c r="P3170" s="8">
        <f t="shared" si="197"/>
        <v>50.9</v>
      </c>
      <c r="Q3170" s="8" t="s">
        <v>8317</v>
      </c>
      <c r="R3170" s="8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28.5" x14ac:dyDescent="0.45">
      <c r="A3171" s="5">
        <v>3169</v>
      </c>
      <c r="B3171" s="7" t="s">
        <v>3169</v>
      </c>
      <c r="C3171" s="7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1">
        <f t="shared" si="196"/>
        <v>103</v>
      </c>
      <c r="P3171" s="8">
        <f t="shared" si="197"/>
        <v>100.5</v>
      </c>
      <c r="Q3171" s="8" t="s">
        <v>8317</v>
      </c>
      <c r="R3171" s="8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42.75" x14ac:dyDescent="0.45">
      <c r="A3172" s="5">
        <v>3170</v>
      </c>
      <c r="B3172" s="7" t="s">
        <v>3170</v>
      </c>
      <c r="C3172" s="7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1">
        <f t="shared" si="196"/>
        <v>112</v>
      </c>
      <c r="P3172" s="8">
        <f t="shared" si="197"/>
        <v>31.62</v>
      </c>
      <c r="Q3172" s="8" t="s">
        <v>8317</v>
      </c>
      <c r="R3172" s="8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42.75" x14ac:dyDescent="0.45">
      <c r="A3173" s="5">
        <v>3171</v>
      </c>
      <c r="B3173" s="7" t="s">
        <v>3171</v>
      </c>
      <c r="C3173" s="7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1">
        <f t="shared" si="196"/>
        <v>109</v>
      </c>
      <c r="P3173" s="8">
        <f t="shared" si="197"/>
        <v>65.099999999999994</v>
      </c>
      <c r="Q3173" s="8" t="s">
        <v>8317</v>
      </c>
      <c r="R3173" s="8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2.75" x14ac:dyDescent="0.45">
      <c r="A3174" s="5">
        <v>3172</v>
      </c>
      <c r="B3174" s="7" t="s">
        <v>3172</v>
      </c>
      <c r="C3174" s="7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1">
        <f t="shared" si="196"/>
        <v>115</v>
      </c>
      <c r="P3174" s="8">
        <f t="shared" si="197"/>
        <v>79.31</v>
      </c>
      <c r="Q3174" s="8" t="s">
        <v>8317</v>
      </c>
      <c r="R3174" s="8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42.75" x14ac:dyDescent="0.45">
      <c r="A3175" s="5">
        <v>3173</v>
      </c>
      <c r="B3175" s="7" t="s">
        <v>3173</v>
      </c>
      <c r="C3175" s="7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1">
        <f t="shared" si="196"/>
        <v>103</v>
      </c>
      <c r="P3175" s="8">
        <f t="shared" si="197"/>
        <v>139.19</v>
      </c>
      <c r="Q3175" s="8" t="s">
        <v>8317</v>
      </c>
      <c r="R3175" s="8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42.75" x14ac:dyDescent="0.45">
      <c r="A3176" s="5">
        <v>3174</v>
      </c>
      <c r="B3176" s="7" t="s">
        <v>3174</v>
      </c>
      <c r="C3176" s="7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1">
        <f t="shared" si="196"/>
        <v>101</v>
      </c>
      <c r="P3176" s="8">
        <f t="shared" si="197"/>
        <v>131.91</v>
      </c>
      <c r="Q3176" s="8" t="s">
        <v>8317</v>
      </c>
      <c r="R3176" s="8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57" x14ac:dyDescent="0.45">
      <c r="A3177" s="5">
        <v>3175</v>
      </c>
      <c r="B3177" s="7" t="s">
        <v>3175</v>
      </c>
      <c r="C3177" s="7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1">
        <f t="shared" si="196"/>
        <v>110</v>
      </c>
      <c r="P3177" s="8">
        <f t="shared" si="197"/>
        <v>91.3</v>
      </c>
      <c r="Q3177" s="8" t="s">
        <v>8317</v>
      </c>
      <c r="R3177" s="8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42.75" x14ac:dyDescent="0.45">
      <c r="A3178" s="5">
        <v>3176</v>
      </c>
      <c r="B3178" s="7" t="s">
        <v>3176</v>
      </c>
      <c r="C3178" s="7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1">
        <f t="shared" si="196"/>
        <v>115</v>
      </c>
      <c r="P3178" s="8">
        <f t="shared" si="197"/>
        <v>39.67</v>
      </c>
      <c r="Q3178" s="8" t="s">
        <v>8317</v>
      </c>
      <c r="R3178" s="8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2.75" x14ac:dyDescent="0.45">
      <c r="A3179" s="5">
        <v>3177</v>
      </c>
      <c r="B3179" s="7" t="s">
        <v>3177</v>
      </c>
      <c r="C3179" s="7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1">
        <f t="shared" si="196"/>
        <v>117</v>
      </c>
      <c r="P3179" s="8">
        <f t="shared" si="197"/>
        <v>57.55</v>
      </c>
      <c r="Q3179" s="8" t="s">
        <v>8317</v>
      </c>
      <c r="R3179" s="8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42.75" x14ac:dyDescent="0.45">
      <c r="A3180" s="5">
        <v>3178</v>
      </c>
      <c r="B3180" s="7" t="s">
        <v>3178</v>
      </c>
      <c r="C3180" s="7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1">
        <f t="shared" si="196"/>
        <v>172</v>
      </c>
      <c r="P3180" s="8">
        <f t="shared" si="197"/>
        <v>33.03</v>
      </c>
      <c r="Q3180" s="8" t="s">
        <v>8317</v>
      </c>
      <c r="R3180" s="8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28.5" x14ac:dyDescent="0.45">
      <c r="A3181" s="5">
        <v>3179</v>
      </c>
      <c r="B3181" s="7" t="s">
        <v>3179</v>
      </c>
      <c r="C3181" s="7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1">
        <f t="shared" si="196"/>
        <v>114</v>
      </c>
      <c r="P3181" s="8">
        <f t="shared" si="197"/>
        <v>77.34</v>
      </c>
      <c r="Q3181" s="8" t="s">
        <v>8317</v>
      </c>
      <c r="R3181" s="8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2.75" x14ac:dyDescent="0.45">
      <c r="A3182" s="5">
        <v>3180</v>
      </c>
      <c r="B3182" s="7" t="s">
        <v>3180</v>
      </c>
      <c r="C3182" s="7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1">
        <f t="shared" si="196"/>
        <v>120</v>
      </c>
      <c r="P3182" s="8">
        <f t="shared" si="197"/>
        <v>31.93</v>
      </c>
      <c r="Q3182" s="8" t="s">
        <v>8317</v>
      </c>
      <c r="R3182" s="8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42.75" x14ac:dyDescent="0.45">
      <c r="A3183" s="5">
        <v>3181</v>
      </c>
      <c r="B3183" s="7" t="s">
        <v>3181</v>
      </c>
      <c r="C3183" s="7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1">
        <f t="shared" si="196"/>
        <v>109</v>
      </c>
      <c r="P3183" s="8">
        <f t="shared" si="197"/>
        <v>36.33</v>
      </c>
      <c r="Q3183" s="8" t="s">
        <v>8317</v>
      </c>
      <c r="R3183" s="8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57" x14ac:dyDescent="0.45">
      <c r="A3184" s="5">
        <v>3182</v>
      </c>
      <c r="B3184" s="7" t="s">
        <v>3182</v>
      </c>
      <c r="C3184" s="7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1">
        <f t="shared" si="196"/>
        <v>101</v>
      </c>
      <c r="P3184" s="8">
        <f t="shared" si="197"/>
        <v>46.77</v>
      </c>
      <c r="Q3184" s="8" t="s">
        <v>8317</v>
      </c>
      <c r="R3184" s="8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2.75" x14ac:dyDescent="0.45">
      <c r="A3185" s="5">
        <v>3183</v>
      </c>
      <c r="B3185" s="7" t="s">
        <v>3183</v>
      </c>
      <c r="C3185" s="7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1">
        <f t="shared" si="196"/>
        <v>109</v>
      </c>
      <c r="P3185" s="8">
        <f t="shared" si="197"/>
        <v>40.07</v>
      </c>
      <c r="Q3185" s="8" t="s">
        <v>8317</v>
      </c>
      <c r="R3185" s="8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2.75" x14ac:dyDescent="0.45">
      <c r="A3186" s="5">
        <v>3184</v>
      </c>
      <c r="B3186" s="7" t="s">
        <v>3184</v>
      </c>
      <c r="C3186" s="7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1">
        <f t="shared" si="196"/>
        <v>107</v>
      </c>
      <c r="P3186" s="8">
        <f t="shared" si="197"/>
        <v>100.22</v>
      </c>
      <c r="Q3186" s="8" t="s">
        <v>8317</v>
      </c>
      <c r="R3186" s="8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42.75" x14ac:dyDescent="0.45">
      <c r="A3187" s="5">
        <v>3185</v>
      </c>
      <c r="B3187" s="7" t="s">
        <v>3185</v>
      </c>
      <c r="C3187" s="7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1">
        <f t="shared" si="196"/>
        <v>100</v>
      </c>
      <c r="P3187" s="8">
        <f t="shared" si="197"/>
        <v>41.67</v>
      </c>
      <c r="Q3187" s="8" t="s">
        <v>8317</v>
      </c>
      <c r="R3187" s="8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42.75" x14ac:dyDescent="0.45">
      <c r="A3188" s="5">
        <v>3186</v>
      </c>
      <c r="B3188" s="7" t="s">
        <v>3186</v>
      </c>
      <c r="C3188" s="7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1">
        <f t="shared" si="196"/>
        <v>102</v>
      </c>
      <c r="P3188" s="8">
        <f t="shared" si="197"/>
        <v>46.71</v>
      </c>
      <c r="Q3188" s="8" t="s">
        <v>8317</v>
      </c>
      <c r="R3188" s="8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42.75" x14ac:dyDescent="0.45">
      <c r="A3189" s="5">
        <v>3187</v>
      </c>
      <c r="B3189" s="7" t="s">
        <v>3187</v>
      </c>
      <c r="C3189" s="7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1">
        <f t="shared" si="196"/>
        <v>116</v>
      </c>
      <c r="P3189" s="8">
        <f t="shared" si="197"/>
        <v>71.489999999999995</v>
      </c>
      <c r="Q3189" s="8" t="s">
        <v>8317</v>
      </c>
      <c r="R3189" s="8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42.75" x14ac:dyDescent="0.45">
      <c r="A3190" s="5">
        <v>3188</v>
      </c>
      <c r="B3190" s="7" t="s">
        <v>3188</v>
      </c>
      <c r="C3190" s="7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1">
        <f t="shared" si="196"/>
        <v>65</v>
      </c>
      <c r="P3190" s="8">
        <f t="shared" si="197"/>
        <v>14.44</v>
      </c>
      <c r="Q3190" s="8" t="s">
        <v>8317</v>
      </c>
      <c r="R3190" s="8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57" x14ac:dyDescent="0.45">
      <c r="A3191" s="5">
        <v>3189</v>
      </c>
      <c r="B3191" s="7" t="s">
        <v>3189</v>
      </c>
      <c r="C3191" s="7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1">
        <f t="shared" si="196"/>
        <v>12</v>
      </c>
      <c r="P3191" s="8">
        <f t="shared" si="197"/>
        <v>356.84</v>
      </c>
      <c r="Q3191" s="8" t="s">
        <v>8317</v>
      </c>
      <c r="R3191" s="8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2.75" x14ac:dyDescent="0.45">
      <c r="A3192" s="5">
        <v>3190</v>
      </c>
      <c r="B3192" s="7" t="s">
        <v>3190</v>
      </c>
      <c r="C3192" s="7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1">
        <f t="shared" si="196"/>
        <v>0</v>
      </c>
      <c r="P3192" s="8" t="e">
        <f t="shared" si="197"/>
        <v>#DIV/0!</v>
      </c>
      <c r="Q3192" s="8" t="s">
        <v>8317</v>
      </c>
      <c r="R3192" s="8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2.75" x14ac:dyDescent="0.45">
      <c r="A3193" s="5">
        <v>3191</v>
      </c>
      <c r="B3193" s="7" t="s">
        <v>3191</v>
      </c>
      <c r="C3193" s="7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1">
        <f t="shared" si="196"/>
        <v>4</v>
      </c>
      <c r="P3193" s="8">
        <f t="shared" si="197"/>
        <v>37.75</v>
      </c>
      <c r="Q3193" s="8" t="s">
        <v>8317</v>
      </c>
      <c r="R3193" s="8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42.75" x14ac:dyDescent="0.45">
      <c r="A3194" s="5">
        <v>3192</v>
      </c>
      <c r="B3194" s="7" t="s">
        <v>3192</v>
      </c>
      <c r="C3194" s="7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1">
        <f t="shared" si="196"/>
        <v>1</v>
      </c>
      <c r="P3194" s="8">
        <f t="shared" si="197"/>
        <v>12.75</v>
      </c>
      <c r="Q3194" s="8" t="s">
        <v>8317</v>
      </c>
      <c r="R3194" s="8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2.75" x14ac:dyDescent="0.45">
      <c r="A3195" s="5">
        <v>3193</v>
      </c>
      <c r="B3195" s="7" t="s">
        <v>3193</v>
      </c>
      <c r="C3195" s="7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1">
        <f t="shared" si="196"/>
        <v>12</v>
      </c>
      <c r="P3195" s="8">
        <f t="shared" si="197"/>
        <v>24.46</v>
      </c>
      <c r="Q3195" s="8" t="s">
        <v>8317</v>
      </c>
      <c r="R3195" s="8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42.75" x14ac:dyDescent="0.45">
      <c r="A3196" s="5">
        <v>3194</v>
      </c>
      <c r="B3196" s="7" t="s">
        <v>3194</v>
      </c>
      <c r="C3196" s="7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1">
        <f t="shared" si="196"/>
        <v>0</v>
      </c>
      <c r="P3196" s="8" t="e">
        <f t="shared" si="197"/>
        <v>#DIV/0!</v>
      </c>
      <c r="Q3196" s="8" t="s">
        <v>8317</v>
      </c>
      <c r="R3196" s="8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42.75" x14ac:dyDescent="0.45">
      <c r="A3197" s="5">
        <v>3195</v>
      </c>
      <c r="B3197" s="7" t="s">
        <v>3195</v>
      </c>
      <c r="C3197" s="7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1">
        <f t="shared" si="196"/>
        <v>59</v>
      </c>
      <c r="P3197" s="8">
        <f t="shared" si="197"/>
        <v>53.08</v>
      </c>
      <c r="Q3197" s="8" t="s">
        <v>8317</v>
      </c>
      <c r="R3197" s="8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2.75" x14ac:dyDescent="0.45">
      <c r="A3198" s="5">
        <v>3196</v>
      </c>
      <c r="B3198" s="7" t="s">
        <v>3196</v>
      </c>
      <c r="C3198" s="7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1">
        <f t="shared" si="196"/>
        <v>0</v>
      </c>
      <c r="P3198" s="8">
        <f t="shared" si="197"/>
        <v>300</v>
      </c>
      <c r="Q3198" s="8" t="s">
        <v>8317</v>
      </c>
      <c r="R3198" s="8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28.5" x14ac:dyDescent="0.45">
      <c r="A3199" s="5">
        <v>3197</v>
      </c>
      <c r="B3199" s="7" t="s">
        <v>3197</v>
      </c>
      <c r="C3199" s="7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1">
        <f t="shared" si="196"/>
        <v>11</v>
      </c>
      <c r="P3199" s="8">
        <f t="shared" si="197"/>
        <v>286.25</v>
      </c>
      <c r="Q3199" s="8" t="s">
        <v>8317</v>
      </c>
      <c r="R3199" s="8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42.75" x14ac:dyDescent="0.45">
      <c r="A3200" s="5">
        <v>3198</v>
      </c>
      <c r="B3200" s="7" t="s">
        <v>3198</v>
      </c>
      <c r="C3200" s="7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1">
        <f t="shared" si="196"/>
        <v>0</v>
      </c>
      <c r="P3200" s="8">
        <f t="shared" si="197"/>
        <v>36.67</v>
      </c>
      <c r="Q3200" s="8" t="s">
        <v>8317</v>
      </c>
      <c r="R3200" s="8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2.75" x14ac:dyDescent="0.45">
      <c r="A3201" s="5">
        <v>3199</v>
      </c>
      <c r="B3201" s="7" t="s">
        <v>3199</v>
      </c>
      <c r="C3201" s="7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1">
        <f t="shared" si="196"/>
        <v>52</v>
      </c>
      <c r="P3201" s="8">
        <f t="shared" si="197"/>
        <v>49.21</v>
      </c>
      <c r="Q3201" s="8" t="s">
        <v>8317</v>
      </c>
      <c r="R3201" s="8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42.75" x14ac:dyDescent="0.45">
      <c r="A3202" s="5">
        <v>3200</v>
      </c>
      <c r="B3202" s="7" t="s">
        <v>3200</v>
      </c>
      <c r="C3202" s="7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1">
        <f t="shared" si="196"/>
        <v>0</v>
      </c>
      <c r="P3202" s="8">
        <f t="shared" si="197"/>
        <v>1</v>
      </c>
      <c r="Q3202" s="8" t="s">
        <v>8317</v>
      </c>
      <c r="R3202" s="8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42.75" x14ac:dyDescent="0.45">
      <c r="A3203" s="5">
        <v>3201</v>
      </c>
      <c r="B3203" s="7" t="s">
        <v>3201</v>
      </c>
      <c r="C3203" s="7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1">
        <f t="shared" ref="O3203:O3266" si="200">ROUND((E3203/D3203)*100,0)</f>
        <v>1</v>
      </c>
      <c r="P3203" s="8">
        <f t="shared" ref="P3203:P3266" si="201">ROUND(E3203/L3203,2)</f>
        <v>12.5</v>
      </c>
      <c r="Q3203" s="8" t="s">
        <v>8317</v>
      </c>
      <c r="R3203" s="8" t="s">
        <v>8359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2.75" x14ac:dyDescent="0.45">
      <c r="A3204" s="5">
        <v>3202</v>
      </c>
      <c r="B3204" s="7" t="s">
        <v>3202</v>
      </c>
      <c r="C3204" s="7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1">
        <f t="shared" si="200"/>
        <v>55</v>
      </c>
      <c r="P3204" s="8">
        <f t="shared" si="201"/>
        <v>109.04</v>
      </c>
      <c r="Q3204" s="8" t="s">
        <v>8317</v>
      </c>
      <c r="R3204" s="8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42.75" x14ac:dyDescent="0.45">
      <c r="A3205" s="5">
        <v>3203</v>
      </c>
      <c r="B3205" s="7" t="s">
        <v>3203</v>
      </c>
      <c r="C3205" s="7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1">
        <f t="shared" si="200"/>
        <v>25</v>
      </c>
      <c r="P3205" s="8">
        <f t="shared" si="201"/>
        <v>41.67</v>
      </c>
      <c r="Q3205" s="8" t="s">
        <v>8317</v>
      </c>
      <c r="R3205" s="8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42.75" x14ac:dyDescent="0.45">
      <c r="A3206" s="5">
        <v>3204</v>
      </c>
      <c r="B3206" s="7" t="s">
        <v>3204</v>
      </c>
      <c r="C3206" s="7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1">
        <f t="shared" si="200"/>
        <v>0</v>
      </c>
      <c r="P3206" s="8" t="e">
        <f t="shared" si="201"/>
        <v>#DIV/0!</v>
      </c>
      <c r="Q3206" s="8" t="s">
        <v>8317</v>
      </c>
      <c r="R3206" s="8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42.75" x14ac:dyDescent="0.45">
      <c r="A3207" s="5">
        <v>3205</v>
      </c>
      <c r="B3207" s="7" t="s">
        <v>3205</v>
      </c>
      <c r="C3207" s="7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1">
        <f t="shared" si="200"/>
        <v>3</v>
      </c>
      <c r="P3207" s="8">
        <f t="shared" si="201"/>
        <v>22.75</v>
      </c>
      <c r="Q3207" s="8" t="s">
        <v>8317</v>
      </c>
      <c r="R3207" s="8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42.75" x14ac:dyDescent="0.45">
      <c r="A3208" s="5">
        <v>3206</v>
      </c>
      <c r="B3208" s="7" t="s">
        <v>3206</v>
      </c>
      <c r="C3208" s="7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1">
        <f t="shared" si="200"/>
        <v>0</v>
      </c>
      <c r="P3208" s="8" t="e">
        <f t="shared" si="201"/>
        <v>#DIV/0!</v>
      </c>
      <c r="Q3208" s="8" t="s">
        <v>8317</v>
      </c>
      <c r="R3208" s="8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42.75" x14ac:dyDescent="0.45">
      <c r="A3209" s="5">
        <v>3207</v>
      </c>
      <c r="B3209" s="7" t="s">
        <v>3207</v>
      </c>
      <c r="C3209" s="7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1">
        <f t="shared" si="200"/>
        <v>46</v>
      </c>
      <c r="P3209" s="8">
        <f t="shared" si="201"/>
        <v>70.83</v>
      </c>
      <c r="Q3209" s="8" t="s">
        <v>8317</v>
      </c>
      <c r="R3209" s="8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2.75" x14ac:dyDescent="0.45">
      <c r="A3210" s="5">
        <v>3208</v>
      </c>
      <c r="B3210" s="7" t="s">
        <v>3208</v>
      </c>
      <c r="C3210" s="7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1">
        <f t="shared" si="200"/>
        <v>104</v>
      </c>
      <c r="P3210" s="8">
        <f t="shared" si="201"/>
        <v>63.11</v>
      </c>
      <c r="Q3210" s="8" t="s">
        <v>8317</v>
      </c>
      <c r="R3210" s="8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2.75" x14ac:dyDescent="0.45">
      <c r="A3211" s="5">
        <v>3209</v>
      </c>
      <c r="B3211" s="7" t="s">
        <v>3209</v>
      </c>
      <c r="C3211" s="7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1">
        <f t="shared" si="200"/>
        <v>119</v>
      </c>
      <c r="P3211" s="8">
        <f t="shared" si="201"/>
        <v>50.16</v>
      </c>
      <c r="Q3211" s="8" t="s">
        <v>8317</v>
      </c>
      <c r="R3211" s="8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42.75" x14ac:dyDescent="0.45">
      <c r="A3212" s="5">
        <v>3210</v>
      </c>
      <c r="B3212" s="7" t="s">
        <v>3210</v>
      </c>
      <c r="C3212" s="7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1">
        <f t="shared" si="200"/>
        <v>126</v>
      </c>
      <c r="P3212" s="8">
        <f t="shared" si="201"/>
        <v>62.88</v>
      </c>
      <c r="Q3212" s="8" t="s">
        <v>8317</v>
      </c>
      <c r="R3212" s="8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42.75" x14ac:dyDescent="0.45">
      <c r="A3213" s="5">
        <v>3211</v>
      </c>
      <c r="B3213" s="7" t="s">
        <v>3211</v>
      </c>
      <c r="C3213" s="7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1">
        <f t="shared" si="200"/>
        <v>120</v>
      </c>
      <c r="P3213" s="8">
        <f t="shared" si="201"/>
        <v>85.53</v>
      </c>
      <c r="Q3213" s="8" t="s">
        <v>8317</v>
      </c>
      <c r="R3213" s="8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28.5" x14ac:dyDescent="0.45">
      <c r="A3214" s="5">
        <v>3212</v>
      </c>
      <c r="B3214" s="7" t="s">
        <v>3212</v>
      </c>
      <c r="C3214" s="7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1">
        <f t="shared" si="200"/>
        <v>126</v>
      </c>
      <c r="P3214" s="8">
        <f t="shared" si="201"/>
        <v>53.72</v>
      </c>
      <c r="Q3214" s="8" t="s">
        <v>8317</v>
      </c>
      <c r="R3214" s="8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42.75" x14ac:dyDescent="0.45">
      <c r="A3215" s="5">
        <v>3213</v>
      </c>
      <c r="B3215" s="7" t="s">
        <v>3213</v>
      </c>
      <c r="C3215" s="7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1">
        <f t="shared" si="200"/>
        <v>100</v>
      </c>
      <c r="P3215" s="8">
        <f t="shared" si="201"/>
        <v>127.81</v>
      </c>
      <c r="Q3215" s="8" t="s">
        <v>8317</v>
      </c>
      <c r="R3215" s="8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42.75" x14ac:dyDescent="0.45">
      <c r="A3216" s="5">
        <v>3214</v>
      </c>
      <c r="B3216" s="7" t="s">
        <v>3214</v>
      </c>
      <c r="C3216" s="7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1">
        <f t="shared" si="200"/>
        <v>102</v>
      </c>
      <c r="P3216" s="8">
        <f t="shared" si="201"/>
        <v>106.57</v>
      </c>
      <c r="Q3216" s="8" t="s">
        <v>8317</v>
      </c>
      <c r="R3216" s="8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57" x14ac:dyDescent="0.45">
      <c r="A3217" s="5">
        <v>3215</v>
      </c>
      <c r="B3217" s="7" t="s">
        <v>3215</v>
      </c>
      <c r="C3217" s="7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1">
        <f t="shared" si="200"/>
        <v>100</v>
      </c>
      <c r="P3217" s="8">
        <f t="shared" si="201"/>
        <v>262.11</v>
      </c>
      <c r="Q3217" s="8" t="s">
        <v>8317</v>
      </c>
      <c r="R3217" s="8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42.75" x14ac:dyDescent="0.45">
      <c r="A3218" s="5">
        <v>3216</v>
      </c>
      <c r="B3218" s="7" t="s">
        <v>3216</v>
      </c>
      <c r="C3218" s="7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1">
        <f t="shared" si="200"/>
        <v>100</v>
      </c>
      <c r="P3218" s="8">
        <f t="shared" si="201"/>
        <v>57.17</v>
      </c>
      <c r="Q3218" s="8" t="s">
        <v>8317</v>
      </c>
      <c r="R3218" s="8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28.5" x14ac:dyDescent="0.45">
      <c r="A3219" s="5">
        <v>3217</v>
      </c>
      <c r="B3219" s="7" t="s">
        <v>3217</v>
      </c>
      <c r="C3219" s="7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1">
        <f t="shared" si="200"/>
        <v>116</v>
      </c>
      <c r="P3219" s="8">
        <f t="shared" si="201"/>
        <v>50.2</v>
      </c>
      <c r="Q3219" s="8" t="s">
        <v>8317</v>
      </c>
      <c r="R3219" s="8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42.75" x14ac:dyDescent="0.45">
      <c r="A3220" s="5">
        <v>3218</v>
      </c>
      <c r="B3220" s="7" t="s">
        <v>3218</v>
      </c>
      <c r="C3220" s="7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1">
        <f t="shared" si="200"/>
        <v>102</v>
      </c>
      <c r="P3220" s="8">
        <f t="shared" si="201"/>
        <v>66.59</v>
      </c>
      <c r="Q3220" s="8" t="s">
        <v>8317</v>
      </c>
      <c r="R3220" s="8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28.5" x14ac:dyDescent="0.45">
      <c r="A3221" s="5">
        <v>3219</v>
      </c>
      <c r="B3221" s="7" t="s">
        <v>3219</v>
      </c>
      <c r="C3221" s="7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1">
        <f t="shared" si="200"/>
        <v>100</v>
      </c>
      <c r="P3221" s="8">
        <f t="shared" si="201"/>
        <v>168.25</v>
      </c>
      <c r="Q3221" s="8" t="s">
        <v>8317</v>
      </c>
      <c r="R3221" s="8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28.5" x14ac:dyDescent="0.45">
      <c r="A3222" s="5">
        <v>3220</v>
      </c>
      <c r="B3222" s="7" t="s">
        <v>3220</v>
      </c>
      <c r="C3222" s="7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1">
        <f t="shared" si="200"/>
        <v>101</v>
      </c>
      <c r="P3222" s="8">
        <f t="shared" si="201"/>
        <v>256.37</v>
      </c>
      <c r="Q3222" s="8" t="s">
        <v>8317</v>
      </c>
      <c r="R3222" s="8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57" x14ac:dyDescent="0.45">
      <c r="A3223" s="5">
        <v>3221</v>
      </c>
      <c r="B3223" s="7" t="s">
        <v>3221</v>
      </c>
      <c r="C3223" s="7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1">
        <f t="shared" si="200"/>
        <v>103</v>
      </c>
      <c r="P3223" s="8">
        <f t="shared" si="201"/>
        <v>36.61</v>
      </c>
      <c r="Q3223" s="8" t="s">
        <v>8317</v>
      </c>
      <c r="R3223" s="8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42.75" x14ac:dyDescent="0.45">
      <c r="A3224" s="5">
        <v>3222</v>
      </c>
      <c r="B3224" s="7" t="s">
        <v>3222</v>
      </c>
      <c r="C3224" s="7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1">
        <f t="shared" si="200"/>
        <v>125</v>
      </c>
      <c r="P3224" s="8">
        <f t="shared" si="201"/>
        <v>37.14</v>
      </c>
      <c r="Q3224" s="8" t="s">
        <v>8317</v>
      </c>
      <c r="R3224" s="8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28.5" x14ac:dyDescent="0.45">
      <c r="A3225" s="5">
        <v>3223</v>
      </c>
      <c r="B3225" s="7" t="s">
        <v>3223</v>
      </c>
      <c r="C3225" s="7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1">
        <f t="shared" si="200"/>
        <v>110</v>
      </c>
      <c r="P3225" s="8">
        <f t="shared" si="201"/>
        <v>45.88</v>
      </c>
      <c r="Q3225" s="8" t="s">
        <v>8317</v>
      </c>
      <c r="R3225" s="8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42.75" x14ac:dyDescent="0.45">
      <c r="A3226" s="5">
        <v>3224</v>
      </c>
      <c r="B3226" s="7" t="s">
        <v>3224</v>
      </c>
      <c r="C3226" s="7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1">
        <f t="shared" si="200"/>
        <v>102</v>
      </c>
      <c r="P3226" s="8">
        <f t="shared" si="201"/>
        <v>141.71</v>
      </c>
      <c r="Q3226" s="8" t="s">
        <v>8317</v>
      </c>
      <c r="R3226" s="8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2.75" x14ac:dyDescent="0.45">
      <c r="A3227" s="5">
        <v>3225</v>
      </c>
      <c r="B3227" s="7" t="s">
        <v>3225</v>
      </c>
      <c r="C3227" s="7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1">
        <f t="shared" si="200"/>
        <v>102</v>
      </c>
      <c r="P3227" s="8">
        <f t="shared" si="201"/>
        <v>52.49</v>
      </c>
      <c r="Q3227" s="8" t="s">
        <v>8317</v>
      </c>
      <c r="R3227" s="8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2.75" x14ac:dyDescent="0.45">
      <c r="A3228" s="5">
        <v>3226</v>
      </c>
      <c r="B3228" s="7" t="s">
        <v>3226</v>
      </c>
      <c r="C3228" s="7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1">
        <f t="shared" si="200"/>
        <v>104</v>
      </c>
      <c r="P3228" s="8">
        <f t="shared" si="201"/>
        <v>59.52</v>
      </c>
      <c r="Q3228" s="8" t="s">
        <v>8317</v>
      </c>
      <c r="R3228" s="8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42.75" x14ac:dyDescent="0.45">
      <c r="A3229" s="5">
        <v>3227</v>
      </c>
      <c r="B3229" s="7" t="s">
        <v>3227</v>
      </c>
      <c r="C3229" s="7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1">
        <f t="shared" si="200"/>
        <v>125</v>
      </c>
      <c r="P3229" s="8">
        <f t="shared" si="201"/>
        <v>50</v>
      </c>
      <c r="Q3229" s="8" t="s">
        <v>8317</v>
      </c>
      <c r="R3229" s="8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28.5" x14ac:dyDescent="0.45">
      <c r="A3230" s="5">
        <v>3228</v>
      </c>
      <c r="B3230" s="7" t="s">
        <v>3228</v>
      </c>
      <c r="C3230" s="7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1">
        <f t="shared" si="200"/>
        <v>102</v>
      </c>
      <c r="P3230" s="8">
        <f t="shared" si="201"/>
        <v>193.62</v>
      </c>
      <c r="Q3230" s="8" t="s">
        <v>8317</v>
      </c>
      <c r="R3230" s="8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2.75" x14ac:dyDescent="0.45">
      <c r="A3231" s="5">
        <v>3229</v>
      </c>
      <c r="B3231" s="7" t="s">
        <v>3229</v>
      </c>
      <c r="C3231" s="7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1">
        <f t="shared" si="200"/>
        <v>108</v>
      </c>
      <c r="P3231" s="8">
        <f t="shared" si="201"/>
        <v>106.8</v>
      </c>
      <c r="Q3231" s="8" t="s">
        <v>8317</v>
      </c>
      <c r="R3231" s="8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42.75" x14ac:dyDescent="0.45">
      <c r="A3232" s="5">
        <v>3230</v>
      </c>
      <c r="B3232" s="7" t="s">
        <v>3230</v>
      </c>
      <c r="C3232" s="7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1">
        <f t="shared" si="200"/>
        <v>110</v>
      </c>
      <c r="P3232" s="8">
        <f t="shared" si="201"/>
        <v>77.22</v>
      </c>
      <c r="Q3232" s="8" t="s">
        <v>8317</v>
      </c>
      <c r="R3232" s="8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2.75" x14ac:dyDescent="0.45">
      <c r="A3233" s="5">
        <v>3231</v>
      </c>
      <c r="B3233" s="7" t="s">
        <v>3231</v>
      </c>
      <c r="C3233" s="7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1">
        <f t="shared" si="200"/>
        <v>161</v>
      </c>
      <c r="P3233" s="8">
        <f t="shared" si="201"/>
        <v>57.5</v>
      </c>
      <c r="Q3233" s="8" t="s">
        <v>8317</v>
      </c>
      <c r="R3233" s="8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2.75" x14ac:dyDescent="0.45">
      <c r="A3234" s="5">
        <v>3232</v>
      </c>
      <c r="B3234" s="7" t="s">
        <v>3232</v>
      </c>
      <c r="C3234" s="7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1">
        <f t="shared" si="200"/>
        <v>131</v>
      </c>
      <c r="P3234" s="8">
        <f t="shared" si="201"/>
        <v>50.46</v>
      </c>
      <c r="Q3234" s="8" t="s">
        <v>8317</v>
      </c>
      <c r="R3234" s="8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2.75" x14ac:dyDescent="0.45">
      <c r="A3235" s="5">
        <v>3233</v>
      </c>
      <c r="B3235" s="7" t="s">
        <v>3233</v>
      </c>
      <c r="C3235" s="7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1">
        <f t="shared" si="200"/>
        <v>119</v>
      </c>
      <c r="P3235" s="8">
        <f t="shared" si="201"/>
        <v>97.38</v>
      </c>
      <c r="Q3235" s="8" t="s">
        <v>8317</v>
      </c>
      <c r="R3235" s="8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42.75" x14ac:dyDescent="0.45">
      <c r="A3236" s="5">
        <v>3234</v>
      </c>
      <c r="B3236" s="7" t="s">
        <v>3234</v>
      </c>
      <c r="C3236" s="7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1">
        <f t="shared" si="200"/>
        <v>100</v>
      </c>
      <c r="P3236" s="8">
        <f t="shared" si="201"/>
        <v>34.92</v>
      </c>
      <c r="Q3236" s="8" t="s">
        <v>8317</v>
      </c>
      <c r="R3236" s="8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42.75" x14ac:dyDescent="0.45">
      <c r="A3237" s="5">
        <v>3235</v>
      </c>
      <c r="B3237" s="7" t="s">
        <v>3235</v>
      </c>
      <c r="C3237" s="7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1">
        <f t="shared" si="200"/>
        <v>103</v>
      </c>
      <c r="P3237" s="8">
        <f t="shared" si="201"/>
        <v>85.53</v>
      </c>
      <c r="Q3237" s="8" t="s">
        <v>8317</v>
      </c>
      <c r="R3237" s="8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42.75" x14ac:dyDescent="0.45">
      <c r="A3238" s="5">
        <v>3236</v>
      </c>
      <c r="B3238" s="7" t="s">
        <v>3236</v>
      </c>
      <c r="C3238" s="7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1">
        <f t="shared" si="200"/>
        <v>101</v>
      </c>
      <c r="P3238" s="8">
        <f t="shared" si="201"/>
        <v>182.91</v>
      </c>
      <c r="Q3238" s="8" t="s">
        <v>8317</v>
      </c>
      <c r="R3238" s="8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28.5" x14ac:dyDescent="0.45">
      <c r="A3239" s="5">
        <v>3237</v>
      </c>
      <c r="B3239" s="7" t="s">
        <v>3237</v>
      </c>
      <c r="C3239" s="7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1">
        <f t="shared" si="200"/>
        <v>101</v>
      </c>
      <c r="P3239" s="8">
        <f t="shared" si="201"/>
        <v>131.13999999999999</v>
      </c>
      <c r="Q3239" s="8" t="s">
        <v>8317</v>
      </c>
      <c r="R3239" s="8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42.75" x14ac:dyDescent="0.45">
      <c r="A3240" s="5">
        <v>3238</v>
      </c>
      <c r="B3240" s="7" t="s">
        <v>3238</v>
      </c>
      <c r="C3240" s="7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1">
        <f t="shared" si="200"/>
        <v>112</v>
      </c>
      <c r="P3240" s="8">
        <f t="shared" si="201"/>
        <v>39.81</v>
      </c>
      <c r="Q3240" s="8" t="s">
        <v>8317</v>
      </c>
      <c r="R3240" s="8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42.75" x14ac:dyDescent="0.45">
      <c r="A3241" s="5">
        <v>3239</v>
      </c>
      <c r="B3241" s="7" t="s">
        <v>3239</v>
      </c>
      <c r="C3241" s="7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1">
        <f t="shared" si="200"/>
        <v>106</v>
      </c>
      <c r="P3241" s="8">
        <f t="shared" si="201"/>
        <v>59.7</v>
      </c>
      <c r="Q3241" s="8" t="s">
        <v>8317</v>
      </c>
      <c r="R3241" s="8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42.75" x14ac:dyDescent="0.45">
      <c r="A3242" s="5">
        <v>3240</v>
      </c>
      <c r="B3242" s="7" t="s">
        <v>3240</v>
      </c>
      <c r="C3242" s="7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1">
        <f t="shared" si="200"/>
        <v>101</v>
      </c>
      <c r="P3242" s="8">
        <f t="shared" si="201"/>
        <v>88.74</v>
      </c>
      <c r="Q3242" s="8" t="s">
        <v>8317</v>
      </c>
      <c r="R3242" s="8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57" x14ac:dyDescent="0.45">
      <c r="A3243" s="5">
        <v>3241</v>
      </c>
      <c r="B3243" s="7" t="s">
        <v>3241</v>
      </c>
      <c r="C3243" s="7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1">
        <f t="shared" si="200"/>
        <v>115</v>
      </c>
      <c r="P3243" s="8">
        <f t="shared" si="201"/>
        <v>58.69</v>
      </c>
      <c r="Q3243" s="8" t="s">
        <v>8317</v>
      </c>
      <c r="R3243" s="8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28.5" x14ac:dyDescent="0.45">
      <c r="A3244" s="5">
        <v>3242</v>
      </c>
      <c r="B3244" s="7" t="s">
        <v>3242</v>
      </c>
      <c r="C3244" s="7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1">
        <f t="shared" si="200"/>
        <v>127</v>
      </c>
      <c r="P3244" s="8">
        <f t="shared" si="201"/>
        <v>69.569999999999993</v>
      </c>
      <c r="Q3244" s="8" t="s">
        <v>8317</v>
      </c>
      <c r="R3244" s="8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2.75" x14ac:dyDescent="0.45">
      <c r="A3245" s="5">
        <v>3243</v>
      </c>
      <c r="B3245" s="7" t="s">
        <v>3243</v>
      </c>
      <c r="C3245" s="7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1">
        <f t="shared" si="200"/>
        <v>103</v>
      </c>
      <c r="P3245" s="8">
        <f t="shared" si="201"/>
        <v>115.87</v>
      </c>
      <c r="Q3245" s="8" t="s">
        <v>8317</v>
      </c>
      <c r="R3245" s="8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2.75" x14ac:dyDescent="0.45">
      <c r="A3246" s="5">
        <v>3244</v>
      </c>
      <c r="B3246" s="7" t="s">
        <v>3244</v>
      </c>
      <c r="C3246" s="7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1">
        <f t="shared" si="200"/>
        <v>103</v>
      </c>
      <c r="P3246" s="8">
        <f t="shared" si="201"/>
        <v>23.87</v>
      </c>
      <c r="Q3246" s="8" t="s">
        <v>8317</v>
      </c>
      <c r="R3246" s="8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2.75" x14ac:dyDescent="0.45">
      <c r="A3247" s="5">
        <v>3245</v>
      </c>
      <c r="B3247" s="7" t="s">
        <v>3245</v>
      </c>
      <c r="C3247" s="7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1">
        <f t="shared" si="200"/>
        <v>104</v>
      </c>
      <c r="P3247" s="8">
        <f t="shared" si="201"/>
        <v>81.13</v>
      </c>
      <c r="Q3247" s="8" t="s">
        <v>8317</v>
      </c>
      <c r="R3247" s="8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2.75" x14ac:dyDescent="0.45">
      <c r="A3248" s="5">
        <v>3246</v>
      </c>
      <c r="B3248" s="7" t="s">
        <v>3246</v>
      </c>
      <c r="C3248" s="7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1">
        <f t="shared" si="200"/>
        <v>111</v>
      </c>
      <c r="P3248" s="8">
        <f t="shared" si="201"/>
        <v>57.63</v>
      </c>
      <c r="Q3248" s="8" t="s">
        <v>8317</v>
      </c>
      <c r="R3248" s="8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42.75" x14ac:dyDescent="0.45">
      <c r="A3249" s="5">
        <v>3247</v>
      </c>
      <c r="B3249" s="7" t="s">
        <v>3247</v>
      </c>
      <c r="C3249" s="7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1">
        <f t="shared" si="200"/>
        <v>106</v>
      </c>
      <c r="P3249" s="8">
        <f t="shared" si="201"/>
        <v>46.43</v>
      </c>
      <c r="Q3249" s="8" t="s">
        <v>8317</v>
      </c>
      <c r="R3249" s="8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28.5" x14ac:dyDescent="0.45">
      <c r="A3250" s="5">
        <v>3248</v>
      </c>
      <c r="B3250" s="7" t="s">
        <v>3248</v>
      </c>
      <c r="C3250" s="7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1">
        <f t="shared" si="200"/>
        <v>101</v>
      </c>
      <c r="P3250" s="8">
        <f t="shared" si="201"/>
        <v>60.48</v>
      </c>
      <c r="Q3250" s="8" t="s">
        <v>8317</v>
      </c>
      <c r="R3250" s="8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42.75" x14ac:dyDescent="0.45">
      <c r="A3251" s="5">
        <v>3249</v>
      </c>
      <c r="B3251" s="7" t="s">
        <v>3249</v>
      </c>
      <c r="C3251" s="7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1">
        <f t="shared" si="200"/>
        <v>105</v>
      </c>
      <c r="P3251" s="8">
        <f t="shared" si="201"/>
        <v>65.58</v>
      </c>
      <c r="Q3251" s="8" t="s">
        <v>8317</v>
      </c>
      <c r="R3251" s="8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42.75" x14ac:dyDescent="0.45">
      <c r="A3252" s="5">
        <v>3250</v>
      </c>
      <c r="B3252" s="7" t="s">
        <v>3250</v>
      </c>
      <c r="C3252" s="7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1">
        <f t="shared" si="200"/>
        <v>102</v>
      </c>
      <c r="P3252" s="8">
        <f t="shared" si="201"/>
        <v>119.19</v>
      </c>
      <c r="Q3252" s="8" t="s">
        <v>8317</v>
      </c>
      <c r="R3252" s="8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42.75" x14ac:dyDescent="0.45">
      <c r="A3253" s="5">
        <v>3251</v>
      </c>
      <c r="B3253" s="7" t="s">
        <v>3251</v>
      </c>
      <c r="C3253" s="7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1">
        <f t="shared" si="200"/>
        <v>111</v>
      </c>
      <c r="P3253" s="8">
        <f t="shared" si="201"/>
        <v>83.05</v>
      </c>
      <c r="Q3253" s="8" t="s">
        <v>8317</v>
      </c>
      <c r="R3253" s="8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28.5" x14ac:dyDescent="0.45">
      <c r="A3254" s="5">
        <v>3252</v>
      </c>
      <c r="B3254" s="7" t="s">
        <v>3252</v>
      </c>
      <c r="C3254" s="7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1">
        <f t="shared" si="200"/>
        <v>128</v>
      </c>
      <c r="P3254" s="8">
        <f t="shared" si="201"/>
        <v>57.52</v>
      </c>
      <c r="Q3254" s="8" t="s">
        <v>8317</v>
      </c>
      <c r="R3254" s="8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2.75" x14ac:dyDescent="0.45">
      <c r="A3255" s="5">
        <v>3253</v>
      </c>
      <c r="B3255" s="7" t="s">
        <v>3253</v>
      </c>
      <c r="C3255" s="7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1">
        <f t="shared" si="200"/>
        <v>102</v>
      </c>
      <c r="P3255" s="8">
        <f t="shared" si="201"/>
        <v>177.09</v>
      </c>
      <c r="Q3255" s="8" t="s">
        <v>8317</v>
      </c>
      <c r="R3255" s="8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42.75" x14ac:dyDescent="0.45">
      <c r="A3256" s="5">
        <v>3254</v>
      </c>
      <c r="B3256" s="7" t="s">
        <v>3254</v>
      </c>
      <c r="C3256" s="7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1">
        <f t="shared" si="200"/>
        <v>101</v>
      </c>
      <c r="P3256" s="8">
        <f t="shared" si="201"/>
        <v>70.77</v>
      </c>
      <c r="Q3256" s="8" t="s">
        <v>8317</v>
      </c>
      <c r="R3256" s="8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42.75" x14ac:dyDescent="0.45">
      <c r="A3257" s="5">
        <v>3255</v>
      </c>
      <c r="B3257" s="7" t="s">
        <v>3255</v>
      </c>
      <c r="C3257" s="7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1">
        <f t="shared" si="200"/>
        <v>175</v>
      </c>
      <c r="P3257" s="8">
        <f t="shared" si="201"/>
        <v>29.17</v>
      </c>
      <c r="Q3257" s="8" t="s">
        <v>8317</v>
      </c>
      <c r="R3257" s="8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2.75" x14ac:dyDescent="0.45">
      <c r="A3258" s="5">
        <v>3256</v>
      </c>
      <c r="B3258" s="7" t="s">
        <v>3256</v>
      </c>
      <c r="C3258" s="7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1">
        <f t="shared" si="200"/>
        <v>128</v>
      </c>
      <c r="P3258" s="8">
        <f t="shared" si="201"/>
        <v>72.760000000000005</v>
      </c>
      <c r="Q3258" s="8" t="s">
        <v>8317</v>
      </c>
      <c r="R3258" s="8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42.75" x14ac:dyDescent="0.45">
      <c r="A3259" s="5">
        <v>3257</v>
      </c>
      <c r="B3259" s="7" t="s">
        <v>3257</v>
      </c>
      <c r="C3259" s="7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1">
        <f t="shared" si="200"/>
        <v>106</v>
      </c>
      <c r="P3259" s="8">
        <f t="shared" si="201"/>
        <v>51.85</v>
      </c>
      <c r="Q3259" s="8" t="s">
        <v>8317</v>
      </c>
      <c r="R3259" s="8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28.5" x14ac:dyDescent="0.45">
      <c r="A3260" s="5">
        <v>3258</v>
      </c>
      <c r="B3260" s="7" t="s">
        <v>3258</v>
      </c>
      <c r="C3260" s="7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1">
        <f t="shared" si="200"/>
        <v>105</v>
      </c>
      <c r="P3260" s="8">
        <f t="shared" si="201"/>
        <v>98.2</v>
      </c>
      <c r="Q3260" s="8" t="s">
        <v>8317</v>
      </c>
      <c r="R3260" s="8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42.75" x14ac:dyDescent="0.45">
      <c r="A3261" s="5">
        <v>3259</v>
      </c>
      <c r="B3261" s="7" t="s">
        <v>3259</v>
      </c>
      <c r="C3261" s="7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1">
        <f t="shared" si="200"/>
        <v>106</v>
      </c>
      <c r="P3261" s="8">
        <f t="shared" si="201"/>
        <v>251.74</v>
      </c>
      <c r="Q3261" s="8" t="s">
        <v>8317</v>
      </c>
      <c r="R3261" s="8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2.75" x14ac:dyDescent="0.45">
      <c r="A3262" s="5">
        <v>3260</v>
      </c>
      <c r="B3262" s="7" t="s">
        <v>3260</v>
      </c>
      <c r="C3262" s="7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1">
        <f t="shared" si="200"/>
        <v>109</v>
      </c>
      <c r="P3262" s="8">
        <f t="shared" si="201"/>
        <v>74.819999999999993</v>
      </c>
      <c r="Q3262" s="8" t="s">
        <v>8317</v>
      </c>
      <c r="R3262" s="8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2.75" x14ac:dyDescent="0.45">
      <c r="A3263" s="5">
        <v>3261</v>
      </c>
      <c r="B3263" s="7" t="s">
        <v>3261</v>
      </c>
      <c r="C3263" s="7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1">
        <f t="shared" si="200"/>
        <v>100</v>
      </c>
      <c r="P3263" s="8">
        <f t="shared" si="201"/>
        <v>67.650000000000006</v>
      </c>
      <c r="Q3263" s="8" t="s">
        <v>8317</v>
      </c>
      <c r="R3263" s="8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28.5" x14ac:dyDescent="0.45">
      <c r="A3264" s="5">
        <v>3262</v>
      </c>
      <c r="B3264" s="7" t="s">
        <v>3262</v>
      </c>
      <c r="C3264" s="7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1">
        <f t="shared" si="200"/>
        <v>103</v>
      </c>
      <c r="P3264" s="8">
        <f t="shared" si="201"/>
        <v>93.81</v>
      </c>
      <c r="Q3264" s="8" t="s">
        <v>8317</v>
      </c>
      <c r="R3264" s="8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28.5" x14ac:dyDescent="0.45">
      <c r="A3265" s="5">
        <v>3263</v>
      </c>
      <c r="B3265" s="7" t="s">
        <v>3263</v>
      </c>
      <c r="C3265" s="7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1">
        <f t="shared" si="200"/>
        <v>112</v>
      </c>
      <c r="P3265" s="8">
        <f t="shared" si="201"/>
        <v>41.24</v>
      </c>
      <c r="Q3265" s="8" t="s">
        <v>8317</v>
      </c>
      <c r="R3265" s="8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28.5" x14ac:dyDescent="0.45">
      <c r="A3266" s="5">
        <v>3264</v>
      </c>
      <c r="B3266" s="7" t="s">
        <v>3264</v>
      </c>
      <c r="C3266" s="7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1">
        <f t="shared" si="200"/>
        <v>103</v>
      </c>
      <c r="P3266" s="8">
        <f t="shared" si="201"/>
        <v>52.55</v>
      </c>
      <c r="Q3266" s="8" t="s">
        <v>8317</v>
      </c>
      <c r="R3266" s="8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2.75" x14ac:dyDescent="0.45">
      <c r="A3267" s="5">
        <v>3265</v>
      </c>
      <c r="B3267" s="7" t="s">
        <v>3265</v>
      </c>
      <c r="C3267" s="7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1">
        <f t="shared" ref="O3267:O3330" si="204">ROUND((E3267/D3267)*100,0)</f>
        <v>164</v>
      </c>
      <c r="P3267" s="8">
        <f t="shared" ref="P3267:P3330" si="205">ROUND(E3267/L3267,2)</f>
        <v>70.290000000000006</v>
      </c>
      <c r="Q3267" s="8" t="s">
        <v>8317</v>
      </c>
      <c r="R3267" s="8" t="s">
        <v>8318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2.75" x14ac:dyDescent="0.45">
      <c r="A3268" s="5">
        <v>3266</v>
      </c>
      <c r="B3268" s="7" t="s">
        <v>3266</v>
      </c>
      <c r="C3268" s="7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1">
        <f t="shared" si="204"/>
        <v>131</v>
      </c>
      <c r="P3268" s="8">
        <f t="shared" si="205"/>
        <v>48.33</v>
      </c>
      <c r="Q3268" s="8" t="s">
        <v>8317</v>
      </c>
      <c r="R3268" s="8" t="s">
        <v>8318</v>
      </c>
      <c r="S3268" s="17">
        <f t="shared" si="206"/>
        <v>42136.536134259266</v>
      </c>
      <c r="T3268" s="17">
        <f t="shared" si="207"/>
        <v>42167.875</v>
      </c>
    </row>
    <row r="3269" spans="1:20" ht="42.75" x14ac:dyDescent="0.45">
      <c r="A3269" s="5">
        <v>3267</v>
      </c>
      <c r="B3269" s="7" t="s">
        <v>3267</v>
      </c>
      <c r="C3269" s="7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1">
        <f t="shared" si="204"/>
        <v>102</v>
      </c>
      <c r="P3269" s="8">
        <f t="shared" si="205"/>
        <v>53.18</v>
      </c>
      <c r="Q3269" s="8" t="s">
        <v>8317</v>
      </c>
      <c r="R3269" s="8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2.75" x14ac:dyDescent="0.45">
      <c r="A3270" s="5">
        <v>3268</v>
      </c>
      <c r="B3270" s="7" t="s">
        <v>3268</v>
      </c>
      <c r="C3270" s="7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1">
        <f t="shared" si="204"/>
        <v>128</v>
      </c>
      <c r="P3270" s="8">
        <f t="shared" si="205"/>
        <v>60.95</v>
      </c>
      <c r="Q3270" s="8" t="s">
        <v>8317</v>
      </c>
      <c r="R3270" s="8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2.75" x14ac:dyDescent="0.45">
      <c r="A3271" s="5">
        <v>3269</v>
      </c>
      <c r="B3271" s="7" t="s">
        <v>3269</v>
      </c>
      <c r="C3271" s="7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1">
        <f t="shared" si="204"/>
        <v>102</v>
      </c>
      <c r="P3271" s="8">
        <f t="shared" si="205"/>
        <v>116</v>
      </c>
      <c r="Q3271" s="8" t="s">
        <v>8317</v>
      </c>
      <c r="R3271" s="8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42.75" x14ac:dyDescent="0.45">
      <c r="A3272" s="5">
        <v>3270</v>
      </c>
      <c r="B3272" s="7" t="s">
        <v>3270</v>
      </c>
      <c r="C3272" s="7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1">
        <f t="shared" si="204"/>
        <v>102</v>
      </c>
      <c r="P3272" s="8">
        <f t="shared" si="205"/>
        <v>61</v>
      </c>
      <c r="Q3272" s="8" t="s">
        <v>8317</v>
      </c>
      <c r="R3272" s="8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45">
      <c r="A3273" s="5">
        <v>3271</v>
      </c>
      <c r="B3273" s="7" t="s">
        <v>3271</v>
      </c>
      <c r="C3273" s="7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1">
        <f t="shared" si="204"/>
        <v>130</v>
      </c>
      <c r="P3273" s="8">
        <f t="shared" si="205"/>
        <v>38.24</v>
      </c>
      <c r="Q3273" s="8" t="s">
        <v>8317</v>
      </c>
      <c r="R3273" s="8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2.75" x14ac:dyDescent="0.45">
      <c r="A3274" s="5">
        <v>3272</v>
      </c>
      <c r="B3274" s="7" t="s">
        <v>3272</v>
      </c>
      <c r="C3274" s="7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1">
        <f t="shared" si="204"/>
        <v>154</v>
      </c>
      <c r="P3274" s="8">
        <f t="shared" si="205"/>
        <v>106.5</v>
      </c>
      <c r="Q3274" s="8" t="s">
        <v>8317</v>
      </c>
      <c r="R3274" s="8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42.75" x14ac:dyDescent="0.45">
      <c r="A3275" s="5">
        <v>3273</v>
      </c>
      <c r="B3275" s="7" t="s">
        <v>3273</v>
      </c>
      <c r="C3275" s="7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1">
        <f t="shared" si="204"/>
        <v>107</v>
      </c>
      <c r="P3275" s="8">
        <f t="shared" si="205"/>
        <v>204.57</v>
      </c>
      <c r="Q3275" s="8" t="s">
        <v>8317</v>
      </c>
      <c r="R3275" s="8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2.75" x14ac:dyDescent="0.45">
      <c r="A3276" s="5">
        <v>3274</v>
      </c>
      <c r="B3276" s="7" t="s">
        <v>3274</v>
      </c>
      <c r="C3276" s="7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1">
        <f t="shared" si="204"/>
        <v>101</v>
      </c>
      <c r="P3276" s="8">
        <f t="shared" si="205"/>
        <v>54.91</v>
      </c>
      <c r="Q3276" s="8" t="s">
        <v>8317</v>
      </c>
      <c r="R3276" s="8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42.75" x14ac:dyDescent="0.45">
      <c r="A3277" s="5">
        <v>3275</v>
      </c>
      <c r="B3277" s="7" t="s">
        <v>3275</v>
      </c>
      <c r="C3277" s="7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1">
        <f t="shared" si="204"/>
        <v>100</v>
      </c>
      <c r="P3277" s="8">
        <f t="shared" si="205"/>
        <v>150.41999999999999</v>
      </c>
      <c r="Q3277" s="8" t="s">
        <v>8317</v>
      </c>
      <c r="R3277" s="8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42.75" x14ac:dyDescent="0.45">
      <c r="A3278" s="5">
        <v>3276</v>
      </c>
      <c r="B3278" s="7" t="s">
        <v>3276</v>
      </c>
      <c r="C3278" s="7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1">
        <f t="shared" si="204"/>
        <v>117</v>
      </c>
      <c r="P3278" s="8">
        <f t="shared" si="205"/>
        <v>52.58</v>
      </c>
      <c r="Q3278" s="8" t="s">
        <v>8317</v>
      </c>
      <c r="R3278" s="8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42.75" x14ac:dyDescent="0.45">
      <c r="A3279" s="5">
        <v>3277</v>
      </c>
      <c r="B3279" s="7" t="s">
        <v>3277</v>
      </c>
      <c r="C3279" s="7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1">
        <f t="shared" si="204"/>
        <v>109</v>
      </c>
      <c r="P3279" s="8">
        <f t="shared" si="205"/>
        <v>54.3</v>
      </c>
      <c r="Q3279" s="8" t="s">
        <v>8317</v>
      </c>
      <c r="R3279" s="8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42.75" x14ac:dyDescent="0.45">
      <c r="A3280" s="5">
        <v>3278</v>
      </c>
      <c r="B3280" s="7" t="s">
        <v>3278</v>
      </c>
      <c r="C3280" s="7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1">
        <f t="shared" si="204"/>
        <v>103</v>
      </c>
      <c r="P3280" s="8">
        <f t="shared" si="205"/>
        <v>76.03</v>
      </c>
      <c r="Q3280" s="8" t="s">
        <v>8317</v>
      </c>
      <c r="R3280" s="8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42.75" x14ac:dyDescent="0.45">
      <c r="A3281" s="5">
        <v>3279</v>
      </c>
      <c r="B3281" s="7" t="s">
        <v>3279</v>
      </c>
      <c r="C3281" s="7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1">
        <f t="shared" si="204"/>
        <v>114</v>
      </c>
      <c r="P3281" s="8">
        <f t="shared" si="205"/>
        <v>105.21</v>
      </c>
      <c r="Q3281" s="8" t="s">
        <v>8317</v>
      </c>
      <c r="R3281" s="8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42.75" x14ac:dyDescent="0.45">
      <c r="A3282" s="5">
        <v>3280</v>
      </c>
      <c r="B3282" s="7" t="s">
        <v>3280</v>
      </c>
      <c r="C3282" s="7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1">
        <f t="shared" si="204"/>
        <v>103</v>
      </c>
      <c r="P3282" s="8">
        <f t="shared" si="205"/>
        <v>68.67</v>
      </c>
      <c r="Q3282" s="8" t="s">
        <v>8317</v>
      </c>
      <c r="R3282" s="8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28.5" x14ac:dyDescent="0.45">
      <c r="A3283" s="5">
        <v>3281</v>
      </c>
      <c r="B3283" s="7" t="s">
        <v>3281</v>
      </c>
      <c r="C3283" s="7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1">
        <f t="shared" si="204"/>
        <v>122</v>
      </c>
      <c r="P3283" s="8">
        <f t="shared" si="205"/>
        <v>129.36000000000001</v>
      </c>
      <c r="Q3283" s="8" t="s">
        <v>8317</v>
      </c>
      <c r="R3283" s="8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42.75" x14ac:dyDescent="0.45">
      <c r="A3284" s="5">
        <v>3282</v>
      </c>
      <c r="B3284" s="7" t="s">
        <v>3282</v>
      </c>
      <c r="C3284" s="7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1">
        <f t="shared" si="204"/>
        <v>103</v>
      </c>
      <c r="P3284" s="8">
        <f t="shared" si="205"/>
        <v>134.26</v>
      </c>
      <c r="Q3284" s="8" t="s">
        <v>8317</v>
      </c>
      <c r="R3284" s="8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42.75" x14ac:dyDescent="0.45">
      <c r="A3285" s="5">
        <v>3283</v>
      </c>
      <c r="B3285" s="7" t="s">
        <v>3283</v>
      </c>
      <c r="C3285" s="7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1">
        <f t="shared" si="204"/>
        <v>105</v>
      </c>
      <c r="P3285" s="8">
        <f t="shared" si="205"/>
        <v>17.829999999999998</v>
      </c>
      <c r="Q3285" s="8" t="s">
        <v>8317</v>
      </c>
      <c r="R3285" s="8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2.75" x14ac:dyDescent="0.45">
      <c r="A3286" s="5">
        <v>3284</v>
      </c>
      <c r="B3286" s="7" t="s">
        <v>3284</v>
      </c>
      <c r="C3286" s="7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1">
        <f t="shared" si="204"/>
        <v>102</v>
      </c>
      <c r="P3286" s="8">
        <f t="shared" si="205"/>
        <v>203.2</v>
      </c>
      <c r="Q3286" s="8" t="s">
        <v>8317</v>
      </c>
      <c r="R3286" s="8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45">
      <c r="A3287" s="5">
        <v>3285</v>
      </c>
      <c r="B3287" s="7" t="s">
        <v>3285</v>
      </c>
      <c r="C3287" s="7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1">
        <f t="shared" si="204"/>
        <v>112</v>
      </c>
      <c r="P3287" s="8">
        <f t="shared" si="205"/>
        <v>69.19</v>
      </c>
      <c r="Q3287" s="8" t="s">
        <v>8317</v>
      </c>
      <c r="R3287" s="8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42.75" x14ac:dyDescent="0.45">
      <c r="A3288" s="5">
        <v>3286</v>
      </c>
      <c r="B3288" s="7" t="s">
        <v>3286</v>
      </c>
      <c r="C3288" s="7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1">
        <f t="shared" si="204"/>
        <v>102</v>
      </c>
      <c r="P3288" s="8">
        <f t="shared" si="205"/>
        <v>125.12</v>
      </c>
      <c r="Q3288" s="8" t="s">
        <v>8317</v>
      </c>
      <c r="R3288" s="8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28.5" x14ac:dyDescent="0.45">
      <c r="A3289" s="5">
        <v>3287</v>
      </c>
      <c r="B3289" s="7" t="s">
        <v>3287</v>
      </c>
      <c r="C3289" s="7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1">
        <f t="shared" si="204"/>
        <v>100</v>
      </c>
      <c r="P3289" s="8">
        <f t="shared" si="205"/>
        <v>73.53</v>
      </c>
      <c r="Q3289" s="8" t="s">
        <v>8317</v>
      </c>
      <c r="R3289" s="8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42.75" x14ac:dyDescent="0.45">
      <c r="A3290" s="5">
        <v>3288</v>
      </c>
      <c r="B3290" s="7" t="s">
        <v>3288</v>
      </c>
      <c r="C3290" s="7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1">
        <f t="shared" si="204"/>
        <v>100</v>
      </c>
      <c r="P3290" s="8">
        <f t="shared" si="205"/>
        <v>48.44</v>
      </c>
      <c r="Q3290" s="8" t="s">
        <v>8317</v>
      </c>
      <c r="R3290" s="8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42.75" x14ac:dyDescent="0.45">
      <c r="A3291" s="5">
        <v>3289</v>
      </c>
      <c r="B3291" s="7" t="s">
        <v>3289</v>
      </c>
      <c r="C3291" s="7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1">
        <f t="shared" si="204"/>
        <v>133</v>
      </c>
      <c r="P3291" s="8">
        <f t="shared" si="205"/>
        <v>26.61</v>
      </c>
      <c r="Q3291" s="8" t="s">
        <v>8317</v>
      </c>
      <c r="R3291" s="8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71.25" x14ac:dyDescent="0.45">
      <c r="A3292" s="5">
        <v>3290</v>
      </c>
      <c r="B3292" s="7" t="s">
        <v>3290</v>
      </c>
      <c r="C3292" s="7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1">
        <f t="shared" si="204"/>
        <v>121</v>
      </c>
      <c r="P3292" s="8">
        <f t="shared" si="205"/>
        <v>33.67</v>
      </c>
      <c r="Q3292" s="8" t="s">
        <v>8317</v>
      </c>
      <c r="R3292" s="8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42.75" x14ac:dyDescent="0.45">
      <c r="A3293" s="5">
        <v>3291</v>
      </c>
      <c r="B3293" s="7" t="s">
        <v>3291</v>
      </c>
      <c r="C3293" s="7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1">
        <f t="shared" si="204"/>
        <v>114</v>
      </c>
      <c r="P3293" s="8">
        <f t="shared" si="205"/>
        <v>40.71</v>
      </c>
      <c r="Q3293" s="8" t="s">
        <v>8317</v>
      </c>
      <c r="R3293" s="8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2.75" x14ac:dyDescent="0.45">
      <c r="A3294" s="5">
        <v>3292</v>
      </c>
      <c r="B3294" s="7" t="s">
        <v>3292</v>
      </c>
      <c r="C3294" s="7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1">
        <f t="shared" si="204"/>
        <v>286</v>
      </c>
      <c r="P3294" s="8">
        <f t="shared" si="205"/>
        <v>19.27</v>
      </c>
      <c r="Q3294" s="8" t="s">
        <v>8317</v>
      </c>
      <c r="R3294" s="8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57" x14ac:dyDescent="0.45">
      <c r="A3295" s="5">
        <v>3293</v>
      </c>
      <c r="B3295" s="7" t="s">
        <v>3293</v>
      </c>
      <c r="C3295" s="7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1">
        <f t="shared" si="204"/>
        <v>170</v>
      </c>
      <c r="P3295" s="8">
        <f t="shared" si="205"/>
        <v>84.29</v>
      </c>
      <c r="Q3295" s="8" t="s">
        <v>8317</v>
      </c>
      <c r="R3295" s="8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42.75" x14ac:dyDescent="0.45">
      <c r="A3296" s="5">
        <v>3294</v>
      </c>
      <c r="B3296" s="7" t="s">
        <v>3294</v>
      </c>
      <c r="C3296" s="7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1">
        <f t="shared" si="204"/>
        <v>118</v>
      </c>
      <c r="P3296" s="8">
        <f t="shared" si="205"/>
        <v>29.58</v>
      </c>
      <c r="Q3296" s="8" t="s">
        <v>8317</v>
      </c>
      <c r="R3296" s="8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42.75" x14ac:dyDescent="0.45">
      <c r="A3297" s="5">
        <v>3295</v>
      </c>
      <c r="B3297" s="7" t="s">
        <v>3295</v>
      </c>
      <c r="C3297" s="7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1">
        <f t="shared" si="204"/>
        <v>103</v>
      </c>
      <c r="P3297" s="8">
        <f t="shared" si="205"/>
        <v>26.67</v>
      </c>
      <c r="Q3297" s="8" t="s">
        <v>8317</v>
      </c>
      <c r="R3297" s="8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42.75" x14ac:dyDescent="0.45">
      <c r="A3298" s="5">
        <v>3296</v>
      </c>
      <c r="B3298" s="7" t="s">
        <v>3296</v>
      </c>
      <c r="C3298" s="7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1">
        <f t="shared" si="204"/>
        <v>144</v>
      </c>
      <c r="P3298" s="8">
        <f t="shared" si="205"/>
        <v>45.98</v>
      </c>
      <c r="Q3298" s="8" t="s">
        <v>8317</v>
      </c>
      <c r="R3298" s="8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2.75" x14ac:dyDescent="0.45">
      <c r="A3299" s="5">
        <v>3297</v>
      </c>
      <c r="B3299" s="7" t="s">
        <v>3297</v>
      </c>
      <c r="C3299" s="7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1">
        <f t="shared" si="204"/>
        <v>100</v>
      </c>
      <c r="P3299" s="8">
        <f t="shared" si="205"/>
        <v>125.09</v>
      </c>
      <c r="Q3299" s="8" t="s">
        <v>8317</v>
      </c>
      <c r="R3299" s="8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42.75" x14ac:dyDescent="0.45">
      <c r="A3300" s="5">
        <v>3298</v>
      </c>
      <c r="B3300" s="7" t="s">
        <v>3298</v>
      </c>
      <c r="C3300" s="7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1">
        <f t="shared" si="204"/>
        <v>102</v>
      </c>
      <c r="P3300" s="8">
        <f t="shared" si="205"/>
        <v>141.29</v>
      </c>
      <c r="Q3300" s="8" t="s">
        <v>8317</v>
      </c>
      <c r="R3300" s="8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42.75" x14ac:dyDescent="0.45">
      <c r="A3301" s="5">
        <v>3299</v>
      </c>
      <c r="B3301" s="7" t="s">
        <v>3299</v>
      </c>
      <c r="C3301" s="7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1">
        <f t="shared" si="204"/>
        <v>116</v>
      </c>
      <c r="P3301" s="8">
        <f t="shared" si="205"/>
        <v>55.33</v>
      </c>
      <c r="Q3301" s="8" t="s">
        <v>8317</v>
      </c>
      <c r="R3301" s="8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2.75" x14ac:dyDescent="0.45">
      <c r="A3302" s="5">
        <v>3300</v>
      </c>
      <c r="B3302" s="7" t="s">
        <v>3300</v>
      </c>
      <c r="C3302" s="7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1">
        <f t="shared" si="204"/>
        <v>136</v>
      </c>
      <c r="P3302" s="8">
        <f t="shared" si="205"/>
        <v>46.42</v>
      </c>
      <c r="Q3302" s="8" t="s">
        <v>8317</v>
      </c>
      <c r="R3302" s="8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42.75" x14ac:dyDescent="0.45">
      <c r="A3303" s="5">
        <v>3301</v>
      </c>
      <c r="B3303" s="7" t="s">
        <v>3301</v>
      </c>
      <c r="C3303" s="7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1">
        <f t="shared" si="204"/>
        <v>133</v>
      </c>
      <c r="P3303" s="8">
        <f t="shared" si="205"/>
        <v>57.2</v>
      </c>
      <c r="Q3303" s="8" t="s">
        <v>8317</v>
      </c>
      <c r="R3303" s="8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45">
      <c r="A3304" s="5">
        <v>3302</v>
      </c>
      <c r="B3304" s="7" t="s">
        <v>3302</v>
      </c>
      <c r="C3304" s="7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1">
        <f t="shared" si="204"/>
        <v>103</v>
      </c>
      <c r="P3304" s="8">
        <f t="shared" si="205"/>
        <v>173.7</v>
      </c>
      <c r="Q3304" s="8" t="s">
        <v>8317</v>
      </c>
      <c r="R3304" s="8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42.75" x14ac:dyDescent="0.45">
      <c r="A3305" s="5">
        <v>3303</v>
      </c>
      <c r="B3305" s="7" t="s">
        <v>3303</v>
      </c>
      <c r="C3305" s="7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1">
        <f t="shared" si="204"/>
        <v>116</v>
      </c>
      <c r="P3305" s="8">
        <f t="shared" si="205"/>
        <v>59.6</v>
      </c>
      <c r="Q3305" s="8" t="s">
        <v>8317</v>
      </c>
      <c r="R3305" s="8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2.75" x14ac:dyDescent="0.45">
      <c r="A3306" s="5">
        <v>3304</v>
      </c>
      <c r="B3306" s="7" t="s">
        <v>3304</v>
      </c>
      <c r="C3306" s="7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1">
        <f t="shared" si="204"/>
        <v>105</v>
      </c>
      <c r="P3306" s="8">
        <f t="shared" si="205"/>
        <v>89.59</v>
      </c>
      <c r="Q3306" s="8" t="s">
        <v>8317</v>
      </c>
      <c r="R3306" s="8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42.75" x14ac:dyDescent="0.45">
      <c r="A3307" s="5">
        <v>3305</v>
      </c>
      <c r="B3307" s="7" t="s">
        <v>3305</v>
      </c>
      <c r="C3307" s="7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1">
        <f t="shared" si="204"/>
        <v>102</v>
      </c>
      <c r="P3307" s="8">
        <f t="shared" si="205"/>
        <v>204.05</v>
      </c>
      <c r="Q3307" s="8" t="s">
        <v>8317</v>
      </c>
      <c r="R3307" s="8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57" x14ac:dyDescent="0.45">
      <c r="A3308" s="5">
        <v>3306</v>
      </c>
      <c r="B3308" s="7" t="s">
        <v>3306</v>
      </c>
      <c r="C3308" s="7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1">
        <f t="shared" si="204"/>
        <v>175</v>
      </c>
      <c r="P3308" s="8">
        <f t="shared" si="205"/>
        <v>48.7</v>
      </c>
      <c r="Q3308" s="8" t="s">
        <v>8317</v>
      </c>
      <c r="R3308" s="8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42.75" x14ac:dyDescent="0.45">
      <c r="A3309" s="5">
        <v>3307</v>
      </c>
      <c r="B3309" s="7" t="s">
        <v>3307</v>
      </c>
      <c r="C3309" s="7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1">
        <f t="shared" si="204"/>
        <v>107</v>
      </c>
      <c r="P3309" s="8">
        <f t="shared" si="205"/>
        <v>53.34</v>
      </c>
      <c r="Q3309" s="8" t="s">
        <v>8317</v>
      </c>
      <c r="R3309" s="8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2.75" x14ac:dyDescent="0.45">
      <c r="A3310" s="5">
        <v>3308</v>
      </c>
      <c r="B3310" s="7" t="s">
        <v>3308</v>
      </c>
      <c r="C3310" s="7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1">
        <f t="shared" si="204"/>
        <v>122</v>
      </c>
      <c r="P3310" s="8">
        <f t="shared" si="205"/>
        <v>75.09</v>
      </c>
      <c r="Q3310" s="8" t="s">
        <v>8317</v>
      </c>
      <c r="R3310" s="8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28.5" x14ac:dyDescent="0.45">
      <c r="A3311" s="5">
        <v>3309</v>
      </c>
      <c r="B3311" s="7" t="s">
        <v>3309</v>
      </c>
      <c r="C3311" s="7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1">
        <f t="shared" si="204"/>
        <v>159</v>
      </c>
      <c r="P3311" s="8">
        <f t="shared" si="205"/>
        <v>18</v>
      </c>
      <c r="Q3311" s="8" t="s">
        <v>8317</v>
      </c>
      <c r="R3311" s="8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28.5" x14ac:dyDescent="0.45">
      <c r="A3312" s="5">
        <v>3310</v>
      </c>
      <c r="B3312" s="7" t="s">
        <v>3310</v>
      </c>
      <c r="C3312" s="7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1">
        <f t="shared" si="204"/>
        <v>100</v>
      </c>
      <c r="P3312" s="8">
        <f t="shared" si="205"/>
        <v>209.84</v>
      </c>
      <c r="Q3312" s="8" t="s">
        <v>8317</v>
      </c>
      <c r="R3312" s="8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2.75" x14ac:dyDescent="0.45">
      <c r="A3313" s="5">
        <v>3311</v>
      </c>
      <c r="B3313" s="7" t="s">
        <v>3311</v>
      </c>
      <c r="C3313" s="7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1">
        <f t="shared" si="204"/>
        <v>110</v>
      </c>
      <c r="P3313" s="8">
        <f t="shared" si="205"/>
        <v>61.02</v>
      </c>
      <c r="Q3313" s="8" t="s">
        <v>8317</v>
      </c>
      <c r="R3313" s="8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42.75" x14ac:dyDescent="0.45">
      <c r="A3314" s="5">
        <v>3312</v>
      </c>
      <c r="B3314" s="7" t="s">
        <v>3312</v>
      </c>
      <c r="C3314" s="7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1">
        <f t="shared" si="204"/>
        <v>100</v>
      </c>
      <c r="P3314" s="8">
        <f t="shared" si="205"/>
        <v>61</v>
      </c>
      <c r="Q3314" s="8" t="s">
        <v>8317</v>
      </c>
      <c r="R3314" s="8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2.75" x14ac:dyDescent="0.45">
      <c r="A3315" s="5">
        <v>3313</v>
      </c>
      <c r="B3315" s="7" t="s">
        <v>3313</v>
      </c>
      <c r="C3315" s="7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1">
        <f t="shared" si="204"/>
        <v>116</v>
      </c>
      <c r="P3315" s="8">
        <f t="shared" si="205"/>
        <v>80.03</v>
      </c>
      <c r="Q3315" s="8" t="s">
        <v>8317</v>
      </c>
      <c r="R3315" s="8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42.75" x14ac:dyDescent="0.45">
      <c r="A3316" s="5">
        <v>3314</v>
      </c>
      <c r="B3316" s="7" t="s">
        <v>3314</v>
      </c>
      <c r="C3316" s="7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1">
        <f t="shared" si="204"/>
        <v>211</v>
      </c>
      <c r="P3316" s="8">
        <f t="shared" si="205"/>
        <v>29.07</v>
      </c>
      <c r="Q3316" s="8" t="s">
        <v>8317</v>
      </c>
      <c r="R3316" s="8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2.75" x14ac:dyDescent="0.45">
      <c r="A3317" s="5">
        <v>3315</v>
      </c>
      <c r="B3317" s="7" t="s">
        <v>3315</v>
      </c>
      <c r="C3317" s="7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1">
        <f t="shared" si="204"/>
        <v>110</v>
      </c>
      <c r="P3317" s="8">
        <f t="shared" si="205"/>
        <v>49.44</v>
      </c>
      <c r="Q3317" s="8" t="s">
        <v>8317</v>
      </c>
      <c r="R3317" s="8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1.25" x14ac:dyDescent="0.45">
      <c r="A3318" s="5">
        <v>3316</v>
      </c>
      <c r="B3318" s="7" t="s">
        <v>3316</v>
      </c>
      <c r="C3318" s="7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1">
        <f t="shared" si="204"/>
        <v>100</v>
      </c>
      <c r="P3318" s="8">
        <f t="shared" si="205"/>
        <v>93.98</v>
      </c>
      <c r="Q3318" s="8" t="s">
        <v>8317</v>
      </c>
      <c r="R3318" s="8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2.75" x14ac:dyDescent="0.45">
      <c r="A3319" s="5">
        <v>3317</v>
      </c>
      <c r="B3319" s="7" t="s">
        <v>3317</v>
      </c>
      <c r="C3319" s="7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1">
        <f t="shared" si="204"/>
        <v>106</v>
      </c>
      <c r="P3319" s="8">
        <f t="shared" si="205"/>
        <v>61.94</v>
      </c>
      <c r="Q3319" s="8" t="s">
        <v>8317</v>
      </c>
      <c r="R3319" s="8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28.5" x14ac:dyDescent="0.45">
      <c r="A3320" s="5">
        <v>3318</v>
      </c>
      <c r="B3320" s="7" t="s">
        <v>3318</v>
      </c>
      <c r="C3320" s="7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1">
        <f t="shared" si="204"/>
        <v>126</v>
      </c>
      <c r="P3320" s="8">
        <f t="shared" si="205"/>
        <v>78.5</v>
      </c>
      <c r="Q3320" s="8" t="s">
        <v>8317</v>
      </c>
      <c r="R3320" s="8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42.75" x14ac:dyDescent="0.45">
      <c r="A3321" s="5">
        <v>3319</v>
      </c>
      <c r="B3321" s="7" t="s">
        <v>3319</v>
      </c>
      <c r="C3321" s="7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1">
        <f t="shared" si="204"/>
        <v>108</v>
      </c>
      <c r="P3321" s="8">
        <f t="shared" si="205"/>
        <v>33.75</v>
      </c>
      <c r="Q3321" s="8" t="s">
        <v>8317</v>
      </c>
      <c r="R3321" s="8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2.75" x14ac:dyDescent="0.45">
      <c r="A3322" s="5">
        <v>3320</v>
      </c>
      <c r="B3322" s="7" t="s">
        <v>3320</v>
      </c>
      <c r="C3322" s="7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1">
        <f t="shared" si="204"/>
        <v>101</v>
      </c>
      <c r="P3322" s="8">
        <f t="shared" si="205"/>
        <v>66.45</v>
      </c>
      <c r="Q3322" s="8" t="s">
        <v>8317</v>
      </c>
      <c r="R3322" s="8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42.75" x14ac:dyDescent="0.45">
      <c r="A3323" s="5">
        <v>3321</v>
      </c>
      <c r="B3323" s="7" t="s">
        <v>3321</v>
      </c>
      <c r="C3323" s="7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1">
        <f t="shared" si="204"/>
        <v>107</v>
      </c>
      <c r="P3323" s="8">
        <f t="shared" si="205"/>
        <v>35.799999999999997</v>
      </c>
      <c r="Q3323" s="8" t="s">
        <v>8317</v>
      </c>
      <c r="R3323" s="8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42.75" x14ac:dyDescent="0.45">
      <c r="A3324" s="5">
        <v>3322</v>
      </c>
      <c r="B3324" s="7" t="s">
        <v>3322</v>
      </c>
      <c r="C3324" s="7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1">
        <f t="shared" si="204"/>
        <v>102</v>
      </c>
      <c r="P3324" s="8">
        <f t="shared" si="205"/>
        <v>145.65</v>
      </c>
      <c r="Q3324" s="8" t="s">
        <v>8317</v>
      </c>
      <c r="R3324" s="8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42.75" x14ac:dyDescent="0.45">
      <c r="A3325" s="5">
        <v>3323</v>
      </c>
      <c r="B3325" s="7" t="s">
        <v>3323</v>
      </c>
      <c r="C3325" s="7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1">
        <f t="shared" si="204"/>
        <v>126</v>
      </c>
      <c r="P3325" s="8">
        <f t="shared" si="205"/>
        <v>25.69</v>
      </c>
      <c r="Q3325" s="8" t="s">
        <v>8317</v>
      </c>
      <c r="R3325" s="8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42.75" x14ac:dyDescent="0.45">
      <c r="A3326" s="5">
        <v>3324</v>
      </c>
      <c r="B3326" s="7" t="s">
        <v>3324</v>
      </c>
      <c r="C3326" s="7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1">
        <f t="shared" si="204"/>
        <v>102</v>
      </c>
      <c r="P3326" s="8">
        <f t="shared" si="205"/>
        <v>152.5</v>
      </c>
      <c r="Q3326" s="8" t="s">
        <v>8317</v>
      </c>
      <c r="R3326" s="8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42.75" x14ac:dyDescent="0.45">
      <c r="A3327" s="5">
        <v>3325</v>
      </c>
      <c r="B3327" s="7" t="s">
        <v>3325</v>
      </c>
      <c r="C3327" s="7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1">
        <f t="shared" si="204"/>
        <v>113</v>
      </c>
      <c r="P3327" s="8">
        <f t="shared" si="205"/>
        <v>30</v>
      </c>
      <c r="Q3327" s="8" t="s">
        <v>8317</v>
      </c>
      <c r="R3327" s="8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42.75" x14ac:dyDescent="0.45">
      <c r="A3328" s="5">
        <v>3326</v>
      </c>
      <c r="B3328" s="7" t="s">
        <v>3326</v>
      </c>
      <c r="C3328" s="7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1">
        <f t="shared" si="204"/>
        <v>101</v>
      </c>
      <c r="P3328" s="8">
        <f t="shared" si="205"/>
        <v>142.28</v>
      </c>
      <c r="Q3328" s="8" t="s">
        <v>8317</v>
      </c>
      <c r="R3328" s="8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42.75" x14ac:dyDescent="0.45">
      <c r="A3329" s="5">
        <v>3327</v>
      </c>
      <c r="B3329" s="7" t="s">
        <v>3327</v>
      </c>
      <c r="C3329" s="7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1">
        <f t="shared" si="204"/>
        <v>101</v>
      </c>
      <c r="P3329" s="8">
        <f t="shared" si="205"/>
        <v>24.55</v>
      </c>
      <c r="Q3329" s="8" t="s">
        <v>8317</v>
      </c>
      <c r="R3329" s="8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2.75" x14ac:dyDescent="0.45">
      <c r="A3330" s="5">
        <v>3328</v>
      </c>
      <c r="B3330" s="7" t="s">
        <v>3328</v>
      </c>
      <c r="C3330" s="7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1">
        <f t="shared" si="204"/>
        <v>146</v>
      </c>
      <c r="P3330" s="8">
        <f t="shared" si="205"/>
        <v>292.77999999999997</v>
      </c>
      <c r="Q3330" s="8" t="s">
        <v>8317</v>
      </c>
      <c r="R3330" s="8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2.75" x14ac:dyDescent="0.45">
      <c r="A3331" s="5">
        <v>3329</v>
      </c>
      <c r="B3331" s="7" t="s">
        <v>3329</v>
      </c>
      <c r="C3331" s="7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1">
        <f t="shared" ref="O3331:O3394" si="208">ROUND((E3331/D3331)*100,0)</f>
        <v>117</v>
      </c>
      <c r="P3331" s="8">
        <f t="shared" ref="P3331:P3394" si="209">ROUND(E3331/L3331,2)</f>
        <v>44.92</v>
      </c>
      <c r="Q3331" s="8" t="s">
        <v>8317</v>
      </c>
      <c r="R3331" s="8" t="s">
        <v>8318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2.75" x14ac:dyDescent="0.45">
      <c r="A3332" s="5">
        <v>3330</v>
      </c>
      <c r="B3332" s="7" t="s">
        <v>3330</v>
      </c>
      <c r="C3332" s="7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1">
        <f t="shared" si="208"/>
        <v>106</v>
      </c>
      <c r="P3332" s="8">
        <f t="shared" si="209"/>
        <v>23.1</v>
      </c>
      <c r="Q3332" s="8" t="s">
        <v>8317</v>
      </c>
      <c r="R3332" s="8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42.75" x14ac:dyDescent="0.45">
      <c r="A3333" s="5">
        <v>3331</v>
      </c>
      <c r="B3333" s="7" t="s">
        <v>3331</v>
      </c>
      <c r="C3333" s="7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1">
        <f t="shared" si="208"/>
        <v>105</v>
      </c>
      <c r="P3333" s="8">
        <f t="shared" si="209"/>
        <v>80.400000000000006</v>
      </c>
      <c r="Q3333" s="8" t="s">
        <v>8317</v>
      </c>
      <c r="R3333" s="8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2.75" x14ac:dyDescent="0.45">
      <c r="A3334" s="5">
        <v>3332</v>
      </c>
      <c r="B3334" s="7" t="s">
        <v>3332</v>
      </c>
      <c r="C3334" s="7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1">
        <f t="shared" si="208"/>
        <v>100</v>
      </c>
      <c r="P3334" s="8">
        <f t="shared" si="209"/>
        <v>72.290000000000006</v>
      </c>
      <c r="Q3334" s="8" t="s">
        <v>8317</v>
      </c>
      <c r="R3334" s="8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42.75" x14ac:dyDescent="0.45">
      <c r="A3335" s="5">
        <v>3333</v>
      </c>
      <c r="B3335" s="7" t="s">
        <v>3333</v>
      </c>
      <c r="C3335" s="7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1">
        <f t="shared" si="208"/>
        <v>105</v>
      </c>
      <c r="P3335" s="8">
        <f t="shared" si="209"/>
        <v>32.97</v>
      </c>
      <c r="Q3335" s="8" t="s">
        <v>8317</v>
      </c>
      <c r="R3335" s="8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28.5" x14ac:dyDescent="0.45">
      <c r="A3336" s="5">
        <v>3334</v>
      </c>
      <c r="B3336" s="7" t="s">
        <v>3334</v>
      </c>
      <c r="C3336" s="7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1">
        <f t="shared" si="208"/>
        <v>139</v>
      </c>
      <c r="P3336" s="8">
        <f t="shared" si="209"/>
        <v>116.65</v>
      </c>
      <c r="Q3336" s="8" t="s">
        <v>8317</v>
      </c>
      <c r="R3336" s="8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42.75" x14ac:dyDescent="0.45">
      <c r="A3337" s="5">
        <v>3335</v>
      </c>
      <c r="B3337" s="7" t="s">
        <v>3335</v>
      </c>
      <c r="C3337" s="7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1">
        <f t="shared" si="208"/>
        <v>100</v>
      </c>
      <c r="P3337" s="8">
        <f t="shared" si="209"/>
        <v>79.62</v>
      </c>
      <c r="Q3337" s="8" t="s">
        <v>8317</v>
      </c>
      <c r="R3337" s="8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2.75" x14ac:dyDescent="0.45">
      <c r="A3338" s="5">
        <v>3336</v>
      </c>
      <c r="B3338" s="7" t="s">
        <v>3336</v>
      </c>
      <c r="C3338" s="7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1">
        <f t="shared" si="208"/>
        <v>100</v>
      </c>
      <c r="P3338" s="8">
        <f t="shared" si="209"/>
        <v>27.78</v>
      </c>
      <c r="Q3338" s="8" t="s">
        <v>8317</v>
      </c>
      <c r="R3338" s="8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2.75" x14ac:dyDescent="0.45">
      <c r="A3339" s="5">
        <v>3337</v>
      </c>
      <c r="B3339" s="7" t="s">
        <v>3337</v>
      </c>
      <c r="C3339" s="7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1">
        <f t="shared" si="208"/>
        <v>110</v>
      </c>
      <c r="P3339" s="8">
        <f t="shared" si="209"/>
        <v>81.03</v>
      </c>
      <c r="Q3339" s="8" t="s">
        <v>8317</v>
      </c>
      <c r="R3339" s="8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28.5" x14ac:dyDescent="0.45">
      <c r="A3340" s="5">
        <v>3338</v>
      </c>
      <c r="B3340" s="7" t="s">
        <v>3338</v>
      </c>
      <c r="C3340" s="7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1">
        <f t="shared" si="208"/>
        <v>102</v>
      </c>
      <c r="P3340" s="8">
        <f t="shared" si="209"/>
        <v>136.85</v>
      </c>
      <c r="Q3340" s="8" t="s">
        <v>8317</v>
      </c>
      <c r="R3340" s="8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28.5" x14ac:dyDescent="0.45">
      <c r="A3341" s="5">
        <v>3339</v>
      </c>
      <c r="B3341" s="7" t="s">
        <v>3339</v>
      </c>
      <c r="C3341" s="7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1">
        <f t="shared" si="208"/>
        <v>104</v>
      </c>
      <c r="P3341" s="8">
        <f t="shared" si="209"/>
        <v>177.62</v>
      </c>
      <c r="Q3341" s="8" t="s">
        <v>8317</v>
      </c>
      <c r="R3341" s="8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42.75" x14ac:dyDescent="0.45">
      <c r="A3342" s="5">
        <v>3340</v>
      </c>
      <c r="B3342" s="7" t="s">
        <v>3340</v>
      </c>
      <c r="C3342" s="7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1">
        <f t="shared" si="208"/>
        <v>138</v>
      </c>
      <c r="P3342" s="8">
        <f t="shared" si="209"/>
        <v>109.08</v>
      </c>
      <c r="Q3342" s="8" t="s">
        <v>8317</v>
      </c>
      <c r="R3342" s="8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42.75" x14ac:dyDescent="0.45">
      <c r="A3343" s="5">
        <v>3341</v>
      </c>
      <c r="B3343" s="7" t="s">
        <v>3341</v>
      </c>
      <c r="C3343" s="7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1">
        <f t="shared" si="208"/>
        <v>100</v>
      </c>
      <c r="P3343" s="8">
        <f t="shared" si="209"/>
        <v>119.64</v>
      </c>
      <c r="Q3343" s="8" t="s">
        <v>8317</v>
      </c>
      <c r="R3343" s="8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28.5" x14ac:dyDescent="0.45">
      <c r="A3344" s="5">
        <v>3342</v>
      </c>
      <c r="B3344" s="7" t="s">
        <v>3342</v>
      </c>
      <c r="C3344" s="7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1">
        <f t="shared" si="208"/>
        <v>102</v>
      </c>
      <c r="P3344" s="8">
        <f t="shared" si="209"/>
        <v>78.209999999999994</v>
      </c>
      <c r="Q3344" s="8" t="s">
        <v>8317</v>
      </c>
      <c r="R3344" s="8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2.75" x14ac:dyDescent="0.45">
      <c r="A3345" s="5">
        <v>3343</v>
      </c>
      <c r="B3345" s="7" t="s">
        <v>3343</v>
      </c>
      <c r="C3345" s="7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1">
        <f t="shared" si="208"/>
        <v>171</v>
      </c>
      <c r="P3345" s="8">
        <f t="shared" si="209"/>
        <v>52.17</v>
      </c>
      <c r="Q3345" s="8" t="s">
        <v>8317</v>
      </c>
      <c r="R3345" s="8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42.75" x14ac:dyDescent="0.45">
      <c r="A3346" s="5">
        <v>3344</v>
      </c>
      <c r="B3346" s="7" t="s">
        <v>3344</v>
      </c>
      <c r="C3346" s="7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1">
        <f t="shared" si="208"/>
        <v>101</v>
      </c>
      <c r="P3346" s="8">
        <f t="shared" si="209"/>
        <v>114.13</v>
      </c>
      <c r="Q3346" s="8" t="s">
        <v>8317</v>
      </c>
      <c r="R3346" s="8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42.75" x14ac:dyDescent="0.45">
      <c r="A3347" s="5">
        <v>3345</v>
      </c>
      <c r="B3347" s="7" t="s">
        <v>3345</v>
      </c>
      <c r="C3347" s="7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1">
        <f t="shared" si="208"/>
        <v>130</v>
      </c>
      <c r="P3347" s="8">
        <f t="shared" si="209"/>
        <v>50</v>
      </c>
      <c r="Q3347" s="8" t="s">
        <v>8317</v>
      </c>
      <c r="R3347" s="8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42.75" x14ac:dyDescent="0.45">
      <c r="A3348" s="5">
        <v>3346</v>
      </c>
      <c r="B3348" s="7" t="s">
        <v>3346</v>
      </c>
      <c r="C3348" s="7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1">
        <f t="shared" si="208"/>
        <v>110</v>
      </c>
      <c r="P3348" s="8">
        <f t="shared" si="209"/>
        <v>91.67</v>
      </c>
      <c r="Q3348" s="8" t="s">
        <v>8317</v>
      </c>
      <c r="R3348" s="8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42.75" x14ac:dyDescent="0.45">
      <c r="A3349" s="5">
        <v>3347</v>
      </c>
      <c r="B3349" s="7" t="s">
        <v>3347</v>
      </c>
      <c r="C3349" s="7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1">
        <f t="shared" si="208"/>
        <v>119</v>
      </c>
      <c r="P3349" s="8">
        <f t="shared" si="209"/>
        <v>108.59</v>
      </c>
      <c r="Q3349" s="8" t="s">
        <v>8317</v>
      </c>
      <c r="R3349" s="8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42.75" x14ac:dyDescent="0.45">
      <c r="A3350" s="5">
        <v>3348</v>
      </c>
      <c r="B3350" s="7" t="s">
        <v>3266</v>
      </c>
      <c r="C3350" s="7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1">
        <f t="shared" si="208"/>
        <v>100</v>
      </c>
      <c r="P3350" s="8">
        <f t="shared" si="209"/>
        <v>69.819999999999993</v>
      </c>
      <c r="Q3350" s="8" t="s">
        <v>8317</v>
      </c>
      <c r="R3350" s="8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42.75" x14ac:dyDescent="0.45">
      <c r="A3351" s="5">
        <v>3349</v>
      </c>
      <c r="B3351" s="7" t="s">
        <v>3348</v>
      </c>
      <c r="C3351" s="7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1">
        <f t="shared" si="208"/>
        <v>153</v>
      </c>
      <c r="P3351" s="8">
        <f t="shared" si="209"/>
        <v>109.57</v>
      </c>
      <c r="Q3351" s="8" t="s">
        <v>8317</v>
      </c>
      <c r="R3351" s="8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42.75" x14ac:dyDescent="0.45">
      <c r="A3352" s="5">
        <v>3350</v>
      </c>
      <c r="B3352" s="7" t="s">
        <v>3349</v>
      </c>
      <c r="C3352" s="7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1">
        <f t="shared" si="208"/>
        <v>104</v>
      </c>
      <c r="P3352" s="8">
        <f t="shared" si="209"/>
        <v>71.67</v>
      </c>
      <c r="Q3352" s="8" t="s">
        <v>8317</v>
      </c>
      <c r="R3352" s="8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42.75" x14ac:dyDescent="0.45">
      <c r="A3353" s="5">
        <v>3351</v>
      </c>
      <c r="B3353" s="7" t="s">
        <v>3350</v>
      </c>
      <c r="C3353" s="7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1">
        <f t="shared" si="208"/>
        <v>101</v>
      </c>
      <c r="P3353" s="8">
        <f t="shared" si="209"/>
        <v>93.61</v>
      </c>
      <c r="Q3353" s="8" t="s">
        <v>8317</v>
      </c>
      <c r="R3353" s="8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42.75" x14ac:dyDescent="0.45">
      <c r="A3354" s="5">
        <v>3352</v>
      </c>
      <c r="B3354" s="7" t="s">
        <v>3351</v>
      </c>
      <c r="C3354" s="7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1">
        <f t="shared" si="208"/>
        <v>108</v>
      </c>
      <c r="P3354" s="8">
        <f t="shared" si="209"/>
        <v>76.8</v>
      </c>
      <c r="Q3354" s="8" t="s">
        <v>8317</v>
      </c>
      <c r="R3354" s="8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42.75" x14ac:dyDescent="0.45">
      <c r="A3355" s="5">
        <v>3353</v>
      </c>
      <c r="B3355" s="7" t="s">
        <v>3352</v>
      </c>
      <c r="C3355" s="7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1">
        <f t="shared" si="208"/>
        <v>315</v>
      </c>
      <c r="P3355" s="8">
        <f t="shared" si="209"/>
        <v>35.799999999999997</v>
      </c>
      <c r="Q3355" s="8" t="s">
        <v>8317</v>
      </c>
      <c r="R3355" s="8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28.5" x14ac:dyDescent="0.45">
      <c r="A3356" s="5">
        <v>3354</v>
      </c>
      <c r="B3356" s="7" t="s">
        <v>3353</v>
      </c>
      <c r="C3356" s="7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1">
        <f t="shared" si="208"/>
        <v>102</v>
      </c>
      <c r="P3356" s="8">
        <f t="shared" si="209"/>
        <v>55.6</v>
      </c>
      <c r="Q3356" s="8" t="s">
        <v>8317</v>
      </c>
      <c r="R3356" s="8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2.75" x14ac:dyDescent="0.45">
      <c r="A3357" s="5">
        <v>3355</v>
      </c>
      <c r="B3357" s="7" t="s">
        <v>3354</v>
      </c>
      <c r="C3357" s="7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1">
        <f t="shared" si="208"/>
        <v>126</v>
      </c>
      <c r="P3357" s="8">
        <f t="shared" si="209"/>
        <v>147.33000000000001</v>
      </c>
      <c r="Q3357" s="8" t="s">
        <v>8317</v>
      </c>
      <c r="R3357" s="8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42.75" x14ac:dyDescent="0.45">
      <c r="A3358" s="5">
        <v>3356</v>
      </c>
      <c r="B3358" s="7" t="s">
        <v>3355</v>
      </c>
      <c r="C3358" s="7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1">
        <f t="shared" si="208"/>
        <v>101</v>
      </c>
      <c r="P3358" s="8">
        <f t="shared" si="209"/>
        <v>56.33</v>
      </c>
      <c r="Q3358" s="8" t="s">
        <v>8317</v>
      </c>
      <c r="R3358" s="8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42.75" x14ac:dyDescent="0.45">
      <c r="A3359" s="5">
        <v>3357</v>
      </c>
      <c r="B3359" s="7" t="s">
        <v>3356</v>
      </c>
      <c r="C3359" s="7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1">
        <f t="shared" si="208"/>
        <v>101</v>
      </c>
      <c r="P3359" s="8">
        <f t="shared" si="209"/>
        <v>96.19</v>
      </c>
      <c r="Q3359" s="8" t="s">
        <v>8317</v>
      </c>
      <c r="R3359" s="8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2.75" x14ac:dyDescent="0.45">
      <c r="A3360" s="5">
        <v>3358</v>
      </c>
      <c r="B3360" s="7" t="s">
        <v>3357</v>
      </c>
      <c r="C3360" s="7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1">
        <f t="shared" si="208"/>
        <v>103</v>
      </c>
      <c r="P3360" s="8">
        <f t="shared" si="209"/>
        <v>63.57</v>
      </c>
      <c r="Q3360" s="8" t="s">
        <v>8317</v>
      </c>
      <c r="R3360" s="8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28.5" x14ac:dyDescent="0.45">
      <c r="A3361" s="5">
        <v>3359</v>
      </c>
      <c r="B3361" s="7" t="s">
        <v>3358</v>
      </c>
      <c r="C3361" s="7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1">
        <f t="shared" si="208"/>
        <v>106</v>
      </c>
      <c r="P3361" s="8">
        <f t="shared" si="209"/>
        <v>184.78</v>
      </c>
      <c r="Q3361" s="8" t="s">
        <v>8317</v>
      </c>
      <c r="R3361" s="8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28.5" x14ac:dyDescent="0.45">
      <c r="A3362" s="5">
        <v>3360</v>
      </c>
      <c r="B3362" s="7" t="s">
        <v>3359</v>
      </c>
      <c r="C3362" s="7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1">
        <f t="shared" si="208"/>
        <v>101</v>
      </c>
      <c r="P3362" s="8">
        <f t="shared" si="209"/>
        <v>126.72</v>
      </c>
      <c r="Q3362" s="8" t="s">
        <v>8317</v>
      </c>
      <c r="R3362" s="8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42.75" x14ac:dyDescent="0.45">
      <c r="A3363" s="5">
        <v>3361</v>
      </c>
      <c r="B3363" s="7" t="s">
        <v>3360</v>
      </c>
      <c r="C3363" s="7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1">
        <f t="shared" si="208"/>
        <v>113</v>
      </c>
      <c r="P3363" s="8">
        <f t="shared" si="209"/>
        <v>83.43</v>
      </c>
      <c r="Q3363" s="8" t="s">
        <v>8317</v>
      </c>
      <c r="R3363" s="8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2.75" x14ac:dyDescent="0.45">
      <c r="A3364" s="5">
        <v>3362</v>
      </c>
      <c r="B3364" s="7" t="s">
        <v>3361</v>
      </c>
      <c r="C3364" s="7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1">
        <f t="shared" si="208"/>
        <v>218</v>
      </c>
      <c r="P3364" s="8">
        <f t="shared" si="209"/>
        <v>54.5</v>
      </c>
      <c r="Q3364" s="8" t="s">
        <v>8317</v>
      </c>
      <c r="R3364" s="8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42.75" x14ac:dyDescent="0.45">
      <c r="A3365" s="5">
        <v>3363</v>
      </c>
      <c r="B3365" s="7" t="s">
        <v>3362</v>
      </c>
      <c r="C3365" s="7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1">
        <f t="shared" si="208"/>
        <v>101</v>
      </c>
      <c r="P3365" s="8">
        <f t="shared" si="209"/>
        <v>302.31</v>
      </c>
      <c r="Q3365" s="8" t="s">
        <v>8317</v>
      </c>
      <c r="R3365" s="8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42.75" x14ac:dyDescent="0.45">
      <c r="A3366" s="5">
        <v>3364</v>
      </c>
      <c r="B3366" s="7" t="s">
        <v>3363</v>
      </c>
      <c r="C3366" s="7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1">
        <f t="shared" si="208"/>
        <v>106</v>
      </c>
      <c r="P3366" s="8">
        <f t="shared" si="209"/>
        <v>44.14</v>
      </c>
      <c r="Q3366" s="8" t="s">
        <v>8317</v>
      </c>
      <c r="R3366" s="8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42.75" x14ac:dyDescent="0.45">
      <c r="A3367" s="5">
        <v>3365</v>
      </c>
      <c r="B3367" s="7" t="s">
        <v>3364</v>
      </c>
      <c r="C3367" s="7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1">
        <f t="shared" si="208"/>
        <v>104</v>
      </c>
      <c r="P3367" s="8">
        <f t="shared" si="209"/>
        <v>866.67</v>
      </c>
      <c r="Q3367" s="8" t="s">
        <v>8317</v>
      </c>
      <c r="R3367" s="8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2.75" x14ac:dyDescent="0.45">
      <c r="A3368" s="5">
        <v>3366</v>
      </c>
      <c r="B3368" s="7" t="s">
        <v>3365</v>
      </c>
      <c r="C3368" s="7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1">
        <f t="shared" si="208"/>
        <v>221</v>
      </c>
      <c r="P3368" s="8">
        <f t="shared" si="209"/>
        <v>61.39</v>
      </c>
      <c r="Q3368" s="8" t="s">
        <v>8317</v>
      </c>
      <c r="R3368" s="8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42.75" x14ac:dyDescent="0.45">
      <c r="A3369" s="5">
        <v>3367</v>
      </c>
      <c r="B3369" s="7" t="s">
        <v>3366</v>
      </c>
      <c r="C3369" s="7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1">
        <f t="shared" si="208"/>
        <v>119</v>
      </c>
      <c r="P3369" s="8">
        <f t="shared" si="209"/>
        <v>29.67</v>
      </c>
      <c r="Q3369" s="8" t="s">
        <v>8317</v>
      </c>
      <c r="R3369" s="8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2.75" x14ac:dyDescent="0.45">
      <c r="A3370" s="5">
        <v>3368</v>
      </c>
      <c r="B3370" s="7" t="s">
        <v>3367</v>
      </c>
      <c r="C3370" s="7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1">
        <f t="shared" si="208"/>
        <v>105</v>
      </c>
      <c r="P3370" s="8">
        <f t="shared" si="209"/>
        <v>45.48</v>
      </c>
      <c r="Q3370" s="8" t="s">
        <v>8317</v>
      </c>
      <c r="R3370" s="8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2.75" x14ac:dyDescent="0.45">
      <c r="A3371" s="5">
        <v>3369</v>
      </c>
      <c r="B3371" s="7" t="s">
        <v>3368</v>
      </c>
      <c r="C3371" s="7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1">
        <f t="shared" si="208"/>
        <v>104</v>
      </c>
      <c r="P3371" s="8">
        <f t="shared" si="209"/>
        <v>96.2</v>
      </c>
      <c r="Q3371" s="8" t="s">
        <v>8317</v>
      </c>
      <c r="R3371" s="8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28.5" x14ac:dyDescent="0.45">
      <c r="A3372" s="5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1">
        <f t="shared" si="208"/>
        <v>118</v>
      </c>
      <c r="P3372" s="8">
        <f t="shared" si="209"/>
        <v>67.92</v>
      </c>
      <c r="Q3372" s="8" t="s">
        <v>8317</v>
      </c>
      <c r="R3372" s="8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28.5" x14ac:dyDescent="0.45">
      <c r="A3373" s="5">
        <v>3371</v>
      </c>
      <c r="B3373" s="7" t="s">
        <v>3370</v>
      </c>
      <c r="C3373" s="7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1">
        <f t="shared" si="208"/>
        <v>139</v>
      </c>
      <c r="P3373" s="8">
        <f t="shared" si="209"/>
        <v>30.78</v>
      </c>
      <c r="Q3373" s="8" t="s">
        <v>8317</v>
      </c>
      <c r="R3373" s="8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2.75" x14ac:dyDescent="0.45">
      <c r="A3374" s="5">
        <v>3372</v>
      </c>
      <c r="B3374" s="7" t="s">
        <v>3371</v>
      </c>
      <c r="C3374" s="7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1">
        <f t="shared" si="208"/>
        <v>104</v>
      </c>
      <c r="P3374" s="8">
        <f t="shared" si="209"/>
        <v>38.33</v>
      </c>
      <c r="Q3374" s="8" t="s">
        <v>8317</v>
      </c>
      <c r="R3374" s="8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42.75" x14ac:dyDescent="0.45">
      <c r="A3375" s="5">
        <v>3373</v>
      </c>
      <c r="B3375" s="7" t="s">
        <v>3372</v>
      </c>
      <c r="C3375" s="7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1">
        <f t="shared" si="208"/>
        <v>100</v>
      </c>
      <c r="P3375" s="8">
        <f t="shared" si="209"/>
        <v>66.83</v>
      </c>
      <c r="Q3375" s="8" t="s">
        <v>8317</v>
      </c>
      <c r="R3375" s="8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2.75" x14ac:dyDescent="0.45">
      <c r="A3376" s="5">
        <v>3374</v>
      </c>
      <c r="B3376" s="7" t="s">
        <v>3373</v>
      </c>
      <c r="C3376" s="7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1">
        <f t="shared" si="208"/>
        <v>107</v>
      </c>
      <c r="P3376" s="8">
        <f t="shared" si="209"/>
        <v>71.73</v>
      </c>
      <c r="Q3376" s="8" t="s">
        <v>8317</v>
      </c>
      <c r="R3376" s="8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2.75" x14ac:dyDescent="0.45">
      <c r="A3377" s="5">
        <v>3375</v>
      </c>
      <c r="B3377" s="7" t="s">
        <v>3374</v>
      </c>
      <c r="C3377" s="7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1">
        <f t="shared" si="208"/>
        <v>100</v>
      </c>
      <c r="P3377" s="8">
        <f t="shared" si="209"/>
        <v>176.47</v>
      </c>
      <c r="Q3377" s="8" t="s">
        <v>8317</v>
      </c>
      <c r="R3377" s="8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42.75" x14ac:dyDescent="0.45">
      <c r="A3378" s="5">
        <v>3376</v>
      </c>
      <c r="B3378" s="7" t="s">
        <v>3375</v>
      </c>
      <c r="C3378" s="7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1">
        <f t="shared" si="208"/>
        <v>100</v>
      </c>
      <c r="P3378" s="8">
        <f t="shared" si="209"/>
        <v>421.11</v>
      </c>
      <c r="Q3378" s="8" t="s">
        <v>8317</v>
      </c>
      <c r="R3378" s="8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42.75" x14ac:dyDescent="0.45">
      <c r="A3379" s="5">
        <v>3377</v>
      </c>
      <c r="B3379" s="7" t="s">
        <v>3376</v>
      </c>
      <c r="C3379" s="7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1">
        <f t="shared" si="208"/>
        <v>101</v>
      </c>
      <c r="P3379" s="8">
        <f t="shared" si="209"/>
        <v>104.99</v>
      </c>
      <c r="Q3379" s="8" t="s">
        <v>8317</v>
      </c>
      <c r="R3379" s="8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42.75" x14ac:dyDescent="0.45">
      <c r="A3380" s="5">
        <v>3378</v>
      </c>
      <c r="B3380" s="7" t="s">
        <v>3377</v>
      </c>
      <c r="C3380" s="7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1">
        <f t="shared" si="208"/>
        <v>108</v>
      </c>
      <c r="P3380" s="8">
        <f t="shared" si="209"/>
        <v>28.19</v>
      </c>
      <c r="Q3380" s="8" t="s">
        <v>8317</v>
      </c>
      <c r="R3380" s="8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42.75" x14ac:dyDescent="0.45">
      <c r="A3381" s="5">
        <v>3379</v>
      </c>
      <c r="B3381" s="7" t="s">
        <v>3378</v>
      </c>
      <c r="C3381" s="7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1">
        <f t="shared" si="208"/>
        <v>104</v>
      </c>
      <c r="P3381" s="8">
        <f t="shared" si="209"/>
        <v>54.55</v>
      </c>
      <c r="Q3381" s="8" t="s">
        <v>8317</v>
      </c>
      <c r="R3381" s="8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42.75" x14ac:dyDescent="0.45">
      <c r="A3382" s="5">
        <v>3380</v>
      </c>
      <c r="B3382" s="7" t="s">
        <v>3379</v>
      </c>
      <c r="C3382" s="7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1">
        <f t="shared" si="208"/>
        <v>104</v>
      </c>
      <c r="P3382" s="8">
        <f t="shared" si="209"/>
        <v>111.89</v>
      </c>
      <c r="Q3382" s="8" t="s">
        <v>8317</v>
      </c>
      <c r="R3382" s="8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42.75" x14ac:dyDescent="0.45">
      <c r="A3383" s="5">
        <v>3381</v>
      </c>
      <c r="B3383" s="7" t="s">
        <v>3380</v>
      </c>
      <c r="C3383" s="7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1">
        <f t="shared" si="208"/>
        <v>102</v>
      </c>
      <c r="P3383" s="8">
        <f t="shared" si="209"/>
        <v>85.21</v>
      </c>
      <c r="Q3383" s="8" t="s">
        <v>8317</v>
      </c>
      <c r="R3383" s="8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42.75" x14ac:dyDescent="0.45">
      <c r="A3384" s="5">
        <v>3382</v>
      </c>
      <c r="B3384" s="7" t="s">
        <v>3381</v>
      </c>
      <c r="C3384" s="7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1">
        <f t="shared" si="208"/>
        <v>101</v>
      </c>
      <c r="P3384" s="8">
        <f t="shared" si="209"/>
        <v>76.650000000000006</v>
      </c>
      <c r="Q3384" s="8" t="s">
        <v>8317</v>
      </c>
      <c r="R3384" s="8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42.75" x14ac:dyDescent="0.45">
      <c r="A3385" s="5">
        <v>3383</v>
      </c>
      <c r="B3385" s="7" t="s">
        <v>3382</v>
      </c>
      <c r="C3385" s="7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1">
        <f t="shared" si="208"/>
        <v>112</v>
      </c>
      <c r="P3385" s="8">
        <f t="shared" si="209"/>
        <v>65.17</v>
      </c>
      <c r="Q3385" s="8" t="s">
        <v>8317</v>
      </c>
      <c r="R3385" s="8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42.75" x14ac:dyDescent="0.45">
      <c r="A3386" s="5">
        <v>3384</v>
      </c>
      <c r="B3386" s="7" t="s">
        <v>3383</v>
      </c>
      <c r="C3386" s="7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1">
        <f t="shared" si="208"/>
        <v>100</v>
      </c>
      <c r="P3386" s="8">
        <f t="shared" si="209"/>
        <v>93.76</v>
      </c>
      <c r="Q3386" s="8" t="s">
        <v>8317</v>
      </c>
      <c r="R3386" s="8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42.75" x14ac:dyDescent="0.45">
      <c r="A3387" s="5">
        <v>3385</v>
      </c>
      <c r="B3387" s="7" t="s">
        <v>3384</v>
      </c>
      <c r="C3387" s="7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1">
        <f t="shared" si="208"/>
        <v>100</v>
      </c>
      <c r="P3387" s="8">
        <f t="shared" si="209"/>
        <v>133.33000000000001</v>
      </c>
      <c r="Q3387" s="8" t="s">
        <v>8317</v>
      </c>
      <c r="R3387" s="8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42.75" x14ac:dyDescent="0.45">
      <c r="A3388" s="5">
        <v>3386</v>
      </c>
      <c r="B3388" s="7" t="s">
        <v>3385</v>
      </c>
      <c r="C3388" s="7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1">
        <f t="shared" si="208"/>
        <v>105</v>
      </c>
      <c r="P3388" s="8">
        <f t="shared" si="209"/>
        <v>51.22</v>
      </c>
      <c r="Q3388" s="8" t="s">
        <v>8317</v>
      </c>
      <c r="R3388" s="8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42.75" x14ac:dyDescent="0.45">
      <c r="A3389" s="5">
        <v>3387</v>
      </c>
      <c r="B3389" s="7" t="s">
        <v>3386</v>
      </c>
      <c r="C3389" s="7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1">
        <f t="shared" si="208"/>
        <v>117</v>
      </c>
      <c r="P3389" s="8">
        <f t="shared" si="209"/>
        <v>100.17</v>
      </c>
      <c r="Q3389" s="8" t="s">
        <v>8317</v>
      </c>
      <c r="R3389" s="8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42.75" x14ac:dyDescent="0.45">
      <c r="A3390" s="5">
        <v>3388</v>
      </c>
      <c r="B3390" s="7" t="s">
        <v>3387</v>
      </c>
      <c r="C3390" s="7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1">
        <f t="shared" si="208"/>
        <v>104</v>
      </c>
      <c r="P3390" s="8">
        <f t="shared" si="209"/>
        <v>34.6</v>
      </c>
      <c r="Q3390" s="8" t="s">
        <v>8317</v>
      </c>
      <c r="R3390" s="8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2.75" x14ac:dyDescent="0.45">
      <c r="A3391" s="5">
        <v>3389</v>
      </c>
      <c r="B3391" s="7" t="s">
        <v>3388</v>
      </c>
      <c r="C3391" s="7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1">
        <f t="shared" si="208"/>
        <v>115</v>
      </c>
      <c r="P3391" s="8">
        <f t="shared" si="209"/>
        <v>184.68</v>
      </c>
      <c r="Q3391" s="8" t="s">
        <v>8317</v>
      </c>
      <c r="R3391" s="8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42.75" x14ac:dyDescent="0.45">
      <c r="A3392" s="5">
        <v>3390</v>
      </c>
      <c r="B3392" s="7" t="s">
        <v>3389</v>
      </c>
      <c r="C3392" s="7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1">
        <f t="shared" si="208"/>
        <v>102</v>
      </c>
      <c r="P3392" s="8">
        <f t="shared" si="209"/>
        <v>69.819999999999993</v>
      </c>
      <c r="Q3392" s="8" t="s">
        <v>8317</v>
      </c>
      <c r="R3392" s="8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42.75" x14ac:dyDescent="0.45">
      <c r="A3393" s="5">
        <v>3391</v>
      </c>
      <c r="B3393" s="7" t="s">
        <v>3390</v>
      </c>
      <c r="C3393" s="7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1">
        <f t="shared" si="208"/>
        <v>223</v>
      </c>
      <c r="P3393" s="8">
        <f t="shared" si="209"/>
        <v>61.94</v>
      </c>
      <c r="Q3393" s="8" t="s">
        <v>8317</v>
      </c>
      <c r="R3393" s="8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42.75" x14ac:dyDescent="0.45">
      <c r="A3394" s="5">
        <v>3392</v>
      </c>
      <c r="B3394" s="7" t="s">
        <v>3391</v>
      </c>
      <c r="C3394" s="7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1">
        <f t="shared" si="208"/>
        <v>100</v>
      </c>
      <c r="P3394" s="8">
        <f t="shared" si="209"/>
        <v>41.67</v>
      </c>
      <c r="Q3394" s="8" t="s">
        <v>8317</v>
      </c>
      <c r="R3394" s="8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2.75" x14ac:dyDescent="0.45">
      <c r="A3395" s="5">
        <v>3393</v>
      </c>
      <c r="B3395" s="7" t="s">
        <v>3392</v>
      </c>
      <c r="C3395" s="7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1">
        <f t="shared" ref="O3395:O3458" si="212">ROUND((E3395/D3395)*100,0)</f>
        <v>106</v>
      </c>
      <c r="P3395" s="8">
        <f t="shared" ref="P3395:P3458" si="213">ROUND(E3395/L3395,2)</f>
        <v>36.07</v>
      </c>
      <c r="Q3395" s="8" t="s">
        <v>8317</v>
      </c>
      <c r="R3395" s="8" t="s">
        <v>8318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2.75" x14ac:dyDescent="0.45">
      <c r="A3396" s="5">
        <v>3394</v>
      </c>
      <c r="B3396" s="7" t="s">
        <v>3393</v>
      </c>
      <c r="C3396" s="7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1">
        <f t="shared" si="212"/>
        <v>142</v>
      </c>
      <c r="P3396" s="8">
        <f t="shared" si="213"/>
        <v>29</v>
      </c>
      <c r="Q3396" s="8" t="s">
        <v>8317</v>
      </c>
      <c r="R3396" s="8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28.5" x14ac:dyDescent="0.45">
      <c r="A3397" s="5">
        <v>3395</v>
      </c>
      <c r="B3397" s="7" t="s">
        <v>3394</v>
      </c>
      <c r="C3397" s="7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1">
        <f t="shared" si="212"/>
        <v>184</v>
      </c>
      <c r="P3397" s="8">
        <f t="shared" si="213"/>
        <v>24.21</v>
      </c>
      <c r="Q3397" s="8" t="s">
        <v>8317</v>
      </c>
      <c r="R3397" s="8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2.75" x14ac:dyDescent="0.45">
      <c r="A3398" s="5">
        <v>3396</v>
      </c>
      <c r="B3398" s="7" t="s">
        <v>3395</v>
      </c>
      <c r="C3398" s="7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1">
        <f t="shared" si="212"/>
        <v>104</v>
      </c>
      <c r="P3398" s="8">
        <f t="shared" si="213"/>
        <v>55.89</v>
      </c>
      <c r="Q3398" s="8" t="s">
        <v>8317</v>
      </c>
      <c r="R3398" s="8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28.5" x14ac:dyDescent="0.45">
      <c r="A3399" s="5">
        <v>3397</v>
      </c>
      <c r="B3399" s="7" t="s">
        <v>3396</v>
      </c>
      <c r="C3399" s="7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1">
        <f t="shared" si="212"/>
        <v>112</v>
      </c>
      <c r="P3399" s="8">
        <f t="shared" si="213"/>
        <v>11.67</v>
      </c>
      <c r="Q3399" s="8" t="s">
        <v>8317</v>
      </c>
      <c r="R3399" s="8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42.75" x14ac:dyDescent="0.45">
      <c r="A3400" s="5">
        <v>3398</v>
      </c>
      <c r="B3400" s="7" t="s">
        <v>3397</v>
      </c>
      <c r="C3400" s="7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1">
        <f t="shared" si="212"/>
        <v>111</v>
      </c>
      <c r="P3400" s="8">
        <f t="shared" si="213"/>
        <v>68.349999999999994</v>
      </c>
      <c r="Q3400" s="8" t="s">
        <v>8317</v>
      </c>
      <c r="R3400" s="8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2.75" x14ac:dyDescent="0.45">
      <c r="A3401" s="5">
        <v>3399</v>
      </c>
      <c r="B3401" s="7" t="s">
        <v>3398</v>
      </c>
      <c r="C3401" s="7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1">
        <f t="shared" si="212"/>
        <v>104</v>
      </c>
      <c r="P3401" s="8">
        <f t="shared" si="213"/>
        <v>27.07</v>
      </c>
      <c r="Q3401" s="8" t="s">
        <v>8317</v>
      </c>
      <c r="R3401" s="8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42.75" x14ac:dyDescent="0.45">
      <c r="A3402" s="5">
        <v>3400</v>
      </c>
      <c r="B3402" s="7" t="s">
        <v>3399</v>
      </c>
      <c r="C3402" s="7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1">
        <f t="shared" si="212"/>
        <v>100</v>
      </c>
      <c r="P3402" s="8">
        <f t="shared" si="213"/>
        <v>118.13</v>
      </c>
      <c r="Q3402" s="8" t="s">
        <v>8317</v>
      </c>
      <c r="R3402" s="8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42.75" x14ac:dyDescent="0.45">
      <c r="A3403" s="5">
        <v>3401</v>
      </c>
      <c r="B3403" s="7" t="s">
        <v>3400</v>
      </c>
      <c r="C3403" s="7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1">
        <f t="shared" si="212"/>
        <v>102</v>
      </c>
      <c r="P3403" s="8">
        <f t="shared" si="213"/>
        <v>44.76</v>
      </c>
      <c r="Q3403" s="8" t="s">
        <v>8317</v>
      </c>
      <c r="R3403" s="8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2.75" x14ac:dyDescent="0.45">
      <c r="A3404" s="5">
        <v>3402</v>
      </c>
      <c r="B3404" s="7" t="s">
        <v>3401</v>
      </c>
      <c r="C3404" s="7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1">
        <f t="shared" si="212"/>
        <v>110</v>
      </c>
      <c r="P3404" s="8">
        <f t="shared" si="213"/>
        <v>99.79</v>
      </c>
      <c r="Q3404" s="8" t="s">
        <v>8317</v>
      </c>
      <c r="R3404" s="8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2.75" x14ac:dyDescent="0.45">
      <c r="A3405" s="5">
        <v>3403</v>
      </c>
      <c r="B3405" s="7" t="s">
        <v>3402</v>
      </c>
      <c r="C3405" s="7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1">
        <f t="shared" si="212"/>
        <v>100</v>
      </c>
      <c r="P3405" s="8">
        <f t="shared" si="213"/>
        <v>117.65</v>
      </c>
      <c r="Q3405" s="8" t="s">
        <v>8317</v>
      </c>
      <c r="R3405" s="8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42.75" x14ac:dyDescent="0.45">
      <c r="A3406" s="5">
        <v>3404</v>
      </c>
      <c r="B3406" s="7" t="s">
        <v>3403</v>
      </c>
      <c r="C3406" s="7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1">
        <f t="shared" si="212"/>
        <v>122</v>
      </c>
      <c r="P3406" s="8">
        <f t="shared" si="213"/>
        <v>203.33</v>
      </c>
      <c r="Q3406" s="8" t="s">
        <v>8317</v>
      </c>
      <c r="R3406" s="8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2.75" x14ac:dyDescent="0.45">
      <c r="A3407" s="5">
        <v>3405</v>
      </c>
      <c r="B3407" s="7" t="s">
        <v>3404</v>
      </c>
      <c r="C3407" s="7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1">
        <f t="shared" si="212"/>
        <v>138</v>
      </c>
      <c r="P3407" s="8">
        <f t="shared" si="213"/>
        <v>28.32</v>
      </c>
      <c r="Q3407" s="8" t="s">
        <v>8317</v>
      </c>
      <c r="R3407" s="8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28.5" x14ac:dyDescent="0.45">
      <c r="A3408" s="5">
        <v>3406</v>
      </c>
      <c r="B3408" s="7" t="s">
        <v>3405</v>
      </c>
      <c r="C3408" s="7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1">
        <f t="shared" si="212"/>
        <v>100</v>
      </c>
      <c r="P3408" s="8">
        <f t="shared" si="213"/>
        <v>110.23</v>
      </c>
      <c r="Q3408" s="8" t="s">
        <v>8317</v>
      </c>
      <c r="R3408" s="8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57" x14ac:dyDescent="0.45">
      <c r="A3409" s="5">
        <v>3407</v>
      </c>
      <c r="B3409" s="7" t="s">
        <v>3406</v>
      </c>
      <c r="C3409" s="7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1">
        <f t="shared" si="212"/>
        <v>107</v>
      </c>
      <c r="P3409" s="8">
        <f t="shared" si="213"/>
        <v>31.97</v>
      </c>
      <c r="Q3409" s="8" t="s">
        <v>8317</v>
      </c>
      <c r="R3409" s="8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2.75" x14ac:dyDescent="0.45">
      <c r="A3410" s="5">
        <v>3408</v>
      </c>
      <c r="B3410" s="7" t="s">
        <v>3407</v>
      </c>
      <c r="C3410" s="7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1">
        <f t="shared" si="212"/>
        <v>211</v>
      </c>
      <c r="P3410" s="8">
        <f t="shared" si="213"/>
        <v>58.61</v>
      </c>
      <c r="Q3410" s="8" t="s">
        <v>8317</v>
      </c>
      <c r="R3410" s="8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2.75" x14ac:dyDescent="0.45">
      <c r="A3411" s="5">
        <v>3409</v>
      </c>
      <c r="B3411" s="7" t="s">
        <v>3408</v>
      </c>
      <c r="C3411" s="7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1">
        <f t="shared" si="212"/>
        <v>124</v>
      </c>
      <c r="P3411" s="8">
        <f t="shared" si="213"/>
        <v>29.43</v>
      </c>
      <c r="Q3411" s="8" t="s">
        <v>8317</v>
      </c>
      <c r="R3411" s="8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42.75" x14ac:dyDescent="0.45">
      <c r="A3412" s="5">
        <v>3410</v>
      </c>
      <c r="B3412" s="7" t="s">
        <v>3409</v>
      </c>
      <c r="C3412" s="7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1">
        <f t="shared" si="212"/>
        <v>109</v>
      </c>
      <c r="P3412" s="8">
        <f t="shared" si="213"/>
        <v>81.38</v>
      </c>
      <c r="Q3412" s="8" t="s">
        <v>8317</v>
      </c>
      <c r="R3412" s="8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42.75" x14ac:dyDescent="0.45">
      <c r="A3413" s="5">
        <v>3411</v>
      </c>
      <c r="B3413" s="7" t="s">
        <v>3410</v>
      </c>
      <c r="C3413" s="7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1">
        <f t="shared" si="212"/>
        <v>104</v>
      </c>
      <c r="P3413" s="8">
        <f t="shared" si="213"/>
        <v>199.17</v>
      </c>
      <c r="Q3413" s="8" t="s">
        <v>8317</v>
      </c>
      <c r="R3413" s="8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2.75" x14ac:dyDescent="0.45">
      <c r="A3414" s="5">
        <v>3412</v>
      </c>
      <c r="B3414" s="7" t="s">
        <v>3411</v>
      </c>
      <c r="C3414" s="7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1">
        <f t="shared" si="212"/>
        <v>100</v>
      </c>
      <c r="P3414" s="8">
        <f t="shared" si="213"/>
        <v>115.38</v>
      </c>
      <c r="Q3414" s="8" t="s">
        <v>8317</v>
      </c>
      <c r="R3414" s="8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42.75" x14ac:dyDescent="0.45">
      <c r="A3415" s="5">
        <v>3413</v>
      </c>
      <c r="B3415" s="7" t="s">
        <v>3412</v>
      </c>
      <c r="C3415" s="7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1">
        <f t="shared" si="212"/>
        <v>130</v>
      </c>
      <c r="P3415" s="8">
        <f t="shared" si="213"/>
        <v>46.43</v>
      </c>
      <c r="Q3415" s="8" t="s">
        <v>8317</v>
      </c>
      <c r="R3415" s="8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2.75" x14ac:dyDescent="0.45">
      <c r="A3416" s="5">
        <v>3414</v>
      </c>
      <c r="B3416" s="7" t="s">
        <v>3413</v>
      </c>
      <c r="C3416" s="7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1">
        <f t="shared" si="212"/>
        <v>104</v>
      </c>
      <c r="P3416" s="8">
        <f t="shared" si="213"/>
        <v>70.569999999999993</v>
      </c>
      <c r="Q3416" s="8" t="s">
        <v>8317</v>
      </c>
      <c r="R3416" s="8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42.75" x14ac:dyDescent="0.45">
      <c r="A3417" s="5">
        <v>3415</v>
      </c>
      <c r="B3417" s="7" t="s">
        <v>3414</v>
      </c>
      <c r="C3417" s="7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1">
        <f t="shared" si="212"/>
        <v>100</v>
      </c>
      <c r="P3417" s="8">
        <f t="shared" si="213"/>
        <v>22.22</v>
      </c>
      <c r="Q3417" s="8" t="s">
        <v>8317</v>
      </c>
      <c r="R3417" s="8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57" x14ac:dyDescent="0.45">
      <c r="A3418" s="5">
        <v>3416</v>
      </c>
      <c r="B3418" s="7" t="s">
        <v>3415</v>
      </c>
      <c r="C3418" s="7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1">
        <f t="shared" si="212"/>
        <v>120</v>
      </c>
      <c r="P3418" s="8">
        <f t="shared" si="213"/>
        <v>159.47</v>
      </c>
      <c r="Q3418" s="8" t="s">
        <v>8317</v>
      </c>
      <c r="R3418" s="8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2.75" x14ac:dyDescent="0.45">
      <c r="A3419" s="5">
        <v>3417</v>
      </c>
      <c r="B3419" s="7" t="s">
        <v>3416</v>
      </c>
      <c r="C3419" s="7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1">
        <f t="shared" si="212"/>
        <v>100</v>
      </c>
      <c r="P3419" s="8">
        <f t="shared" si="213"/>
        <v>37.78</v>
      </c>
      <c r="Q3419" s="8" t="s">
        <v>8317</v>
      </c>
      <c r="R3419" s="8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42.75" x14ac:dyDescent="0.45">
      <c r="A3420" s="5">
        <v>3418</v>
      </c>
      <c r="B3420" s="7" t="s">
        <v>3417</v>
      </c>
      <c r="C3420" s="7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1">
        <f t="shared" si="212"/>
        <v>101</v>
      </c>
      <c r="P3420" s="8">
        <f t="shared" si="213"/>
        <v>72.05</v>
      </c>
      <c r="Q3420" s="8" t="s">
        <v>8317</v>
      </c>
      <c r="R3420" s="8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57" x14ac:dyDescent="0.45">
      <c r="A3421" s="5">
        <v>3419</v>
      </c>
      <c r="B3421" s="7" t="s">
        <v>3418</v>
      </c>
      <c r="C3421" s="7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1">
        <f t="shared" si="212"/>
        <v>107</v>
      </c>
      <c r="P3421" s="8">
        <f t="shared" si="213"/>
        <v>63.7</v>
      </c>
      <c r="Q3421" s="8" t="s">
        <v>8317</v>
      </c>
      <c r="R3421" s="8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2.75" x14ac:dyDescent="0.45">
      <c r="A3422" s="5">
        <v>3420</v>
      </c>
      <c r="B3422" s="7" t="s">
        <v>3419</v>
      </c>
      <c r="C3422" s="7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1">
        <f t="shared" si="212"/>
        <v>138</v>
      </c>
      <c r="P3422" s="8">
        <f t="shared" si="213"/>
        <v>28.41</v>
      </c>
      <c r="Q3422" s="8" t="s">
        <v>8317</v>
      </c>
      <c r="R3422" s="8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2.75" x14ac:dyDescent="0.45">
      <c r="A3423" s="5">
        <v>3421</v>
      </c>
      <c r="B3423" s="7" t="s">
        <v>3420</v>
      </c>
      <c r="C3423" s="7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1">
        <f t="shared" si="212"/>
        <v>101</v>
      </c>
      <c r="P3423" s="8">
        <f t="shared" si="213"/>
        <v>103.21</v>
      </c>
      <c r="Q3423" s="8" t="s">
        <v>8317</v>
      </c>
      <c r="R3423" s="8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42.75" x14ac:dyDescent="0.45">
      <c r="A3424" s="5">
        <v>3422</v>
      </c>
      <c r="B3424" s="7" t="s">
        <v>3421</v>
      </c>
      <c r="C3424" s="7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1">
        <f t="shared" si="212"/>
        <v>109</v>
      </c>
      <c r="P3424" s="8">
        <f t="shared" si="213"/>
        <v>71.150000000000006</v>
      </c>
      <c r="Q3424" s="8" t="s">
        <v>8317</v>
      </c>
      <c r="R3424" s="8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2.75" x14ac:dyDescent="0.45">
      <c r="A3425" s="5">
        <v>3423</v>
      </c>
      <c r="B3425" s="7" t="s">
        <v>3422</v>
      </c>
      <c r="C3425" s="7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1">
        <f t="shared" si="212"/>
        <v>140</v>
      </c>
      <c r="P3425" s="8">
        <f t="shared" si="213"/>
        <v>35</v>
      </c>
      <c r="Q3425" s="8" t="s">
        <v>8317</v>
      </c>
      <c r="R3425" s="8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42.75" x14ac:dyDescent="0.45">
      <c r="A3426" s="5">
        <v>3424</v>
      </c>
      <c r="B3426" s="7" t="s">
        <v>3423</v>
      </c>
      <c r="C3426" s="7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1">
        <f t="shared" si="212"/>
        <v>104</v>
      </c>
      <c r="P3426" s="8">
        <f t="shared" si="213"/>
        <v>81.78</v>
      </c>
      <c r="Q3426" s="8" t="s">
        <v>8317</v>
      </c>
      <c r="R3426" s="8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42.75" x14ac:dyDescent="0.45">
      <c r="A3427" s="5">
        <v>3425</v>
      </c>
      <c r="B3427" s="7" t="s">
        <v>3424</v>
      </c>
      <c r="C3427" s="7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1">
        <f t="shared" si="212"/>
        <v>103</v>
      </c>
      <c r="P3427" s="8">
        <f t="shared" si="213"/>
        <v>297.02999999999997</v>
      </c>
      <c r="Q3427" s="8" t="s">
        <v>8317</v>
      </c>
      <c r="R3427" s="8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2.75" x14ac:dyDescent="0.45">
      <c r="A3428" s="5">
        <v>3426</v>
      </c>
      <c r="B3428" s="7" t="s">
        <v>3425</v>
      </c>
      <c r="C3428" s="7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1">
        <f t="shared" si="212"/>
        <v>108</v>
      </c>
      <c r="P3428" s="8">
        <f t="shared" si="213"/>
        <v>46.61</v>
      </c>
      <c r="Q3428" s="8" t="s">
        <v>8317</v>
      </c>
      <c r="R3428" s="8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42.75" x14ac:dyDescent="0.45">
      <c r="A3429" s="5">
        <v>3427</v>
      </c>
      <c r="B3429" s="7" t="s">
        <v>3426</v>
      </c>
      <c r="C3429" s="7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1">
        <f t="shared" si="212"/>
        <v>100</v>
      </c>
      <c r="P3429" s="8">
        <f t="shared" si="213"/>
        <v>51.72</v>
      </c>
      <c r="Q3429" s="8" t="s">
        <v>8317</v>
      </c>
      <c r="R3429" s="8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42.75" x14ac:dyDescent="0.45">
      <c r="A3430" s="5">
        <v>3428</v>
      </c>
      <c r="B3430" s="7" t="s">
        <v>3427</v>
      </c>
      <c r="C3430" s="7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1">
        <f t="shared" si="212"/>
        <v>103</v>
      </c>
      <c r="P3430" s="8">
        <f t="shared" si="213"/>
        <v>40.29</v>
      </c>
      <c r="Q3430" s="8" t="s">
        <v>8317</v>
      </c>
      <c r="R3430" s="8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42.75" x14ac:dyDescent="0.45">
      <c r="A3431" s="5">
        <v>3429</v>
      </c>
      <c r="B3431" s="7" t="s">
        <v>3428</v>
      </c>
      <c r="C3431" s="7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1">
        <f t="shared" si="212"/>
        <v>130</v>
      </c>
      <c r="P3431" s="8">
        <f t="shared" si="213"/>
        <v>16.25</v>
      </c>
      <c r="Q3431" s="8" t="s">
        <v>8317</v>
      </c>
      <c r="R3431" s="8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42.75" x14ac:dyDescent="0.45">
      <c r="A3432" s="5">
        <v>3430</v>
      </c>
      <c r="B3432" s="7" t="s">
        <v>3429</v>
      </c>
      <c r="C3432" s="7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1">
        <f t="shared" si="212"/>
        <v>109</v>
      </c>
      <c r="P3432" s="8">
        <f t="shared" si="213"/>
        <v>30.15</v>
      </c>
      <c r="Q3432" s="8" t="s">
        <v>8317</v>
      </c>
      <c r="R3432" s="8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2.75" x14ac:dyDescent="0.45">
      <c r="A3433" s="5">
        <v>3431</v>
      </c>
      <c r="B3433" s="7" t="s">
        <v>3430</v>
      </c>
      <c r="C3433" s="7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1">
        <f t="shared" si="212"/>
        <v>100</v>
      </c>
      <c r="P3433" s="8">
        <f t="shared" si="213"/>
        <v>95.24</v>
      </c>
      <c r="Q3433" s="8" t="s">
        <v>8317</v>
      </c>
      <c r="R3433" s="8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2.75" x14ac:dyDescent="0.45">
      <c r="A3434" s="5">
        <v>3432</v>
      </c>
      <c r="B3434" s="7" t="s">
        <v>3431</v>
      </c>
      <c r="C3434" s="7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1">
        <f t="shared" si="212"/>
        <v>110</v>
      </c>
      <c r="P3434" s="8">
        <f t="shared" si="213"/>
        <v>52.21</v>
      </c>
      <c r="Q3434" s="8" t="s">
        <v>8317</v>
      </c>
      <c r="R3434" s="8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2.75" x14ac:dyDescent="0.45">
      <c r="A3435" s="5">
        <v>3433</v>
      </c>
      <c r="B3435" s="7" t="s">
        <v>3432</v>
      </c>
      <c r="C3435" s="7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1">
        <f t="shared" si="212"/>
        <v>100</v>
      </c>
      <c r="P3435" s="8">
        <f t="shared" si="213"/>
        <v>134.15</v>
      </c>
      <c r="Q3435" s="8" t="s">
        <v>8317</v>
      </c>
      <c r="R3435" s="8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42.75" x14ac:dyDescent="0.45">
      <c r="A3436" s="5">
        <v>3434</v>
      </c>
      <c r="B3436" s="7" t="s">
        <v>3433</v>
      </c>
      <c r="C3436" s="7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1">
        <f t="shared" si="212"/>
        <v>106</v>
      </c>
      <c r="P3436" s="8">
        <f t="shared" si="213"/>
        <v>62.83</v>
      </c>
      <c r="Q3436" s="8" t="s">
        <v>8317</v>
      </c>
      <c r="R3436" s="8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42.75" x14ac:dyDescent="0.45">
      <c r="A3437" s="5">
        <v>3435</v>
      </c>
      <c r="B3437" s="7" t="s">
        <v>3434</v>
      </c>
      <c r="C3437" s="7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1">
        <f t="shared" si="212"/>
        <v>112</v>
      </c>
      <c r="P3437" s="8">
        <f t="shared" si="213"/>
        <v>58.95</v>
      </c>
      <c r="Q3437" s="8" t="s">
        <v>8317</v>
      </c>
      <c r="R3437" s="8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42.75" x14ac:dyDescent="0.45">
      <c r="A3438" s="5">
        <v>3436</v>
      </c>
      <c r="B3438" s="7" t="s">
        <v>3435</v>
      </c>
      <c r="C3438" s="7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1">
        <f t="shared" si="212"/>
        <v>106</v>
      </c>
      <c r="P3438" s="8">
        <f t="shared" si="213"/>
        <v>143.11000000000001</v>
      </c>
      <c r="Q3438" s="8" t="s">
        <v>8317</v>
      </c>
      <c r="R3438" s="8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42.75" x14ac:dyDescent="0.45">
      <c r="A3439" s="5">
        <v>3437</v>
      </c>
      <c r="B3439" s="7" t="s">
        <v>3436</v>
      </c>
      <c r="C3439" s="7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1">
        <f t="shared" si="212"/>
        <v>101</v>
      </c>
      <c r="P3439" s="8">
        <f t="shared" si="213"/>
        <v>84.17</v>
      </c>
      <c r="Q3439" s="8" t="s">
        <v>8317</v>
      </c>
      <c r="R3439" s="8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42.75" x14ac:dyDescent="0.45">
      <c r="A3440" s="5">
        <v>3438</v>
      </c>
      <c r="B3440" s="7" t="s">
        <v>3437</v>
      </c>
      <c r="C3440" s="7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1">
        <f t="shared" si="212"/>
        <v>104</v>
      </c>
      <c r="P3440" s="8">
        <f t="shared" si="213"/>
        <v>186.07</v>
      </c>
      <c r="Q3440" s="8" t="s">
        <v>8317</v>
      </c>
      <c r="R3440" s="8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28.5" x14ac:dyDescent="0.45">
      <c r="A3441" s="5">
        <v>3439</v>
      </c>
      <c r="B3441" s="7" t="s">
        <v>3438</v>
      </c>
      <c r="C3441" s="7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1">
        <f t="shared" si="212"/>
        <v>135</v>
      </c>
      <c r="P3441" s="8">
        <f t="shared" si="213"/>
        <v>89.79</v>
      </c>
      <c r="Q3441" s="8" t="s">
        <v>8317</v>
      </c>
      <c r="R3441" s="8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42.75" x14ac:dyDescent="0.45">
      <c r="A3442" s="5">
        <v>3440</v>
      </c>
      <c r="B3442" s="7" t="s">
        <v>3439</v>
      </c>
      <c r="C3442" s="7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1">
        <f t="shared" si="212"/>
        <v>105</v>
      </c>
      <c r="P3442" s="8">
        <f t="shared" si="213"/>
        <v>64.16</v>
      </c>
      <c r="Q3442" s="8" t="s">
        <v>8317</v>
      </c>
      <c r="R3442" s="8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42.75" x14ac:dyDescent="0.45">
      <c r="A3443" s="5">
        <v>3441</v>
      </c>
      <c r="B3443" s="7" t="s">
        <v>3440</v>
      </c>
      <c r="C3443" s="7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1">
        <f t="shared" si="212"/>
        <v>103</v>
      </c>
      <c r="P3443" s="8">
        <f t="shared" si="213"/>
        <v>59.65</v>
      </c>
      <c r="Q3443" s="8" t="s">
        <v>8317</v>
      </c>
      <c r="R3443" s="8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42.75" x14ac:dyDescent="0.45">
      <c r="A3444" s="5">
        <v>3442</v>
      </c>
      <c r="B3444" s="7" t="s">
        <v>3441</v>
      </c>
      <c r="C3444" s="7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1">
        <f t="shared" si="212"/>
        <v>100</v>
      </c>
      <c r="P3444" s="8">
        <f t="shared" si="213"/>
        <v>31.25</v>
      </c>
      <c r="Q3444" s="8" t="s">
        <v>8317</v>
      </c>
      <c r="R3444" s="8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42.75" x14ac:dyDescent="0.45">
      <c r="A3445" s="5">
        <v>3443</v>
      </c>
      <c r="B3445" s="7" t="s">
        <v>3442</v>
      </c>
      <c r="C3445" s="7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1">
        <f t="shared" si="212"/>
        <v>186</v>
      </c>
      <c r="P3445" s="8">
        <f t="shared" si="213"/>
        <v>41.22</v>
      </c>
      <c r="Q3445" s="8" t="s">
        <v>8317</v>
      </c>
      <c r="R3445" s="8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42.75" x14ac:dyDescent="0.45">
      <c r="A3446" s="5">
        <v>3444</v>
      </c>
      <c r="B3446" s="7" t="s">
        <v>3443</v>
      </c>
      <c r="C3446" s="7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1">
        <f t="shared" si="212"/>
        <v>289</v>
      </c>
      <c r="P3446" s="8">
        <f t="shared" si="213"/>
        <v>43.35</v>
      </c>
      <c r="Q3446" s="8" t="s">
        <v>8317</v>
      </c>
      <c r="R3446" s="8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2.75" x14ac:dyDescent="0.45">
      <c r="A3447" s="5">
        <v>3445</v>
      </c>
      <c r="B3447" s="7" t="s">
        <v>3444</v>
      </c>
      <c r="C3447" s="7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1">
        <f t="shared" si="212"/>
        <v>100</v>
      </c>
      <c r="P3447" s="8">
        <f t="shared" si="213"/>
        <v>64.52</v>
      </c>
      <c r="Q3447" s="8" t="s">
        <v>8317</v>
      </c>
      <c r="R3447" s="8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42.75" x14ac:dyDescent="0.45">
      <c r="A3448" s="5">
        <v>3446</v>
      </c>
      <c r="B3448" s="7" t="s">
        <v>3445</v>
      </c>
      <c r="C3448" s="7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1">
        <f t="shared" si="212"/>
        <v>108</v>
      </c>
      <c r="P3448" s="8">
        <f t="shared" si="213"/>
        <v>43.28</v>
      </c>
      <c r="Q3448" s="8" t="s">
        <v>8317</v>
      </c>
      <c r="R3448" s="8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28.5" x14ac:dyDescent="0.45">
      <c r="A3449" s="5">
        <v>3447</v>
      </c>
      <c r="B3449" s="7" t="s">
        <v>3446</v>
      </c>
      <c r="C3449" s="7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1">
        <f t="shared" si="212"/>
        <v>108</v>
      </c>
      <c r="P3449" s="8">
        <f t="shared" si="213"/>
        <v>77</v>
      </c>
      <c r="Q3449" s="8" t="s">
        <v>8317</v>
      </c>
      <c r="R3449" s="8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2.75" x14ac:dyDescent="0.45">
      <c r="A3450" s="5">
        <v>3448</v>
      </c>
      <c r="B3450" s="7" t="s">
        <v>3447</v>
      </c>
      <c r="C3450" s="7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1">
        <f t="shared" si="212"/>
        <v>110</v>
      </c>
      <c r="P3450" s="8">
        <f t="shared" si="213"/>
        <v>51.22</v>
      </c>
      <c r="Q3450" s="8" t="s">
        <v>8317</v>
      </c>
      <c r="R3450" s="8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2.75" x14ac:dyDescent="0.45">
      <c r="A3451" s="5">
        <v>3449</v>
      </c>
      <c r="B3451" s="7" t="s">
        <v>3448</v>
      </c>
      <c r="C3451" s="7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1">
        <f t="shared" si="212"/>
        <v>171</v>
      </c>
      <c r="P3451" s="8">
        <f t="shared" si="213"/>
        <v>68.25</v>
      </c>
      <c r="Q3451" s="8" t="s">
        <v>8317</v>
      </c>
      <c r="R3451" s="8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42.75" x14ac:dyDescent="0.45">
      <c r="A3452" s="5">
        <v>3450</v>
      </c>
      <c r="B3452" s="7" t="s">
        <v>3449</v>
      </c>
      <c r="C3452" s="7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1">
        <f t="shared" si="212"/>
        <v>152</v>
      </c>
      <c r="P3452" s="8">
        <f t="shared" si="213"/>
        <v>19.489999999999998</v>
      </c>
      <c r="Q3452" s="8" t="s">
        <v>8317</v>
      </c>
      <c r="R3452" s="8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42.75" x14ac:dyDescent="0.45">
      <c r="A3453" s="5">
        <v>3451</v>
      </c>
      <c r="B3453" s="7" t="s">
        <v>3450</v>
      </c>
      <c r="C3453" s="7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1">
        <f t="shared" si="212"/>
        <v>101</v>
      </c>
      <c r="P3453" s="8">
        <f t="shared" si="213"/>
        <v>41.13</v>
      </c>
      <c r="Q3453" s="8" t="s">
        <v>8317</v>
      </c>
      <c r="R3453" s="8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42.75" x14ac:dyDescent="0.45">
      <c r="A3454" s="5">
        <v>3452</v>
      </c>
      <c r="B3454" s="7" t="s">
        <v>3451</v>
      </c>
      <c r="C3454" s="7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1">
        <f t="shared" si="212"/>
        <v>153</v>
      </c>
      <c r="P3454" s="8">
        <f t="shared" si="213"/>
        <v>41.41</v>
      </c>
      <c r="Q3454" s="8" t="s">
        <v>8317</v>
      </c>
      <c r="R3454" s="8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2.75" x14ac:dyDescent="0.45">
      <c r="A3455" s="5">
        <v>3453</v>
      </c>
      <c r="B3455" s="7" t="s">
        <v>3452</v>
      </c>
      <c r="C3455" s="7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1">
        <f t="shared" si="212"/>
        <v>128</v>
      </c>
      <c r="P3455" s="8">
        <f t="shared" si="213"/>
        <v>27.5</v>
      </c>
      <c r="Q3455" s="8" t="s">
        <v>8317</v>
      </c>
      <c r="R3455" s="8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42.75" x14ac:dyDescent="0.45">
      <c r="A3456" s="5">
        <v>3454</v>
      </c>
      <c r="B3456" s="7" t="s">
        <v>3453</v>
      </c>
      <c r="C3456" s="7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1">
        <f t="shared" si="212"/>
        <v>101</v>
      </c>
      <c r="P3456" s="8">
        <f t="shared" si="213"/>
        <v>33.57</v>
      </c>
      <c r="Q3456" s="8" t="s">
        <v>8317</v>
      </c>
      <c r="R3456" s="8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42.75" x14ac:dyDescent="0.45">
      <c r="A3457" s="5">
        <v>3455</v>
      </c>
      <c r="B3457" s="7" t="s">
        <v>3454</v>
      </c>
      <c r="C3457" s="7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1">
        <f t="shared" si="212"/>
        <v>101</v>
      </c>
      <c r="P3457" s="8">
        <f t="shared" si="213"/>
        <v>145.87</v>
      </c>
      <c r="Q3457" s="8" t="s">
        <v>8317</v>
      </c>
      <c r="R3457" s="8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42.75" x14ac:dyDescent="0.45">
      <c r="A3458" s="5">
        <v>3456</v>
      </c>
      <c r="B3458" s="7" t="s">
        <v>3455</v>
      </c>
      <c r="C3458" s="7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1">
        <f t="shared" si="212"/>
        <v>191</v>
      </c>
      <c r="P3458" s="8">
        <f t="shared" si="213"/>
        <v>358.69</v>
      </c>
      <c r="Q3458" s="8" t="s">
        <v>8317</v>
      </c>
      <c r="R3458" s="8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28.5" x14ac:dyDescent="0.45">
      <c r="A3459" s="5">
        <v>3457</v>
      </c>
      <c r="B3459" s="7" t="s">
        <v>3456</v>
      </c>
      <c r="C3459" s="7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1">
        <f t="shared" ref="O3459:O3522" si="216">ROUND((E3459/D3459)*100,0)</f>
        <v>140</v>
      </c>
      <c r="P3459" s="8">
        <f t="shared" ref="P3459:P3522" si="217">ROUND(E3459/L3459,2)</f>
        <v>50.98</v>
      </c>
      <c r="Q3459" s="8" t="s">
        <v>8317</v>
      </c>
      <c r="R3459" s="8" t="s">
        <v>8318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2.75" x14ac:dyDescent="0.45">
      <c r="A3460" s="5">
        <v>3458</v>
      </c>
      <c r="B3460" s="7" t="s">
        <v>3457</v>
      </c>
      <c r="C3460" s="7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1">
        <f t="shared" si="216"/>
        <v>124</v>
      </c>
      <c r="P3460" s="8">
        <f t="shared" si="217"/>
        <v>45.04</v>
      </c>
      <c r="Q3460" s="8" t="s">
        <v>8317</v>
      </c>
      <c r="R3460" s="8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42.75" x14ac:dyDescent="0.45">
      <c r="A3461" s="5">
        <v>3459</v>
      </c>
      <c r="B3461" s="7" t="s">
        <v>3458</v>
      </c>
      <c r="C3461" s="7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1">
        <f t="shared" si="216"/>
        <v>126</v>
      </c>
      <c r="P3461" s="8">
        <f t="shared" si="217"/>
        <v>17.53</v>
      </c>
      <c r="Q3461" s="8" t="s">
        <v>8317</v>
      </c>
      <c r="R3461" s="8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2.75" x14ac:dyDescent="0.45">
      <c r="A3462" s="5">
        <v>3460</v>
      </c>
      <c r="B3462" s="7" t="s">
        <v>3459</v>
      </c>
      <c r="C3462" s="7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1">
        <f t="shared" si="216"/>
        <v>190</v>
      </c>
      <c r="P3462" s="8">
        <f t="shared" si="217"/>
        <v>50</v>
      </c>
      <c r="Q3462" s="8" t="s">
        <v>8317</v>
      </c>
      <c r="R3462" s="8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42.75" x14ac:dyDescent="0.45">
      <c r="A3463" s="5">
        <v>3461</v>
      </c>
      <c r="B3463" s="7" t="s">
        <v>3460</v>
      </c>
      <c r="C3463" s="7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1">
        <f t="shared" si="216"/>
        <v>139</v>
      </c>
      <c r="P3463" s="8">
        <f t="shared" si="217"/>
        <v>57.92</v>
      </c>
      <c r="Q3463" s="8" t="s">
        <v>8317</v>
      </c>
      <c r="R3463" s="8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2.75" x14ac:dyDescent="0.45">
      <c r="A3464" s="5">
        <v>3462</v>
      </c>
      <c r="B3464" s="7" t="s">
        <v>3461</v>
      </c>
      <c r="C3464" s="7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1">
        <f t="shared" si="216"/>
        <v>202</v>
      </c>
      <c r="P3464" s="8">
        <f t="shared" si="217"/>
        <v>29.71</v>
      </c>
      <c r="Q3464" s="8" t="s">
        <v>8317</v>
      </c>
      <c r="R3464" s="8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2.75" x14ac:dyDescent="0.45">
      <c r="A3465" s="5">
        <v>3463</v>
      </c>
      <c r="B3465" s="7" t="s">
        <v>3462</v>
      </c>
      <c r="C3465" s="7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1">
        <f t="shared" si="216"/>
        <v>103</v>
      </c>
      <c r="P3465" s="8">
        <f t="shared" si="217"/>
        <v>90.68</v>
      </c>
      <c r="Q3465" s="8" t="s">
        <v>8317</v>
      </c>
      <c r="R3465" s="8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42.75" x14ac:dyDescent="0.45">
      <c r="A3466" s="5">
        <v>3464</v>
      </c>
      <c r="B3466" s="7" t="s">
        <v>3463</v>
      </c>
      <c r="C3466" s="7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1">
        <f t="shared" si="216"/>
        <v>102</v>
      </c>
      <c r="P3466" s="8">
        <f t="shared" si="217"/>
        <v>55.01</v>
      </c>
      <c r="Q3466" s="8" t="s">
        <v>8317</v>
      </c>
      <c r="R3466" s="8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2.75" x14ac:dyDescent="0.45">
      <c r="A3467" s="5">
        <v>3465</v>
      </c>
      <c r="B3467" s="7" t="s">
        <v>3464</v>
      </c>
      <c r="C3467" s="7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1">
        <f t="shared" si="216"/>
        <v>103</v>
      </c>
      <c r="P3467" s="8">
        <f t="shared" si="217"/>
        <v>57.22</v>
      </c>
      <c r="Q3467" s="8" t="s">
        <v>8317</v>
      </c>
      <c r="R3467" s="8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28.5" x14ac:dyDescent="0.45">
      <c r="A3468" s="5">
        <v>3466</v>
      </c>
      <c r="B3468" s="7" t="s">
        <v>3465</v>
      </c>
      <c r="C3468" s="7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1">
        <f t="shared" si="216"/>
        <v>127</v>
      </c>
      <c r="P3468" s="8">
        <f t="shared" si="217"/>
        <v>72.95</v>
      </c>
      <c r="Q3468" s="8" t="s">
        <v>8317</v>
      </c>
      <c r="R3468" s="8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45">
      <c r="A3469" s="5">
        <v>3467</v>
      </c>
      <c r="B3469" s="7" t="s">
        <v>3466</v>
      </c>
      <c r="C3469" s="7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1">
        <f t="shared" si="216"/>
        <v>101</v>
      </c>
      <c r="P3469" s="8">
        <f t="shared" si="217"/>
        <v>64.47</v>
      </c>
      <c r="Q3469" s="8" t="s">
        <v>8317</v>
      </c>
      <c r="R3469" s="8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2.75" x14ac:dyDescent="0.45">
      <c r="A3470" s="5">
        <v>3468</v>
      </c>
      <c r="B3470" s="7" t="s">
        <v>3467</v>
      </c>
      <c r="C3470" s="7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1">
        <f t="shared" si="216"/>
        <v>122</v>
      </c>
      <c r="P3470" s="8">
        <f t="shared" si="217"/>
        <v>716.35</v>
      </c>
      <c r="Q3470" s="8" t="s">
        <v>8317</v>
      </c>
      <c r="R3470" s="8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42.75" x14ac:dyDescent="0.45">
      <c r="A3471" s="5">
        <v>3469</v>
      </c>
      <c r="B3471" s="7" t="s">
        <v>3468</v>
      </c>
      <c r="C3471" s="7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1">
        <f t="shared" si="216"/>
        <v>113</v>
      </c>
      <c r="P3471" s="8">
        <f t="shared" si="217"/>
        <v>50.4</v>
      </c>
      <c r="Q3471" s="8" t="s">
        <v>8317</v>
      </c>
      <c r="R3471" s="8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28.5" x14ac:dyDescent="0.45">
      <c r="A3472" s="5">
        <v>3470</v>
      </c>
      <c r="B3472" s="7" t="s">
        <v>3469</v>
      </c>
      <c r="C3472" s="7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1">
        <f t="shared" si="216"/>
        <v>150</v>
      </c>
      <c r="P3472" s="8">
        <f t="shared" si="217"/>
        <v>41.67</v>
      </c>
      <c r="Q3472" s="8" t="s">
        <v>8317</v>
      </c>
      <c r="R3472" s="8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42.75" x14ac:dyDescent="0.45">
      <c r="A3473" s="5">
        <v>3471</v>
      </c>
      <c r="B3473" s="7" t="s">
        <v>3470</v>
      </c>
      <c r="C3473" s="7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1">
        <f t="shared" si="216"/>
        <v>215</v>
      </c>
      <c r="P3473" s="8">
        <f t="shared" si="217"/>
        <v>35.770000000000003</v>
      </c>
      <c r="Q3473" s="8" t="s">
        <v>8317</v>
      </c>
      <c r="R3473" s="8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42.75" x14ac:dyDescent="0.45">
      <c r="A3474" s="5">
        <v>3472</v>
      </c>
      <c r="B3474" s="7" t="s">
        <v>3471</v>
      </c>
      <c r="C3474" s="7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1">
        <f t="shared" si="216"/>
        <v>102</v>
      </c>
      <c r="P3474" s="8">
        <f t="shared" si="217"/>
        <v>88.74</v>
      </c>
      <c r="Q3474" s="8" t="s">
        <v>8317</v>
      </c>
      <c r="R3474" s="8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42.75" x14ac:dyDescent="0.45">
      <c r="A3475" s="5">
        <v>3473</v>
      </c>
      <c r="B3475" s="7" t="s">
        <v>3472</v>
      </c>
      <c r="C3475" s="7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1">
        <f t="shared" si="216"/>
        <v>100</v>
      </c>
      <c r="P3475" s="8">
        <f t="shared" si="217"/>
        <v>148.47999999999999</v>
      </c>
      <c r="Q3475" s="8" t="s">
        <v>8317</v>
      </c>
      <c r="R3475" s="8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42.75" x14ac:dyDescent="0.45">
      <c r="A3476" s="5">
        <v>3474</v>
      </c>
      <c r="B3476" s="7" t="s">
        <v>3473</v>
      </c>
      <c r="C3476" s="7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1">
        <f t="shared" si="216"/>
        <v>101</v>
      </c>
      <c r="P3476" s="8">
        <f t="shared" si="217"/>
        <v>51.79</v>
      </c>
      <c r="Q3476" s="8" t="s">
        <v>8317</v>
      </c>
      <c r="R3476" s="8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2.75" x14ac:dyDescent="0.45">
      <c r="A3477" s="5">
        <v>3475</v>
      </c>
      <c r="B3477" s="7" t="s">
        <v>3474</v>
      </c>
      <c r="C3477" s="7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1">
        <f t="shared" si="216"/>
        <v>113</v>
      </c>
      <c r="P3477" s="8">
        <f t="shared" si="217"/>
        <v>20</v>
      </c>
      <c r="Q3477" s="8" t="s">
        <v>8317</v>
      </c>
      <c r="R3477" s="8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42.75" x14ac:dyDescent="0.45">
      <c r="A3478" s="5">
        <v>3476</v>
      </c>
      <c r="B3478" s="7" t="s">
        <v>3475</v>
      </c>
      <c r="C3478" s="7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1">
        <f t="shared" si="216"/>
        <v>104</v>
      </c>
      <c r="P3478" s="8">
        <f t="shared" si="217"/>
        <v>52</v>
      </c>
      <c r="Q3478" s="8" t="s">
        <v>8317</v>
      </c>
      <c r="R3478" s="8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2.75" x14ac:dyDescent="0.45">
      <c r="A3479" s="5">
        <v>3477</v>
      </c>
      <c r="B3479" s="7" t="s">
        <v>3476</v>
      </c>
      <c r="C3479" s="7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1">
        <f t="shared" si="216"/>
        <v>115</v>
      </c>
      <c r="P3479" s="8">
        <f t="shared" si="217"/>
        <v>53.23</v>
      </c>
      <c r="Q3479" s="8" t="s">
        <v>8317</v>
      </c>
      <c r="R3479" s="8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2.75" x14ac:dyDescent="0.45">
      <c r="A3480" s="5">
        <v>3478</v>
      </c>
      <c r="B3480" s="7" t="s">
        <v>3477</v>
      </c>
      <c r="C3480" s="7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1">
        <f t="shared" si="216"/>
        <v>113</v>
      </c>
      <c r="P3480" s="8">
        <f t="shared" si="217"/>
        <v>39.6</v>
      </c>
      <c r="Q3480" s="8" t="s">
        <v>8317</v>
      </c>
      <c r="R3480" s="8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2.75" x14ac:dyDescent="0.45">
      <c r="A3481" s="5">
        <v>3479</v>
      </c>
      <c r="B3481" s="7" t="s">
        <v>3478</v>
      </c>
      <c r="C3481" s="7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1">
        <f t="shared" si="216"/>
        <v>128</v>
      </c>
      <c r="P3481" s="8">
        <f t="shared" si="217"/>
        <v>34.25</v>
      </c>
      <c r="Q3481" s="8" t="s">
        <v>8317</v>
      </c>
      <c r="R3481" s="8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2.75" x14ac:dyDescent="0.45">
      <c r="A3482" s="5">
        <v>3480</v>
      </c>
      <c r="B3482" s="7" t="s">
        <v>3479</v>
      </c>
      <c r="C3482" s="7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1">
        <f t="shared" si="216"/>
        <v>143</v>
      </c>
      <c r="P3482" s="8">
        <f t="shared" si="217"/>
        <v>164.62</v>
      </c>
      <c r="Q3482" s="8" t="s">
        <v>8317</v>
      </c>
      <c r="R3482" s="8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42.75" x14ac:dyDescent="0.45">
      <c r="A3483" s="5">
        <v>3481</v>
      </c>
      <c r="B3483" s="7" t="s">
        <v>3480</v>
      </c>
      <c r="C3483" s="7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1">
        <f t="shared" si="216"/>
        <v>119</v>
      </c>
      <c r="P3483" s="8">
        <f t="shared" si="217"/>
        <v>125.05</v>
      </c>
      <c r="Q3483" s="8" t="s">
        <v>8317</v>
      </c>
      <c r="R3483" s="8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2.75" x14ac:dyDescent="0.45">
      <c r="A3484" s="5">
        <v>3482</v>
      </c>
      <c r="B3484" s="7" t="s">
        <v>3481</v>
      </c>
      <c r="C3484" s="7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1">
        <f t="shared" si="216"/>
        <v>138</v>
      </c>
      <c r="P3484" s="8">
        <f t="shared" si="217"/>
        <v>51.88</v>
      </c>
      <c r="Q3484" s="8" t="s">
        <v>8317</v>
      </c>
      <c r="R3484" s="8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2.75" x14ac:dyDescent="0.45">
      <c r="A3485" s="5">
        <v>3483</v>
      </c>
      <c r="B3485" s="7" t="s">
        <v>3482</v>
      </c>
      <c r="C3485" s="7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1">
        <f t="shared" si="216"/>
        <v>160</v>
      </c>
      <c r="P3485" s="8">
        <f t="shared" si="217"/>
        <v>40.29</v>
      </c>
      <c r="Q3485" s="8" t="s">
        <v>8317</v>
      </c>
      <c r="R3485" s="8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42.75" x14ac:dyDescent="0.45">
      <c r="A3486" s="5">
        <v>3484</v>
      </c>
      <c r="B3486" s="7" t="s">
        <v>3483</v>
      </c>
      <c r="C3486" s="7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1">
        <f t="shared" si="216"/>
        <v>114</v>
      </c>
      <c r="P3486" s="8">
        <f t="shared" si="217"/>
        <v>64.91</v>
      </c>
      <c r="Q3486" s="8" t="s">
        <v>8317</v>
      </c>
      <c r="R3486" s="8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42.75" x14ac:dyDescent="0.45">
      <c r="A3487" s="5">
        <v>3485</v>
      </c>
      <c r="B3487" s="7" t="s">
        <v>3484</v>
      </c>
      <c r="C3487" s="7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1">
        <f t="shared" si="216"/>
        <v>101</v>
      </c>
      <c r="P3487" s="8">
        <f t="shared" si="217"/>
        <v>55.33</v>
      </c>
      <c r="Q3487" s="8" t="s">
        <v>8317</v>
      </c>
      <c r="R3487" s="8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2.75" x14ac:dyDescent="0.45">
      <c r="A3488" s="5">
        <v>3486</v>
      </c>
      <c r="B3488" s="7" t="s">
        <v>3485</v>
      </c>
      <c r="C3488" s="7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1">
        <f t="shared" si="216"/>
        <v>155</v>
      </c>
      <c r="P3488" s="8">
        <f t="shared" si="217"/>
        <v>83.14</v>
      </c>
      <c r="Q3488" s="8" t="s">
        <v>8317</v>
      </c>
      <c r="R3488" s="8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42.75" x14ac:dyDescent="0.45">
      <c r="A3489" s="5">
        <v>3487</v>
      </c>
      <c r="B3489" s="7" t="s">
        <v>3486</v>
      </c>
      <c r="C3489" s="7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1">
        <f t="shared" si="216"/>
        <v>128</v>
      </c>
      <c r="P3489" s="8">
        <f t="shared" si="217"/>
        <v>38.71</v>
      </c>
      <c r="Q3489" s="8" t="s">
        <v>8317</v>
      </c>
      <c r="R3489" s="8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42.75" x14ac:dyDescent="0.45">
      <c r="A3490" s="5">
        <v>3488</v>
      </c>
      <c r="B3490" s="7" t="s">
        <v>3487</v>
      </c>
      <c r="C3490" s="7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1">
        <f t="shared" si="216"/>
        <v>121</v>
      </c>
      <c r="P3490" s="8">
        <f t="shared" si="217"/>
        <v>125.38</v>
      </c>
      <c r="Q3490" s="8" t="s">
        <v>8317</v>
      </c>
      <c r="R3490" s="8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42.75" x14ac:dyDescent="0.45">
      <c r="A3491" s="5">
        <v>3489</v>
      </c>
      <c r="B3491" s="7" t="s">
        <v>3488</v>
      </c>
      <c r="C3491" s="7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1">
        <f t="shared" si="216"/>
        <v>113</v>
      </c>
      <c r="P3491" s="8">
        <f t="shared" si="217"/>
        <v>78.260000000000005</v>
      </c>
      <c r="Q3491" s="8" t="s">
        <v>8317</v>
      </c>
      <c r="R3491" s="8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42.75" x14ac:dyDescent="0.45">
      <c r="A3492" s="5">
        <v>3490</v>
      </c>
      <c r="B3492" s="7" t="s">
        <v>3489</v>
      </c>
      <c r="C3492" s="7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1">
        <f t="shared" si="216"/>
        <v>128</v>
      </c>
      <c r="P3492" s="8">
        <f t="shared" si="217"/>
        <v>47.22</v>
      </c>
      <c r="Q3492" s="8" t="s">
        <v>8317</v>
      </c>
      <c r="R3492" s="8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42.75" x14ac:dyDescent="0.45">
      <c r="A3493" s="5">
        <v>3491</v>
      </c>
      <c r="B3493" s="7" t="s">
        <v>3490</v>
      </c>
      <c r="C3493" s="7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1">
        <f t="shared" si="216"/>
        <v>158</v>
      </c>
      <c r="P3493" s="8">
        <f t="shared" si="217"/>
        <v>79.099999999999994</v>
      </c>
      <c r="Q3493" s="8" t="s">
        <v>8317</v>
      </c>
      <c r="R3493" s="8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2.75" x14ac:dyDescent="0.45">
      <c r="A3494" s="5">
        <v>3492</v>
      </c>
      <c r="B3494" s="7" t="s">
        <v>3491</v>
      </c>
      <c r="C3494" s="7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1">
        <f t="shared" si="216"/>
        <v>105</v>
      </c>
      <c r="P3494" s="8">
        <f t="shared" si="217"/>
        <v>114.29</v>
      </c>
      <c r="Q3494" s="8" t="s">
        <v>8317</v>
      </c>
      <c r="R3494" s="8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42.75" x14ac:dyDescent="0.45">
      <c r="A3495" s="5">
        <v>3493</v>
      </c>
      <c r="B3495" s="7" t="s">
        <v>3492</v>
      </c>
      <c r="C3495" s="7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1">
        <f t="shared" si="216"/>
        <v>100</v>
      </c>
      <c r="P3495" s="8">
        <f t="shared" si="217"/>
        <v>51.72</v>
      </c>
      <c r="Q3495" s="8" t="s">
        <v>8317</v>
      </c>
      <c r="R3495" s="8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42.75" x14ac:dyDescent="0.45">
      <c r="A3496" s="5">
        <v>3494</v>
      </c>
      <c r="B3496" s="7" t="s">
        <v>3493</v>
      </c>
      <c r="C3496" s="7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1">
        <f t="shared" si="216"/>
        <v>100</v>
      </c>
      <c r="P3496" s="8">
        <f t="shared" si="217"/>
        <v>30.77</v>
      </c>
      <c r="Q3496" s="8" t="s">
        <v>8317</v>
      </c>
      <c r="R3496" s="8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42.75" x14ac:dyDescent="0.45">
      <c r="A3497" s="5">
        <v>3495</v>
      </c>
      <c r="B3497" s="7" t="s">
        <v>3494</v>
      </c>
      <c r="C3497" s="7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1">
        <f t="shared" si="216"/>
        <v>107</v>
      </c>
      <c r="P3497" s="8">
        <f t="shared" si="217"/>
        <v>74.209999999999994</v>
      </c>
      <c r="Q3497" s="8" t="s">
        <v>8317</v>
      </c>
      <c r="R3497" s="8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42.75" x14ac:dyDescent="0.45">
      <c r="A3498" s="5">
        <v>3496</v>
      </c>
      <c r="B3498" s="7" t="s">
        <v>3495</v>
      </c>
      <c r="C3498" s="7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1">
        <f t="shared" si="216"/>
        <v>124</v>
      </c>
      <c r="P3498" s="8">
        <f t="shared" si="217"/>
        <v>47.85</v>
      </c>
      <c r="Q3498" s="8" t="s">
        <v>8317</v>
      </c>
      <c r="R3498" s="8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42.75" x14ac:dyDescent="0.45">
      <c r="A3499" s="5">
        <v>3497</v>
      </c>
      <c r="B3499" s="7" t="s">
        <v>3496</v>
      </c>
      <c r="C3499" s="7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1">
        <f t="shared" si="216"/>
        <v>109</v>
      </c>
      <c r="P3499" s="8">
        <f t="shared" si="217"/>
        <v>34.409999999999997</v>
      </c>
      <c r="Q3499" s="8" t="s">
        <v>8317</v>
      </c>
      <c r="R3499" s="8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42.75" x14ac:dyDescent="0.45">
      <c r="A3500" s="5">
        <v>3498</v>
      </c>
      <c r="B3500" s="7" t="s">
        <v>3497</v>
      </c>
      <c r="C3500" s="7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1">
        <f t="shared" si="216"/>
        <v>102</v>
      </c>
      <c r="P3500" s="8">
        <f t="shared" si="217"/>
        <v>40.24</v>
      </c>
      <c r="Q3500" s="8" t="s">
        <v>8317</v>
      </c>
      <c r="R3500" s="8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42.75" x14ac:dyDescent="0.45">
      <c r="A3501" s="5">
        <v>3499</v>
      </c>
      <c r="B3501" s="7" t="s">
        <v>3498</v>
      </c>
      <c r="C3501" s="7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1">
        <f t="shared" si="216"/>
        <v>106</v>
      </c>
      <c r="P3501" s="8">
        <f t="shared" si="217"/>
        <v>60.29</v>
      </c>
      <c r="Q3501" s="8" t="s">
        <v>8317</v>
      </c>
      <c r="R3501" s="8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42.75" x14ac:dyDescent="0.45">
      <c r="A3502" s="5">
        <v>3500</v>
      </c>
      <c r="B3502" s="7" t="s">
        <v>3499</v>
      </c>
      <c r="C3502" s="7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1">
        <f t="shared" si="216"/>
        <v>106</v>
      </c>
      <c r="P3502" s="8">
        <f t="shared" si="217"/>
        <v>25.31</v>
      </c>
      <c r="Q3502" s="8" t="s">
        <v>8317</v>
      </c>
      <c r="R3502" s="8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2.75" x14ac:dyDescent="0.45">
      <c r="A3503" s="5">
        <v>3501</v>
      </c>
      <c r="B3503" s="7" t="s">
        <v>3500</v>
      </c>
      <c r="C3503" s="7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1">
        <f t="shared" si="216"/>
        <v>101</v>
      </c>
      <c r="P3503" s="8">
        <f t="shared" si="217"/>
        <v>35.950000000000003</v>
      </c>
      <c r="Q3503" s="8" t="s">
        <v>8317</v>
      </c>
      <c r="R3503" s="8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42.75" x14ac:dyDescent="0.45">
      <c r="A3504" s="5">
        <v>3502</v>
      </c>
      <c r="B3504" s="7" t="s">
        <v>3501</v>
      </c>
      <c r="C3504" s="7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1">
        <f t="shared" si="216"/>
        <v>105</v>
      </c>
      <c r="P3504" s="8">
        <f t="shared" si="217"/>
        <v>136</v>
      </c>
      <c r="Q3504" s="8" t="s">
        <v>8317</v>
      </c>
      <c r="R3504" s="8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2.75" x14ac:dyDescent="0.45">
      <c r="A3505" s="5">
        <v>3503</v>
      </c>
      <c r="B3505" s="7" t="s">
        <v>3502</v>
      </c>
      <c r="C3505" s="7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1">
        <f t="shared" si="216"/>
        <v>108</v>
      </c>
      <c r="P3505" s="8">
        <f t="shared" si="217"/>
        <v>70.760000000000005</v>
      </c>
      <c r="Q3505" s="8" t="s">
        <v>8317</v>
      </c>
      <c r="R3505" s="8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42.75" x14ac:dyDescent="0.45">
      <c r="A3506" s="5">
        <v>3504</v>
      </c>
      <c r="B3506" s="7" t="s">
        <v>3503</v>
      </c>
      <c r="C3506" s="7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1">
        <f t="shared" si="216"/>
        <v>100</v>
      </c>
      <c r="P3506" s="8">
        <f t="shared" si="217"/>
        <v>125</v>
      </c>
      <c r="Q3506" s="8" t="s">
        <v>8317</v>
      </c>
      <c r="R3506" s="8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85.5" x14ac:dyDescent="0.45">
      <c r="A3507" s="5">
        <v>3505</v>
      </c>
      <c r="B3507" s="7" t="s">
        <v>3504</v>
      </c>
      <c r="C3507" s="7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1">
        <f t="shared" si="216"/>
        <v>104</v>
      </c>
      <c r="P3507" s="8">
        <f t="shared" si="217"/>
        <v>66.510000000000005</v>
      </c>
      <c r="Q3507" s="8" t="s">
        <v>8317</v>
      </c>
      <c r="R3507" s="8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42.75" x14ac:dyDescent="0.45">
      <c r="A3508" s="5">
        <v>3506</v>
      </c>
      <c r="B3508" s="7" t="s">
        <v>3505</v>
      </c>
      <c r="C3508" s="7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1">
        <f t="shared" si="216"/>
        <v>102</v>
      </c>
      <c r="P3508" s="8">
        <f t="shared" si="217"/>
        <v>105</v>
      </c>
      <c r="Q3508" s="8" t="s">
        <v>8317</v>
      </c>
      <c r="R3508" s="8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42.75" x14ac:dyDescent="0.45">
      <c r="A3509" s="5">
        <v>3507</v>
      </c>
      <c r="B3509" s="7" t="s">
        <v>3506</v>
      </c>
      <c r="C3509" s="7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1">
        <f t="shared" si="216"/>
        <v>104</v>
      </c>
      <c r="P3509" s="8">
        <f t="shared" si="217"/>
        <v>145</v>
      </c>
      <c r="Q3509" s="8" t="s">
        <v>8317</v>
      </c>
      <c r="R3509" s="8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42.75" x14ac:dyDescent="0.45">
      <c r="A3510" s="5">
        <v>3508</v>
      </c>
      <c r="B3510" s="7" t="s">
        <v>3507</v>
      </c>
      <c r="C3510" s="7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1">
        <f t="shared" si="216"/>
        <v>180</v>
      </c>
      <c r="P3510" s="8">
        <f t="shared" si="217"/>
        <v>12</v>
      </c>
      <c r="Q3510" s="8" t="s">
        <v>8317</v>
      </c>
      <c r="R3510" s="8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42.75" x14ac:dyDescent="0.45">
      <c r="A3511" s="5">
        <v>3509</v>
      </c>
      <c r="B3511" s="7" t="s">
        <v>3508</v>
      </c>
      <c r="C3511" s="7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1">
        <f t="shared" si="216"/>
        <v>106</v>
      </c>
      <c r="P3511" s="8">
        <f t="shared" si="217"/>
        <v>96.67</v>
      </c>
      <c r="Q3511" s="8" t="s">
        <v>8317</v>
      </c>
      <c r="R3511" s="8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42.75" x14ac:dyDescent="0.45">
      <c r="A3512" s="5">
        <v>3510</v>
      </c>
      <c r="B3512" s="7" t="s">
        <v>3509</v>
      </c>
      <c r="C3512" s="7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1">
        <f t="shared" si="216"/>
        <v>101</v>
      </c>
      <c r="P3512" s="8">
        <f t="shared" si="217"/>
        <v>60.33</v>
      </c>
      <c r="Q3512" s="8" t="s">
        <v>8317</v>
      </c>
      <c r="R3512" s="8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2.75" x14ac:dyDescent="0.45">
      <c r="A3513" s="5">
        <v>3511</v>
      </c>
      <c r="B3513" s="7" t="s">
        <v>3510</v>
      </c>
      <c r="C3513" s="7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1">
        <f t="shared" si="216"/>
        <v>101</v>
      </c>
      <c r="P3513" s="8">
        <f t="shared" si="217"/>
        <v>79.89</v>
      </c>
      <c r="Q3513" s="8" t="s">
        <v>8317</v>
      </c>
      <c r="R3513" s="8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42.75" x14ac:dyDescent="0.45">
      <c r="A3514" s="5">
        <v>3512</v>
      </c>
      <c r="B3514" s="7" t="s">
        <v>3511</v>
      </c>
      <c r="C3514" s="7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1">
        <f t="shared" si="216"/>
        <v>100</v>
      </c>
      <c r="P3514" s="8">
        <f t="shared" si="217"/>
        <v>58.82</v>
      </c>
      <c r="Q3514" s="8" t="s">
        <v>8317</v>
      </c>
      <c r="R3514" s="8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42.75" x14ac:dyDescent="0.45">
      <c r="A3515" s="5">
        <v>3513</v>
      </c>
      <c r="B3515" s="7" t="s">
        <v>3512</v>
      </c>
      <c r="C3515" s="7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1">
        <f t="shared" si="216"/>
        <v>118</v>
      </c>
      <c r="P3515" s="8">
        <f t="shared" si="217"/>
        <v>75.34</v>
      </c>
      <c r="Q3515" s="8" t="s">
        <v>8317</v>
      </c>
      <c r="R3515" s="8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2.75" x14ac:dyDescent="0.45">
      <c r="A3516" s="5">
        <v>3514</v>
      </c>
      <c r="B3516" s="7" t="s">
        <v>3513</v>
      </c>
      <c r="C3516" s="7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1">
        <f t="shared" si="216"/>
        <v>110</v>
      </c>
      <c r="P3516" s="8">
        <f t="shared" si="217"/>
        <v>55</v>
      </c>
      <c r="Q3516" s="8" t="s">
        <v>8317</v>
      </c>
      <c r="R3516" s="8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2.75" x14ac:dyDescent="0.45">
      <c r="A3517" s="5">
        <v>3515</v>
      </c>
      <c r="B3517" s="7" t="s">
        <v>3514</v>
      </c>
      <c r="C3517" s="7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1">
        <f t="shared" si="216"/>
        <v>103</v>
      </c>
      <c r="P3517" s="8">
        <f t="shared" si="217"/>
        <v>66.959999999999994</v>
      </c>
      <c r="Q3517" s="8" t="s">
        <v>8317</v>
      </c>
      <c r="R3517" s="8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42.75" x14ac:dyDescent="0.45">
      <c r="A3518" s="5">
        <v>3516</v>
      </c>
      <c r="B3518" s="7" t="s">
        <v>3515</v>
      </c>
      <c r="C3518" s="7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1">
        <f t="shared" si="216"/>
        <v>100</v>
      </c>
      <c r="P3518" s="8">
        <f t="shared" si="217"/>
        <v>227.27</v>
      </c>
      <c r="Q3518" s="8" t="s">
        <v>8317</v>
      </c>
      <c r="R3518" s="8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2.75" x14ac:dyDescent="0.45">
      <c r="A3519" s="5">
        <v>3517</v>
      </c>
      <c r="B3519" s="7" t="s">
        <v>3516</v>
      </c>
      <c r="C3519" s="7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1">
        <f t="shared" si="216"/>
        <v>100</v>
      </c>
      <c r="P3519" s="8">
        <f t="shared" si="217"/>
        <v>307.69</v>
      </c>
      <c r="Q3519" s="8" t="s">
        <v>8317</v>
      </c>
      <c r="R3519" s="8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42.75" x14ac:dyDescent="0.45">
      <c r="A3520" s="5">
        <v>3518</v>
      </c>
      <c r="B3520" s="7" t="s">
        <v>3517</v>
      </c>
      <c r="C3520" s="7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1">
        <f t="shared" si="216"/>
        <v>110</v>
      </c>
      <c r="P3520" s="8">
        <f t="shared" si="217"/>
        <v>50.02</v>
      </c>
      <c r="Q3520" s="8" t="s">
        <v>8317</v>
      </c>
      <c r="R3520" s="8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2.75" x14ac:dyDescent="0.45">
      <c r="A3521" s="5">
        <v>3519</v>
      </c>
      <c r="B3521" s="7" t="s">
        <v>3518</v>
      </c>
      <c r="C3521" s="7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1">
        <f t="shared" si="216"/>
        <v>101</v>
      </c>
      <c r="P3521" s="8">
        <f t="shared" si="217"/>
        <v>72.39</v>
      </c>
      <c r="Q3521" s="8" t="s">
        <v>8317</v>
      </c>
      <c r="R3521" s="8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28.5" x14ac:dyDescent="0.45">
      <c r="A3522" s="5">
        <v>3520</v>
      </c>
      <c r="B3522" s="7" t="s">
        <v>3519</v>
      </c>
      <c r="C3522" s="7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1">
        <f t="shared" si="216"/>
        <v>101</v>
      </c>
      <c r="P3522" s="8">
        <f t="shared" si="217"/>
        <v>95.95</v>
      </c>
      <c r="Q3522" s="8" t="s">
        <v>8317</v>
      </c>
      <c r="R3522" s="8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42.75" x14ac:dyDescent="0.45">
      <c r="A3523" s="5">
        <v>3521</v>
      </c>
      <c r="B3523" s="7" t="s">
        <v>3520</v>
      </c>
      <c r="C3523" s="7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1">
        <f t="shared" ref="O3523:O3586" si="220">ROUND((E3523/D3523)*100,0)</f>
        <v>169</v>
      </c>
      <c r="P3523" s="8">
        <f t="shared" ref="P3523:P3586" si="221">ROUND(E3523/L3523,2)</f>
        <v>45.62</v>
      </c>
      <c r="Q3523" s="8" t="s">
        <v>8317</v>
      </c>
      <c r="R3523" s="8" t="s">
        <v>8318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2.75" x14ac:dyDescent="0.45">
      <c r="A3524" s="5">
        <v>3522</v>
      </c>
      <c r="B3524" s="7" t="s">
        <v>3521</v>
      </c>
      <c r="C3524" s="7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1">
        <f t="shared" si="220"/>
        <v>100</v>
      </c>
      <c r="P3524" s="8">
        <f t="shared" si="221"/>
        <v>41.03</v>
      </c>
      <c r="Q3524" s="8" t="s">
        <v>8317</v>
      </c>
      <c r="R3524" s="8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2.75" x14ac:dyDescent="0.45">
      <c r="A3525" s="5">
        <v>3523</v>
      </c>
      <c r="B3525" s="7" t="s">
        <v>3522</v>
      </c>
      <c r="C3525" s="7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1">
        <f t="shared" si="220"/>
        <v>114</v>
      </c>
      <c r="P3525" s="8">
        <f t="shared" si="221"/>
        <v>56.83</v>
      </c>
      <c r="Q3525" s="8" t="s">
        <v>8317</v>
      </c>
      <c r="R3525" s="8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42.75" x14ac:dyDescent="0.45">
      <c r="A3526" s="5">
        <v>3524</v>
      </c>
      <c r="B3526" s="7" t="s">
        <v>3523</v>
      </c>
      <c r="C3526" s="7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1">
        <f t="shared" si="220"/>
        <v>102</v>
      </c>
      <c r="P3526" s="8">
        <f t="shared" si="221"/>
        <v>137.24</v>
      </c>
      <c r="Q3526" s="8" t="s">
        <v>8317</v>
      </c>
      <c r="R3526" s="8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2.75" x14ac:dyDescent="0.45">
      <c r="A3527" s="5">
        <v>3525</v>
      </c>
      <c r="B3527" s="7" t="s">
        <v>3524</v>
      </c>
      <c r="C3527" s="7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1">
        <f t="shared" si="220"/>
        <v>106</v>
      </c>
      <c r="P3527" s="8">
        <f t="shared" si="221"/>
        <v>75.709999999999994</v>
      </c>
      <c r="Q3527" s="8" t="s">
        <v>8317</v>
      </c>
      <c r="R3527" s="8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42.75" x14ac:dyDescent="0.45">
      <c r="A3528" s="5">
        <v>3526</v>
      </c>
      <c r="B3528" s="7" t="s">
        <v>3525</v>
      </c>
      <c r="C3528" s="7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1">
        <f t="shared" si="220"/>
        <v>102</v>
      </c>
      <c r="P3528" s="8">
        <f t="shared" si="221"/>
        <v>99</v>
      </c>
      <c r="Q3528" s="8" t="s">
        <v>8317</v>
      </c>
      <c r="R3528" s="8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42.75" x14ac:dyDescent="0.45">
      <c r="A3529" s="5">
        <v>3527</v>
      </c>
      <c r="B3529" s="7" t="s">
        <v>3526</v>
      </c>
      <c r="C3529" s="7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1">
        <f t="shared" si="220"/>
        <v>117</v>
      </c>
      <c r="P3529" s="8">
        <f t="shared" si="221"/>
        <v>81.569999999999993</v>
      </c>
      <c r="Q3529" s="8" t="s">
        <v>8317</v>
      </c>
      <c r="R3529" s="8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2.75" x14ac:dyDescent="0.45">
      <c r="A3530" s="5">
        <v>3528</v>
      </c>
      <c r="B3530" s="7" t="s">
        <v>3527</v>
      </c>
      <c r="C3530" s="7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1">
        <f t="shared" si="220"/>
        <v>101</v>
      </c>
      <c r="P3530" s="8">
        <f t="shared" si="221"/>
        <v>45.11</v>
      </c>
      <c r="Q3530" s="8" t="s">
        <v>8317</v>
      </c>
      <c r="R3530" s="8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42.75" x14ac:dyDescent="0.45">
      <c r="A3531" s="5">
        <v>3529</v>
      </c>
      <c r="B3531" s="7" t="s">
        <v>3528</v>
      </c>
      <c r="C3531" s="7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1">
        <f t="shared" si="220"/>
        <v>132</v>
      </c>
      <c r="P3531" s="8">
        <f t="shared" si="221"/>
        <v>36.67</v>
      </c>
      <c r="Q3531" s="8" t="s">
        <v>8317</v>
      </c>
      <c r="R3531" s="8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42.75" x14ac:dyDescent="0.45">
      <c r="A3532" s="5">
        <v>3530</v>
      </c>
      <c r="B3532" s="7" t="s">
        <v>3529</v>
      </c>
      <c r="C3532" s="7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1">
        <f t="shared" si="220"/>
        <v>100</v>
      </c>
      <c r="P3532" s="8">
        <f t="shared" si="221"/>
        <v>125</v>
      </c>
      <c r="Q3532" s="8" t="s">
        <v>8317</v>
      </c>
      <c r="R3532" s="8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45">
      <c r="A3533" s="5">
        <v>3531</v>
      </c>
      <c r="B3533" s="7" t="s">
        <v>3530</v>
      </c>
      <c r="C3533" s="7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1">
        <f t="shared" si="220"/>
        <v>128</v>
      </c>
      <c r="P3533" s="8">
        <f t="shared" si="221"/>
        <v>49.23</v>
      </c>
      <c r="Q3533" s="8" t="s">
        <v>8317</v>
      </c>
      <c r="R3533" s="8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42.75" x14ac:dyDescent="0.45">
      <c r="A3534" s="5">
        <v>3532</v>
      </c>
      <c r="B3534" s="7" t="s">
        <v>3531</v>
      </c>
      <c r="C3534" s="7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1">
        <f t="shared" si="220"/>
        <v>119</v>
      </c>
      <c r="P3534" s="8">
        <f t="shared" si="221"/>
        <v>42.3</v>
      </c>
      <c r="Q3534" s="8" t="s">
        <v>8317</v>
      </c>
      <c r="R3534" s="8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57" x14ac:dyDescent="0.45">
      <c r="A3535" s="5">
        <v>3533</v>
      </c>
      <c r="B3535" s="7" t="s">
        <v>3532</v>
      </c>
      <c r="C3535" s="7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1">
        <f t="shared" si="220"/>
        <v>126</v>
      </c>
      <c r="P3535" s="8">
        <f t="shared" si="221"/>
        <v>78.88</v>
      </c>
      <c r="Q3535" s="8" t="s">
        <v>8317</v>
      </c>
      <c r="R3535" s="8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28.5" x14ac:dyDescent="0.45">
      <c r="A3536" s="5">
        <v>3534</v>
      </c>
      <c r="B3536" s="7" t="s">
        <v>3533</v>
      </c>
      <c r="C3536" s="7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1">
        <f t="shared" si="220"/>
        <v>156</v>
      </c>
      <c r="P3536" s="8">
        <f t="shared" si="221"/>
        <v>38.28</v>
      </c>
      <c r="Q3536" s="8" t="s">
        <v>8317</v>
      </c>
      <c r="R3536" s="8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2.75" x14ac:dyDescent="0.45">
      <c r="A3537" s="5">
        <v>3535</v>
      </c>
      <c r="B3537" s="7" t="s">
        <v>3534</v>
      </c>
      <c r="C3537" s="7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1">
        <f t="shared" si="220"/>
        <v>103</v>
      </c>
      <c r="P3537" s="8">
        <f t="shared" si="221"/>
        <v>44.85</v>
      </c>
      <c r="Q3537" s="8" t="s">
        <v>8317</v>
      </c>
      <c r="R3537" s="8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42.75" x14ac:dyDescent="0.45">
      <c r="A3538" s="5">
        <v>3536</v>
      </c>
      <c r="B3538" s="7" t="s">
        <v>3535</v>
      </c>
      <c r="C3538" s="7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1">
        <f t="shared" si="220"/>
        <v>153</v>
      </c>
      <c r="P3538" s="8">
        <f t="shared" si="221"/>
        <v>13.53</v>
      </c>
      <c r="Q3538" s="8" t="s">
        <v>8317</v>
      </c>
      <c r="R3538" s="8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42.75" x14ac:dyDescent="0.45">
      <c r="A3539" s="5">
        <v>3537</v>
      </c>
      <c r="B3539" s="7" t="s">
        <v>3536</v>
      </c>
      <c r="C3539" s="7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1">
        <f t="shared" si="220"/>
        <v>180</v>
      </c>
      <c r="P3539" s="8">
        <f t="shared" si="221"/>
        <v>43.5</v>
      </c>
      <c r="Q3539" s="8" t="s">
        <v>8317</v>
      </c>
      <c r="R3539" s="8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42.75" x14ac:dyDescent="0.45">
      <c r="A3540" s="5">
        <v>3538</v>
      </c>
      <c r="B3540" s="7" t="s">
        <v>3537</v>
      </c>
      <c r="C3540" s="7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1">
        <f t="shared" si="220"/>
        <v>128</v>
      </c>
      <c r="P3540" s="8">
        <f t="shared" si="221"/>
        <v>30.95</v>
      </c>
      <c r="Q3540" s="8" t="s">
        <v>8317</v>
      </c>
      <c r="R3540" s="8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42.75" x14ac:dyDescent="0.45">
      <c r="A3541" s="5">
        <v>3539</v>
      </c>
      <c r="B3541" s="7" t="s">
        <v>3538</v>
      </c>
      <c r="C3541" s="7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1">
        <f t="shared" si="220"/>
        <v>120</v>
      </c>
      <c r="P3541" s="8">
        <f t="shared" si="221"/>
        <v>55.23</v>
      </c>
      <c r="Q3541" s="8" t="s">
        <v>8317</v>
      </c>
      <c r="R3541" s="8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57" x14ac:dyDescent="0.45">
      <c r="A3542" s="5">
        <v>3540</v>
      </c>
      <c r="B3542" s="7" t="s">
        <v>3539</v>
      </c>
      <c r="C3542" s="7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1">
        <f t="shared" si="220"/>
        <v>123</v>
      </c>
      <c r="P3542" s="8">
        <f t="shared" si="221"/>
        <v>46.13</v>
      </c>
      <c r="Q3542" s="8" t="s">
        <v>8317</v>
      </c>
      <c r="R3542" s="8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42.75" x14ac:dyDescent="0.45">
      <c r="A3543" s="5">
        <v>3541</v>
      </c>
      <c r="B3543" s="7" t="s">
        <v>3540</v>
      </c>
      <c r="C3543" s="7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1">
        <f t="shared" si="220"/>
        <v>105</v>
      </c>
      <c r="P3543" s="8">
        <f t="shared" si="221"/>
        <v>39.380000000000003</v>
      </c>
      <c r="Q3543" s="8" t="s">
        <v>8317</v>
      </c>
      <c r="R3543" s="8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42.75" x14ac:dyDescent="0.45">
      <c r="A3544" s="5">
        <v>3542</v>
      </c>
      <c r="B3544" s="7" t="s">
        <v>3541</v>
      </c>
      <c r="C3544" s="7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1">
        <f t="shared" si="220"/>
        <v>102</v>
      </c>
      <c r="P3544" s="8">
        <f t="shared" si="221"/>
        <v>66.150000000000006</v>
      </c>
      <c r="Q3544" s="8" t="s">
        <v>8317</v>
      </c>
      <c r="R3544" s="8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2.75" x14ac:dyDescent="0.45">
      <c r="A3545" s="5">
        <v>3543</v>
      </c>
      <c r="B3545" s="7" t="s">
        <v>3542</v>
      </c>
      <c r="C3545" s="7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1">
        <f t="shared" si="220"/>
        <v>105</v>
      </c>
      <c r="P3545" s="8">
        <f t="shared" si="221"/>
        <v>54.14</v>
      </c>
      <c r="Q3545" s="8" t="s">
        <v>8317</v>
      </c>
      <c r="R3545" s="8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28.5" x14ac:dyDescent="0.45">
      <c r="A3546" s="5">
        <v>3544</v>
      </c>
      <c r="B3546" s="7" t="s">
        <v>3543</v>
      </c>
      <c r="C3546" s="7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1">
        <f t="shared" si="220"/>
        <v>100</v>
      </c>
      <c r="P3546" s="8">
        <f t="shared" si="221"/>
        <v>104.17</v>
      </c>
      <c r="Q3546" s="8" t="s">
        <v>8317</v>
      </c>
      <c r="R3546" s="8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42.75" x14ac:dyDescent="0.45">
      <c r="A3547" s="5">
        <v>3545</v>
      </c>
      <c r="B3547" s="7" t="s">
        <v>3544</v>
      </c>
      <c r="C3547" s="7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1">
        <f t="shared" si="220"/>
        <v>100</v>
      </c>
      <c r="P3547" s="8">
        <f t="shared" si="221"/>
        <v>31.38</v>
      </c>
      <c r="Q3547" s="8" t="s">
        <v>8317</v>
      </c>
      <c r="R3547" s="8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42.75" x14ac:dyDescent="0.45">
      <c r="A3548" s="5">
        <v>3546</v>
      </c>
      <c r="B3548" s="7" t="s">
        <v>3545</v>
      </c>
      <c r="C3548" s="7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1">
        <f t="shared" si="220"/>
        <v>102</v>
      </c>
      <c r="P3548" s="8">
        <f t="shared" si="221"/>
        <v>59.21</v>
      </c>
      <c r="Q3548" s="8" t="s">
        <v>8317</v>
      </c>
      <c r="R3548" s="8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2.75" x14ac:dyDescent="0.45">
      <c r="A3549" s="5">
        <v>3547</v>
      </c>
      <c r="B3549" s="7" t="s">
        <v>3546</v>
      </c>
      <c r="C3549" s="7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1">
        <f t="shared" si="220"/>
        <v>114</v>
      </c>
      <c r="P3549" s="8">
        <f t="shared" si="221"/>
        <v>119.18</v>
      </c>
      <c r="Q3549" s="8" t="s">
        <v>8317</v>
      </c>
      <c r="R3549" s="8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2.75" x14ac:dyDescent="0.45">
      <c r="A3550" s="5">
        <v>3548</v>
      </c>
      <c r="B3550" s="7" t="s">
        <v>3547</v>
      </c>
      <c r="C3550" s="7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1">
        <f t="shared" si="220"/>
        <v>102</v>
      </c>
      <c r="P3550" s="8">
        <f t="shared" si="221"/>
        <v>164.62</v>
      </c>
      <c r="Q3550" s="8" t="s">
        <v>8317</v>
      </c>
      <c r="R3550" s="8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42.75" x14ac:dyDescent="0.45">
      <c r="A3551" s="5">
        <v>3549</v>
      </c>
      <c r="B3551" s="7" t="s">
        <v>3548</v>
      </c>
      <c r="C3551" s="7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1">
        <f t="shared" si="220"/>
        <v>102</v>
      </c>
      <c r="P3551" s="8">
        <f t="shared" si="221"/>
        <v>24.29</v>
      </c>
      <c r="Q3551" s="8" t="s">
        <v>8317</v>
      </c>
      <c r="R3551" s="8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42.75" x14ac:dyDescent="0.45">
      <c r="A3552" s="5">
        <v>3550</v>
      </c>
      <c r="B3552" s="7" t="s">
        <v>3549</v>
      </c>
      <c r="C3552" s="7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1">
        <f t="shared" si="220"/>
        <v>105</v>
      </c>
      <c r="P3552" s="8">
        <f t="shared" si="221"/>
        <v>40.94</v>
      </c>
      <c r="Q3552" s="8" t="s">
        <v>8317</v>
      </c>
      <c r="R3552" s="8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42.75" x14ac:dyDescent="0.45">
      <c r="A3553" s="5">
        <v>3551</v>
      </c>
      <c r="B3553" s="7" t="s">
        <v>3550</v>
      </c>
      <c r="C3553" s="7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1">
        <f t="shared" si="220"/>
        <v>102</v>
      </c>
      <c r="P3553" s="8">
        <f t="shared" si="221"/>
        <v>61.1</v>
      </c>
      <c r="Q3553" s="8" t="s">
        <v>8317</v>
      </c>
      <c r="R3553" s="8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42.75" x14ac:dyDescent="0.45">
      <c r="A3554" s="5">
        <v>3552</v>
      </c>
      <c r="B3554" s="7" t="s">
        <v>3551</v>
      </c>
      <c r="C3554" s="7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1">
        <f t="shared" si="220"/>
        <v>100</v>
      </c>
      <c r="P3554" s="8">
        <f t="shared" si="221"/>
        <v>38.65</v>
      </c>
      <c r="Q3554" s="8" t="s">
        <v>8317</v>
      </c>
      <c r="R3554" s="8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42.75" x14ac:dyDescent="0.45">
      <c r="A3555" s="5">
        <v>3553</v>
      </c>
      <c r="B3555" s="7" t="s">
        <v>3552</v>
      </c>
      <c r="C3555" s="7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1">
        <f t="shared" si="220"/>
        <v>106</v>
      </c>
      <c r="P3555" s="8">
        <f t="shared" si="221"/>
        <v>56.2</v>
      </c>
      <c r="Q3555" s="8" t="s">
        <v>8317</v>
      </c>
      <c r="R3555" s="8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2.75" x14ac:dyDescent="0.45">
      <c r="A3556" s="5">
        <v>3554</v>
      </c>
      <c r="B3556" s="7" t="s">
        <v>3553</v>
      </c>
      <c r="C3556" s="7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1">
        <f t="shared" si="220"/>
        <v>113</v>
      </c>
      <c r="P3556" s="8">
        <f t="shared" si="221"/>
        <v>107</v>
      </c>
      <c r="Q3556" s="8" t="s">
        <v>8317</v>
      </c>
      <c r="R3556" s="8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42.75" x14ac:dyDescent="0.45">
      <c r="A3557" s="5">
        <v>3555</v>
      </c>
      <c r="B3557" s="7" t="s">
        <v>3554</v>
      </c>
      <c r="C3557" s="7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1">
        <f t="shared" si="220"/>
        <v>100</v>
      </c>
      <c r="P3557" s="8">
        <f t="shared" si="221"/>
        <v>171.43</v>
      </c>
      <c r="Q3557" s="8" t="s">
        <v>8317</v>
      </c>
      <c r="R3557" s="8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42.75" x14ac:dyDescent="0.45">
      <c r="A3558" s="5">
        <v>3556</v>
      </c>
      <c r="B3558" s="7" t="s">
        <v>3555</v>
      </c>
      <c r="C3558" s="7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1">
        <f t="shared" si="220"/>
        <v>100</v>
      </c>
      <c r="P3558" s="8">
        <f t="shared" si="221"/>
        <v>110.5</v>
      </c>
      <c r="Q3558" s="8" t="s">
        <v>8317</v>
      </c>
      <c r="R3558" s="8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42.75" x14ac:dyDescent="0.45">
      <c r="A3559" s="5">
        <v>3557</v>
      </c>
      <c r="B3559" s="7" t="s">
        <v>3556</v>
      </c>
      <c r="C3559" s="7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1">
        <f t="shared" si="220"/>
        <v>100</v>
      </c>
      <c r="P3559" s="8">
        <f t="shared" si="221"/>
        <v>179.28</v>
      </c>
      <c r="Q3559" s="8" t="s">
        <v>8317</v>
      </c>
      <c r="R3559" s="8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2.75" x14ac:dyDescent="0.45">
      <c r="A3560" s="5">
        <v>3558</v>
      </c>
      <c r="B3560" s="7" t="s">
        <v>3557</v>
      </c>
      <c r="C3560" s="7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1">
        <f t="shared" si="220"/>
        <v>144</v>
      </c>
      <c r="P3560" s="8">
        <f t="shared" si="221"/>
        <v>22.91</v>
      </c>
      <c r="Q3560" s="8" t="s">
        <v>8317</v>
      </c>
      <c r="R3560" s="8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42.75" x14ac:dyDescent="0.45">
      <c r="A3561" s="5">
        <v>3559</v>
      </c>
      <c r="B3561" s="7" t="s">
        <v>3558</v>
      </c>
      <c r="C3561" s="7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1">
        <f t="shared" si="220"/>
        <v>104</v>
      </c>
      <c r="P3561" s="8">
        <f t="shared" si="221"/>
        <v>43.13</v>
      </c>
      <c r="Q3561" s="8" t="s">
        <v>8317</v>
      </c>
      <c r="R3561" s="8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42.75" x14ac:dyDescent="0.45">
      <c r="A3562" s="5">
        <v>3560</v>
      </c>
      <c r="B3562" s="7" t="s">
        <v>3559</v>
      </c>
      <c r="C3562" s="7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1">
        <f t="shared" si="220"/>
        <v>108</v>
      </c>
      <c r="P3562" s="8">
        <f t="shared" si="221"/>
        <v>46.89</v>
      </c>
      <c r="Q3562" s="8" t="s">
        <v>8317</v>
      </c>
      <c r="R3562" s="8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99.75" x14ac:dyDescent="0.45">
      <c r="A3563" s="5">
        <v>3561</v>
      </c>
      <c r="B3563" s="7" t="s">
        <v>3560</v>
      </c>
      <c r="C3563" s="7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1">
        <f t="shared" si="220"/>
        <v>102</v>
      </c>
      <c r="P3563" s="8">
        <f t="shared" si="221"/>
        <v>47.41</v>
      </c>
      <c r="Q3563" s="8" t="s">
        <v>8317</v>
      </c>
      <c r="R3563" s="8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42.75" x14ac:dyDescent="0.45">
      <c r="A3564" s="5">
        <v>3562</v>
      </c>
      <c r="B3564" s="7" t="s">
        <v>3561</v>
      </c>
      <c r="C3564" s="7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1">
        <f t="shared" si="220"/>
        <v>149</v>
      </c>
      <c r="P3564" s="8">
        <f t="shared" si="221"/>
        <v>15.13</v>
      </c>
      <c r="Q3564" s="8" t="s">
        <v>8317</v>
      </c>
      <c r="R3564" s="8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42.75" x14ac:dyDescent="0.45">
      <c r="A3565" s="5">
        <v>3563</v>
      </c>
      <c r="B3565" s="7" t="s">
        <v>3562</v>
      </c>
      <c r="C3565" s="7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1">
        <f t="shared" si="220"/>
        <v>105</v>
      </c>
      <c r="P3565" s="8">
        <f t="shared" si="221"/>
        <v>21.1</v>
      </c>
      <c r="Q3565" s="8" t="s">
        <v>8317</v>
      </c>
      <c r="R3565" s="8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28.5" x14ac:dyDescent="0.45">
      <c r="A3566" s="5">
        <v>3564</v>
      </c>
      <c r="B3566" s="7" t="s">
        <v>3563</v>
      </c>
      <c r="C3566" s="7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1">
        <f t="shared" si="220"/>
        <v>101</v>
      </c>
      <c r="P3566" s="8">
        <f t="shared" si="221"/>
        <v>59.12</v>
      </c>
      <c r="Q3566" s="8" t="s">
        <v>8317</v>
      </c>
      <c r="R3566" s="8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42.75" x14ac:dyDescent="0.45">
      <c r="A3567" s="5">
        <v>3565</v>
      </c>
      <c r="B3567" s="7" t="s">
        <v>3564</v>
      </c>
      <c r="C3567" s="7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1">
        <f t="shared" si="220"/>
        <v>131</v>
      </c>
      <c r="P3567" s="8">
        <f t="shared" si="221"/>
        <v>97.92</v>
      </c>
      <c r="Q3567" s="8" t="s">
        <v>8317</v>
      </c>
      <c r="R3567" s="8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42.75" x14ac:dyDescent="0.45">
      <c r="A3568" s="5">
        <v>3566</v>
      </c>
      <c r="B3568" s="7" t="s">
        <v>3565</v>
      </c>
      <c r="C3568" s="7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1">
        <f t="shared" si="220"/>
        <v>105</v>
      </c>
      <c r="P3568" s="8">
        <f t="shared" si="221"/>
        <v>55.13</v>
      </c>
      <c r="Q3568" s="8" t="s">
        <v>8317</v>
      </c>
      <c r="R3568" s="8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42.75" x14ac:dyDescent="0.45">
      <c r="A3569" s="5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1">
        <f t="shared" si="220"/>
        <v>109</v>
      </c>
      <c r="P3569" s="8">
        <f t="shared" si="221"/>
        <v>26.54</v>
      </c>
      <c r="Q3569" s="8" t="s">
        <v>8317</v>
      </c>
      <c r="R3569" s="8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2.75" x14ac:dyDescent="0.45">
      <c r="A3570" s="5">
        <v>3568</v>
      </c>
      <c r="B3570" s="7" t="s">
        <v>3567</v>
      </c>
      <c r="C3570" s="7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1">
        <f t="shared" si="220"/>
        <v>111</v>
      </c>
      <c r="P3570" s="8">
        <f t="shared" si="221"/>
        <v>58.42</v>
      </c>
      <c r="Q3570" s="8" t="s">
        <v>8317</v>
      </c>
      <c r="R3570" s="8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2.75" x14ac:dyDescent="0.45">
      <c r="A3571" s="5">
        <v>3569</v>
      </c>
      <c r="B3571" s="7" t="s">
        <v>3568</v>
      </c>
      <c r="C3571" s="7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1">
        <f t="shared" si="220"/>
        <v>100</v>
      </c>
      <c r="P3571" s="8">
        <f t="shared" si="221"/>
        <v>122.54</v>
      </c>
      <c r="Q3571" s="8" t="s">
        <v>8317</v>
      </c>
      <c r="R3571" s="8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2.75" x14ac:dyDescent="0.45">
      <c r="A3572" s="5">
        <v>3570</v>
      </c>
      <c r="B3572" s="7" t="s">
        <v>3569</v>
      </c>
      <c r="C3572" s="7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1">
        <f t="shared" si="220"/>
        <v>114</v>
      </c>
      <c r="P3572" s="8">
        <f t="shared" si="221"/>
        <v>87.96</v>
      </c>
      <c r="Q3572" s="8" t="s">
        <v>8317</v>
      </c>
      <c r="R3572" s="8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2.75" x14ac:dyDescent="0.45">
      <c r="A3573" s="5">
        <v>3571</v>
      </c>
      <c r="B3573" s="7" t="s">
        <v>3570</v>
      </c>
      <c r="C3573" s="7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1">
        <f t="shared" si="220"/>
        <v>122</v>
      </c>
      <c r="P3573" s="8">
        <f t="shared" si="221"/>
        <v>73.239999999999995</v>
      </c>
      <c r="Q3573" s="8" t="s">
        <v>8317</v>
      </c>
      <c r="R3573" s="8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28.5" x14ac:dyDescent="0.45">
      <c r="A3574" s="5">
        <v>3572</v>
      </c>
      <c r="B3574" s="7" t="s">
        <v>3571</v>
      </c>
      <c r="C3574" s="7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1">
        <f t="shared" si="220"/>
        <v>100</v>
      </c>
      <c r="P3574" s="8">
        <f t="shared" si="221"/>
        <v>55.56</v>
      </c>
      <c r="Q3574" s="8" t="s">
        <v>8317</v>
      </c>
      <c r="R3574" s="8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28.5" x14ac:dyDescent="0.45">
      <c r="A3575" s="5">
        <v>3573</v>
      </c>
      <c r="B3575" s="7" t="s">
        <v>3572</v>
      </c>
      <c r="C3575" s="7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1">
        <f t="shared" si="220"/>
        <v>103</v>
      </c>
      <c r="P3575" s="8">
        <f t="shared" si="221"/>
        <v>39.54</v>
      </c>
      <c r="Q3575" s="8" t="s">
        <v>8317</v>
      </c>
      <c r="R3575" s="8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42.75" x14ac:dyDescent="0.45">
      <c r="A3576" s="5">
        <v>3574</v>
      </c>
      <c r="B3576" s="7" t="s">
        <v>3573</v>
      </c>
      <c r="C3576" s="7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1">
        <f t="shared" si="220"/>
        <v>106</v>
      </c>
      <c r="P3576" s="8">
        <f t="shared" si="221"/>
        <v>136.78</v>
      </c>
      <c r="Q3576" s="8" t="s">
        <v>8317</v>
      </c>
      <c r="R3576" s="8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42.75" x14ac:dyDescent="0.45">
      <c r="A3577" s="5">
        <v>3575</v>
      </c>
      <c r="B3577" s="7" t="s">
        <v>3574</v>
      </c>
      <c r="C3577" s="7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1">
        <f t="shared" si="220"/>
        <v>101</v>
      </c>
      <c r="P3577" s="8">
        <f t="shared" si="221"/>
        <v>99.34</v>
      </c>
      <c r="Q3577" s="8" t="s">
        <v>8317</v>
      </c>
      <c r="R3577" s="8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2.75" x14ac:dyDescent="0.45">
      <c r="A3578" s="5">
        <v>3576</v>
      </c>
      <c r="B3578" s="7" t="s">
        <v>3575</v>
      </c>
      <c r="C3578" s="7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1">
        <f t="shared" si="220"/>
        <v>100</v>
      </c>
      <c r="P3578" s="8">
        <f t="shared" si="221"/>
        <v>20</v>
      </c>
      <c r="Q3578" s="8" t="s">
        <v>8317</v>
      </c>
      <c r="R3578" s="8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2.75" x14ac:dyDescent="0.45">
      <c r="A3579" s="5">
        <v>3577</v>
      </c>
      <c r="B3579" s="7" t="s">
        <v>3576</v>
      </c>
      <c r="C3579" s="7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1">
        <f t="shared" si="220"/>
        <v>130</v>
      </c>
      <c r="P3579" s="8">
        <f t="shared" si="221"/>
        <v>28.89</v>
      </c>
      <c r="Q3579" s="8" t="s">
        <v>8317</v>
      </c>
      <c r="R3579" s="8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2.75" x14ac:dyDescent="0.45">
      <c r="A3580" s="5">
        <v>3578</v>
      </c>
      <c r="B3580" s="7" t="s">
        <v>3577</v>
      </c>
      <c r="C3580" s="7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1">
        <f t="shared" si="220"/>
        <v>100</v>
      </c>
      <c r="P3580" s="8">
        <f t="shared" si="221"/>
        <v>40.549999999999997</v>
      </c>
      <c r="Q3580" s="8" t="s">
        <v>8317</v>
      </c>
      <c r="R3580" s="8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42.75" x14ac:dyDescent="0.45">
      <c r="A3581" s="5">
        <v>3579</v>
      </c>
      <c r="B3581" s="7" t="s">
        <v>3578</v>
      </c>
      <c r="C3581" s="7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1">
        <f t="shared" si="220"/>
        <v>100</v>
      </c>
      <c r="P3581" s="8">
        <f t="shared" si="221"/>
        <v>35.71</v>
      </c>
      <c r="Q3581" s="8" t="s">
        <v>8317</v>
      </c>
      <c r="R3581" s="8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2.75" x14ac:dyDescent="0.45">
      <c r="A3582" s="5">
        <v>3580</v>
      </c>
      <c r="B3582" s="7" t="s">
        <v>3579</v>
      </c>
      <c r="C3582" s="7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1">
        <f t="shared" si="220"/>
        <v>114</v>
      </c>
      <c r="P3582" s="8">
        <f t="shared" si="221"/>
        <v>37.96</v>
      </c>
      <c r="Q3582" s="8" t="s">
        <v>8317</v>
      </c>
      <c r="R3582" s="8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42.75" x14ac:dyDescent="0.45">
      <c r="A3583" s="5">
        <v>3581</v>
      </c>
      <c r="B3583" s="7" t="s">
        <v>3580</v>
      </c>
      <c r="C3583" s="7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1">
        <f t="shared" si="220"/>
        <v>100</v>
      </c>
      <c r="P3583" s="8">
        <f t="shared" si="221"/>
        <v>33.33</v>
      </c>
      <c r="Q3583" s="8" t="s">
        <v>8317</v>
      </c>
      <c r="R3583" s="8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2.75" x14ac:dyDescent="0.45">
      <c r="A3584" s="5">
        <v>3582</v>
      </c>
      <c r="B3584" s="7" t="s">
        <v>3581</v>
      </c>
      <c r="C3584" s="7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1">
        <f t="shared" si="220"/>
        <v>287</v>
      </c>
      <c r="P3584" s="8">
        <f t="shared" si="221"/>
        <v>58.57</v>
      </c>
      <c r="Q3584" s="8" t="s">
        <v>8317</v>
      </c>
      <c r="R3584" s="8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42.75" x14ac:dyDescent="0.45">
      <c r="A3585" s="5">
        <v>3583</v>
      </c>
      <c r="B3585" s="7" t="s">
        <v>3582</v>
      </c>
      <c r="C3585" s="7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1">
        <f t="shared" si="220"/>
        <v>109</v>
      </c>
      <c r="P3585" s="8">
        <f t="shared" si="221"/>
        <v>135.63</v>
      </c>
      <c r="Q3585" s="8" t="s">
        <v>8317</v>
      </c>
      <c r="R3585" s="8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85.5" x14ac:dyDescent="0.45">
      <c r="A3586" s="5">
        <v>3584</v>
      </c>
      <c r="B3586" s="7" t="s">
        <v>3583</v>
      </c>
      <c r="C3586" s="7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1">
        <f t="shared" si="220"/>
        <v>116</v>
      </c>
      <c r="P3586" s="8">
        <f t="shared" si="221"/>
        <v>30.94</v>
      </c>
      <c r="Q3586" s="8" t="s">
        <v>8317</v>
      </c>
      <c r="R3586" s="8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2.75" x14ac:dyDescent="0.45">
      <c r="A3587" s="5">
        <v>3585</v>
      </c>
      <c r="B3587" s="7" t="s">
        <v>3584</v>
      </c>
      <c r="C3587" s="7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1">
        <f t="shared" ref="O3587:O3650" si="224">ROUND((E3587/D3587)*100,0)</f>
        <v>119</v>
      </c>
      <c r="P3587" s="8">
        <f t="shared" ref="P3587:P3650" si="225">ROUND(E3587/L3587,2)</f>
        <v>176.09</v>
      </c>
      <c r="Q3587" s="8" t="s">
        <v>8317</v>
      </c>
      <c r="R3587" s="8" t="s">
        <v>8318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45">
      <c r="A3588" s="5">
        <v>3586</v>
      </c>
      <c r="B3588" s="7" t="s">
        <v>3585</v>
      </c>
      <c r="C3588" s="7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1">
        <f t="shared" si="224"/>
        <v>109</v>
      </c>
      <c r="P3588" s="8">
        <f t="shared" si="225"/>
        <v>151.97999999999999</v>
      </c>
      <c r="Q3588" s="8" t="s">
        <v>8317</v>
      </c>
      <c r="R3588" s="8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2.75" x14ac:dyDescent="0.45">
      <c r="A3589" s="5">
        <v>3587</v>
      </c>
      <c r="B3589" s="7" t="s">
        <v>3586</v>
      </c>
      <c r="C3589" s="7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1">
        <f t="shared" si="224"/>
        <v>127</v>
      </c>
      <c r="P3589" s="8">
        <f t="shared" si="225"/>
        <v>22.61</v>
      </c>
      <c r="Q3589" s="8" t="s">
        <v>8317</v>
      </c>
      <c r="R3589" s="8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2.75" x14ac:dyDescent="0.45">
      <c r="A3590" s="5">
        <v>3588</v>
      </c>
      <c r="B3590" s="7" t="s">
        <v>3587</v>
      </c>
      <c r="C3590" s="7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1">
        <f t="shared" si="224"/>
        <v>101</v>
      </c>
      <c r="P3590" s="8">
        <f t="shared" si="225"/>
        <v>18.27</v>
      </c>
      <c r="Q3590" s="8" t="s">
        <v>8317</v>
      </c>
      <c r="R3590" s="8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2.75" x14ac:dyDescent="0.45">
      <c r="A3591" s="5">
        <v>3589</v>
      </c>
      <c r="B3591" s="7" t="s">
        <v>3588</v>
      </c>
      <c r="C3591" s="7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1">
        <f t="shared" si="224"/>
        <v>128</v>
      </c>
      <c r="P3591" s="8">
        <f t="shared" si="225"/>
        <v>82.26</v>
      </c>
      <c r="Q3591" s="8" t="s">
        <v>8317</v>
      </c>
      <c r="R3591" s="8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42.75" x14ac:dyDescent="0.45">
      <c r="A3592" s="5">
        <v>3590</v>
      </c>
      <c r="B3592" s="7" t="s">
        <v>3589</v>
      </c>
      <c r="C3592" s="7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1">
        <f t="shared" si="224"/>
        <v>100</v>
      </c>
      <c r="P3592" s="8">
        <f t="shared" si="225"/>
        <v>68.53</v>
      </c>
      <c r="Q3592" s="8" t="s">
        <v>8317</v>
      </c>
      <c r="R3592" s="8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42.75" x14ac:dyDescent="0.45">
      <c r="A3593" s="5">
        <v>3591</v>
      </c>
      <c r="B3593" s="7" t="s">
        <v>3590</v>
      </c>
      <c r="C3593" s="7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1">
        <f t="shared" si="224"/>
        <v>175</v>
      </c>
      <c r="P3593" s="8">
        <f t="shared" si="225"/>
        <v>68.06</v>
      </c>
      <c r="Q3593" s="8" t="s">
        <v>8317</v>
      </c>
      <c r="R3593" s="8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2.75" x14ac:dyDescent="0.45">
      <c r="A3594" s="5">
        <v>3592</v>
      </c>
      <c r="B3594" s="7" t="s">
        <v>3591</v>
      </c>
      <c r="C3594" s="7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1">
        <f t="shared" si="224"/>
        <v>127</v>
      </c>
      <c r="P3594" s="8">
        <f t="shared" si="225"/>
        <v>72.709999999999994</v>
      </c>
      <c r="Q3594" s="8" t="s">
        <v>8317</v>
      </c>
      <c r="R3594" s="8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2.75" x14ac:dyDescent="0.45">
      <c r="A3595" s="5">
        <v>3593</v>
      </c>
      <c r="B3595" s="7" t="s">
        <v>3592</v>
      </c>
      <c r="C3595" s="7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1">
        <f t="shared" si="224"/>
        <v>111</v>
      </c>
      <c r="P3595" s="8">
        <f t="shared" si="225"/>
        <v>77.19</v>
      </c>
      <c r="Q3595" s="8" t="s">
        <v>8317</v>
      </c>
      <c r="R3595" s="8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42.75" x14ac:dyDescent="0.45">
      <c r="A3596" s="5">
        <v>3594</v>
      </c>
      <c r="B3596" s="7" t="s">
        <v>3593</v>
      </c>
      <c r="C3596" s="7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1">
        <f t="shared" si="224"/>
        <v>126</v>
      </c>
      <c r="P3596" s="8">
        <f t="shared" si="225"/>
        <v>55.97</v>
      </c>
      <c r="Q3596" s="8" t="s">
        <v>8317</v>
      </c>
      <c r="R3596" s="8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28.5" x14ac:dyDescent="0.45">
      <c r="A3597" s="5">
        <v>3595</v>
      </c>
      <c r="B3597" s="7" t="s">
        <v>3594</v>
      </c>
      <c r="C3597" s="7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1">
        <f t="shared" si="224"/>
        <v>119</v>
      </c>
      <c r="P3597" s="8">
        <f t="shared" si="225"/>
        <v>49.69</v>
      </c>
      <c r="Q3597" s="8" t="s">
        <v>8317</v>
      </c>
      <c r="R3597" s="8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2.75" x14ac:dyDescent="0.45">
      <c r="A3598" s="5">
        <v>3596</v>
      </c>
      <c r="B3598" s="7" t="s">
        <v>3595</v>
      </c>
      <c r="C3598" s="7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1">
        <f t="shared" si="224"/>
        <v>108</v>
      </c>
      <c r="P3598" s="8">
        <f t="shared" si="225"/>
        <v>79</v>
      </c>
      <c r="Q3598" s="8" t="s">
        <v>8317</v>
      </c>
      <c r="R3598" s="8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28.5" x14ac:dyDescent="0.45">
      <c r="A3599" s="5">
        <v>3597</v>
      </c>
      <c r="B3599" s="7" t="s">
        <v>3596</v>
      </c>
      <c r="C3599" s="7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1">
        <f t="shared" si="224"/>
        <v>103</v>
      </c>
      <c r="P3599" s="8">
        <f t="shared" si="225"/>
        <v>77.73</v>
      </c>
      <c r="Q3599" s="8" t="s">
        <v>8317</v>
      </c>
      <c r="R3599" s="8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2.75" x14ac:dyDescent="0.45">
      <c r="A3600" s="5">
        <v>3598</v>
      </c>
      <c r="B3600" s="7" t="s">
        <v>3597</v>
      </c>
      <c r="C3600" s="7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1">
        <f t="shared" si="224"/>
        <v>110</v>
      </c>
      <c r="P3600" s="8">
        <f t="shared" si="225"/>
        <v>40.78</v>
      </c>
      <c r="Q3600" s="8" t="s">
        <v>8317</v>
      </c>
      <c r="R3600" s="8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2.75" x14ac:dyDescent="0.45">
      <c r="A3601" s="5">
        <v>3599</v>
      </c>
      <c r="B3601" s="7" t="s">
        <v>3598</v>
      </c>
      <c r="C3601" s="7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1">
        <f t="shared" si="224"/>
        <v>202</v>
      </c>
      <c r="P3601" s="8">
        <f t="shared" si="225"/>
        <v>59.41</v>
      </c>
      <c r="Q3601" s="8" t="s">
        <v>8317</v>
      </c>
      <c r="R3601" s="8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28.5" x14ac:dyDescent="0.45">
      <c r="A3602" s="5">
        <v>3600</v>
      </c>
      <c r="B3602" s="7" t="s">
        <v>3599</v>
      </c>
      <c r="C3602" s="7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1">
        <f t="shared" si="224"/>
        <v>130</v>
      </c>
      <c r="P3602" s="8">
        <f t="shared" si="225"/>
        <v>3.25</v>
      </c>
      <c r="Q3602" s="8" t="s">
        <v>8317</v>
      </c>
      <c r="R3602" s="8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2.75" x14ac:dyDescent="0.45">
      <c r="A3603" s="5">
        <v>3601</v>
      </c>
      <c r="B3603" s="7" t="s">
        <v>3600</v>
      </c>
      <c r="C3603" s="7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1">
        <f t="shared" si="224"/>
        <v>104</v>
      </c>
      <c r="P3603" s="8">
        <f t="shared" si="225"/>
        <v>39.380000000000003</v>
      </c>
      <c r="Q3603" s="8" t="s">
        <v>8317</v>
      </c>
      <c r="R3603" s="8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57" x14ac:dyDescent="0.45">
      <c r="A3604" s="5">
        <v>3602</v>
      </c>
      <c r="B3604" s="7" t="s">
        <v>3601</v>
      </c>
      <c r="C3604" s="7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1">
        <f t="shared" si="224"/>
        <v>100</v>
      </c>
      <c r="P3604" s="8">
        <f t="shared" si="225"/>
        <v>81.67</v>
      </c>
      <c r="Q3604" s="8" t="s">
        <v>8317</v>
      </c>
      <c r="R3604" s="8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2.75" x14ac:dyDescent="0.45">
      <c r="A3605" s="5">
        <v>3603</v>
      </c>
      <c r="B3605" s="7" t="s">
        <v>3602</v>
      </c>
      <c r="C3605" s="7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1">
        <f t="shared" si="224"/>
        <v>171</v>
      </c>
      <c r="P3605" s="8">
        <f t="shared" si="225"/>
        <v>44.91</v>
      </c>
      <c r="Q3605" s="8" t="s">
        <v>8317</v>
      </c>
      <c r="R3605" s="8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42.75" x14ac:dyDescent="0.45">
      <c r="A3606" s="5">
        <v>3604</v>
      </c>
      <c r="B3606" s="7" t="s">
        <v>3603</v>
      </c>
      <c r="C3606" s="7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1">
        <f t="shared" si="224"/>
        <v>113</v>
      </c>
      <c r="P3606" s="8">
        <f t="shared" si="225"/>
        <v>49.06</v>
      </c>
      <c r="Q3606" s="8" t="s">
        <v>8317</v>
      </c>
      <c r="R3606" s="8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57" x14ac:dyDescent="0.45">
      <c r="A3607" s="5">
        <v>3605</v>
      </c>
      <c r="B3607" s="7" t="s">
        <v>3604</v>
      </c>
      <c r="C3607" s="7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1">
        <f t="shared" si="224"/>
        <v>184</v>
      </c>
      <c r="P3607" s="8">
        <f t="shared" si="225"/>
        <v>30.67</v>
      </c>
      <c r="Q3607" s="8" t="s">
        <v>8317</v>
      </c>
      <c r="R3607" s="8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42.75" x14ac:dyDescent="0.45">
      <c r="A3608" s="5">
        <v>3606</v>
      </c>
      <c r="B3608" s="7" t="s">
        <v>3605</v>
      </c>
      <c r="C3608" s="7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1">
        <f t="shared" si="224"/>
        <v>130</v>
      </c>
      <c r="P3608" s="8">
        <f t="shared" si="225"/>
        <v>61.06</v>
      </c>
      <c r="Q3608" s="8" t="s">
        <v>8317</v>
      </c>
      <c r="R3608" s="8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28.5" x14ac:dyDescent="0.45">
      <c r="A3609" s="5">
        <v>3607</v>
      </c>
      <c r="B3609" s="7" t="s">
        <v>3606</v>
      </c>
      <c r="C3609" s="7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1">
        <f t="shared" si="224"/>
        <v>105</v>
      </c>
      <c r="P3609" s="8">
        <f t="shared" si="225"/>
        <v>29</v>
      </c>
      <c r="Q3609" s="8" t="s">
        <v>8317</v>
      </c>
      <c r="R3609" s="8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42.75" x14ac:dyDescent="0.45">
      <c r="A3610" s="5">
        <v>3608</v>
      </c>
      <c r="B3610" s="7" t="s">
        <v>3607</v>
      </c>
      <c r="C3610" s="7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1">
        <f t="shared" si="224"/>
        <v>100</v>
      </c>
      <c r="P3610" s="8">
        <f t="shared" si="225"/>
        <v>29.63</v>
      </c>
      <c r="Q3610" s="8" t="s">
        <v>8317</v>
      </c>
      <c r="R3610" s="8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42.75" x14ac:dyDescent="0.45">
      <c r="A3611" s="5">
        <v>3609</v>
      </c>
      <c r="B3611" s="7" t="s">
        <v>3608</v>
      </c>
      <c r="C3611" s="7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1">
        <f t="shared" si="224"/>
        <v>153</v>
      </c>
      <c r="P3611" s="8">
        <f t="shared" si="225"/>
        <v>143.1</v>
      </c>
      <c r="Q3611" s="8" t="s">
        <v>8317</v>
      </c>
      <c r="R3611" s="8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2.75" x14ac:dyDescent="0.45">
      <c r="A3612" s="5">
        <v>3610</v>
      </c>
      <c r="B3612" s="7" t="s">
        <v>3609</v>
      </c>
      <c r="C3612" s="7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1">
        <f t="shared" si="224"/>
        <v>162</v>
      </c>
      <c r="P3612" s="8">
        <f t="shared" si="225"/>
        <v>52.35</v>
      </c>
      <c r="Q3612" s="8" t="s">
        <v>8317</v>
      </c>
      <c r="R3612" s="8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42.75" x14ac:dyDescent="0.45">
      <c r="A3613" s="5">
        <v>3611</v>
      </c>
      <c r="B3613" s="7" t="s">
        <v>3610</v>
      </c>
      <c r="C3613" s="7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1">
        <f t="shared" si="224"/>
        <v>136</v>
      </c>
      <c r="P3613" s="8">
        <f t="shared" si="225"/>
        <v>66.67</v>
      </c>
      <c r="Q3613" s="8" t="s">
        <v>8317</v>
      </c>
      <c r="R3613" s="8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2.75" x14ac:dyDescent="0.45">
      <c r="A3614" s="5">
        <v>3612</v>
      </c>
      <c r="B3614" s="7" t="s">
        <v>3611</v>
      </c>
      <c r="C3614" s="7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1">
        <f t="shared" si="224"/>
        <v>144</v>
      </c>
      <c r="P3614" s="8">
        <f t="shared" si="225"/>
        <v>126.67</v>
      </c>
      <c r="Q3614" s="8" t="s">
        <v>8317</v>
      </c>
      <c r="R3614" s="8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28.5" x14ac:dyDescent="0.45">
      <c r="A3615" s="5">
        <v>3613</v>
      </c>
      <c r="B3615" s="7" t="s">
        <v>3612</v>
      </c>
      <c r="C3615" s="7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1">
        <f t="shared" si="224"/>
        <v>100</v>
      </c>
      <c r="P3615" s="8">
        <f t="shared" si="225"/>
        <v>62.5</v>
      </c>
      <c r="Q3615" s="8" t="s">
        <v>8317</v>
      </c>
      <c r="R3615" s="8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2.75" x14ac:dyDescent="0.45">
      <c r="A3616" s="5">
        <v>3614</v>
      </c>
      <c r="B3616" s="7" t="s">
        <v>3439</v>
      </c>
      <c r="C3616" s="7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1">
        <f t="shared" si="224"/>
        <v>101</v>
      </c>
      <c r="P3616" s="8">
        <f t="shared" si="225"/>
        <v>35.49</v>
      </c>
      <c r="Q3616" s="8" t="s">
        <v>8317</v>
      </c>
      <c r="R3616" s="8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42.75" x14ac:dyDescent="0.45">
      <c r="A3617" s="5">
        <v>3615</v>
      </c>
      <c r="B3617" s="7" t="s">
        <v>3613</v>
      </c>
      <c r="C3617" s="7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1">
        <f t="shared" si="224"/>
        <v>107</v>
      </c>
      <c r="P3617" s="8">
        <f t="shared" si="225"/>
        <v>37.08</v>
      </c>
      <c r="Q3617" s="8" t="s">
        <v>8317</v>
      </c>
      <c r="R3617" s="8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42.75" x14ac:dyDescent="0.45">
      <c r="A3618" s="5">
        <v>3616</v>
      </c>
      <c r="B3618" s="7" t="s">
        <v>3614</v>
      </c>
      <c r="C3618" s="7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1">
        <f t="shared" si="224"/>
        <v>125</v>
      </c>
      <c r="P3618" s="8">
        <f t="shared" si="225"/>
        <v>69.33</v>
      </c>
      <c r="Q3618" s="8" t="s">
        <v>8317</v>
      </c>
      <c r="R3618" s="8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42.75" x14ac:dyDescent="0.45">
      <c r="A3619" s="5">
        <v>3617</v>
      </c>
      <c r="B3619" s="7" t="s">
        <v>3615</v>
      </c>
      <c r="C3619" s="7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1">
        <f t="shared" si="224"/>
        <v>119</v>
      </c>
      <c r="P3619" s="8">
        <f t="shared" si="225"/>
        <v>17.25</v>
      </c>
      <c r="Q3619" s="8" t="s">
        <v>8317</v>
      </c>
      <c r="R3619" s="8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42.75" x14ac:dyDescent="0.45">
      <c r="A3620" s="5">
        <v>3618</v>
      </c>
      <c r="B3620" s="7" t="s">
        <v>3616</v>
      </c>
      <c r="C3620" s="7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1">
        <f t="shared" si="224"/>
        <v>101</v>
      </c>
      <c r="P3620" s="8">
        <f t="shared" si="225"/>
        <v>36.07</v>
      </c>
      <c r="Q3620" s="8" t="s">
        <v>8317</v>
      </c>
      <c r="R3620" s="8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42.75" x14ac:dyDescent="0.45">
      <c r="A3621" s="5">
        <v>3619</v>
      </c>
      <c r="B3621" s="7" t="s">
        <v>3617</v>
      </c>
      <c r="C3621" s="7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1">
        <f t="shared" si="224"/>
        <v>113</v>
      </c>
      <c r="P3621" s="8">
        <f t="shared" si="225"/>
        <v>66.47</v>
      </c>
      <c r="Q3621" s="8" t="s">
        <v>8317</v>
      </c>
      <c r="R3621" s="8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42.75" x14ac:dyDescent="0.45">
      <c r="A3622" s="5">
        <v>3620</v>
      </c>
      <c r="B3622" s="7" t="s">
        <v>3618</v>
      </c>
      <c r="C3622" s="7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1">
        <f t="shared" si="224"/>
        <v>105</v>
      </c>
      <c r="P3622" s="8">
        <f t="shared" si="225"/>
        <v>56.07</v>
      </c>
      <c r="Q3622" s="8" t="s">
        <v>8317</v>
      </c>
      <c r="R3622" s="8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42.75" x14ac:dyDescent="0.45">
      <c r="A3623" s="5">
        <v>3621</v>
      </c>
      <c r="B3623" s="7" t="s">
        <v>3619</v>
      </c>
      <c r="C3623" s="7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1">
        <f t="shared" si="224"/>
        <v>110</v>
      </c>
      <c r="P3623" s="8">
        <f t="shared" si="225"/>
        <v>47.03</v>
      </c>
      <c r="Q3623" s="8" t="s">
        <v>8317</v>
      </c>
      <c r="R3623" s="8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28.5" x14ac:dyDescent="0.45">
      <c r="A3624" s="5">
        <v>3622</v>
      </c>
      <c r="B3624" s="7" t="s">
        <v>3620</v>
      </c>
      <c r="C3624" s="7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1">
        <f t="shared" si="224"/>
        <v>100</v>
      </c>
      <c r="P3624" s="8">
        <f t="shared" si="225"/>
        <v>47.67</v>
      </c>
      <c r="Q3624" s="8" t="s">
        <v>8317</v>
      </c>
      <c r="R3624" s="8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28.5" x14ac:dyDescent="0.45">
      <c r="A3625" s="5">
        <v>3623</v>
      </c>
      <c r="B3625" s="7" t="s">
        <v>3621</v>
      </c>
      <c r="C3625" s="7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1">
        <f t="shared" si="224"/>
        <v>120</v>
      </c>
      <c r="P3625" s="8">
        <f t="shared" si="225"/>
        <v>88.24</v>
      </c>
      <c r="Q3625" s="8" t="s">
        <v>8317</v>
      </c>
      <c r="R3625" s="8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1.25" x14ac:dyDescent="0.45">
      <c r="A3626" s="5">
        <v>3624</v>
      </c>
      <c r="B3626" s="7" t="s">
        <v>3622</v>
      </c>
      <c r="C3626" s="7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1">
        <f t="shared" si="224"/>
        <v>105</v>
      </c>
      <c r="P3626" s="8">
        <f t="shared" si="225"/>
        <v>80.72</v>
      </c>
      <c r="Q3626" s="8" t="s">
        <v>8317</v>
      </c>
      <c r="R3626" s="8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42.75" x14ac:dyDescent="0.45">
      <c r="A3627" s="5">
        <v>3625</v>
      </c>
      <c r="B3627" s="7" t="s">
        <v>3623</v>
      </c>
      <c r="C3627" s="7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1">
        <f t="shared" si="224"/>
        <v>103</v>
      </c>
      <c r="P3627" s="8">
        <f t="shared" si="225"/>
        <v>39.49</v>
      </c>
      <c r="Q3627" s="8" t="s">
        <v>8317</v>
      </c>
      <c r="R3627" s="8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42.75" x14ac:dyDescent="0.45">
      <c r="A3628" s="5">
        <v>3626</v>
      </c>
      <c r="B3628" s="7" t="s">
        <v>3624</v>
      </c>
      <c r="C3628" s="7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1">
        <f t="shared" si="224"/>
        <v>102</v>
      </c>
      <c r="P3628" s="8">
        <f t="shared" si="225"/>
        <v>84.85</v>
      </c>
      <c r="Q3628" s="8" t="s">
        <v>8317</v>
      </c>
      <c r="R3628" s="8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42.75" x14ac:dyDescent="0.45">
      <c r="A3629" s="5">
        <v>3627</v>
      </c>
      <c r="B3629" s="7" t="s">
        <v>3625</v>
      </c>
      <c r="C3629" s="7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1">
        <f t="shared" si="224"/>
        <v>100</v>
      </c>
      <c r="P3629" s="8">
        <f t="shared" si="225"/>
        <v>68.97</v>
      </c>
      <c r="Q3629" s="8" t="s">
        <v>8317</v>
      </c>
      <c r="R3629" s="8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42.75" x14ac:dyDescent="0.45">
      <c r="A3630" s="5">
        <v>3628</v>
      </c>
      <c r="B3630" s="7" t="s">
        <v>3626</v>
      </c>
      <c r="C3630" s="7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1">
        <f t="shared" si="224"/>
        <v>0</v>
      </c>
      <c r="P3630" s="8" t="e">
        <f t="shared" si="225"/>
        <v>#DIV/0!</v>
      </c>
      <c r="Q3630" s="8" t="s">
        <v>8317</v>
      </c>
      <c r="R3630" s="8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42.75" x14ac:dyDescent="0.45">
      <c r="A3631" s="5">
        <v>3629</v>
      </c>
      <c r="B3631" s="7" t="s">
        <v>3627</v>
      </c>
      <c r="C3631" s="7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1">
        <f t="shared" si="224"/>
        <v>0</v>
      </c>
      <c r="P3631" s="8">
        <f t="shared" si="225"/>
        <v>1</v>
      </c>
      <c r="Q3631" s="8" t="s">
        <v>8317</v>
      </c>
      <c r="R3631" s="8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42.75" x14ac:dyDescent="0.45">
      <c r="A3632" s="5">
        <v>3630</v>
      </c>
      <c r="B3632" s="7" t="s">
        <v>3628</v>
      </c>
      <c r="C3632" s="7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1">
        <f t="shared" si="224"/>
        <v>0</v>
      </c>
      <c r="P3632" s="8">
        <f t="shared" si="225"/>
        <v>1</v>
      </c>
      <c r="Q3632" s="8" t="s">
        <v>8317</v>
      </c>
      <c r="R3632" s="8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42.75" x14ac:dyDescent="0.45">
      <c r="A3633" s="5">
        <v>3631</v>
      </c>
      <c r="B3633" s="7" t="s">
        <v>3629</v>
      </c>
      <c r="C3633" s="7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1">
        <f t="shared" si="224"/>
        <v>51</v>
      </c>
      <c r="P3633" s="8">
        <f t="shared" si="225"/>
        <v>147.88</v>
      </c>
      <c r="Q3633" s="8" t="s">
        <v>8317</v>
      </c>
      <c r="R3633" s="8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42.75" x14ac:dyDescent="0.45">
      <c r="A3634" s="5">
        <v>3632</v>
      </c>
      <c r="B3634" s="7" t="s">
        <v>3630</v>
      </c>
      <c r="C3634" s="7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1">
        <f t="shared" si="224"/>
        <v>20</v>
      </c>
      <c r="P3634" s="8">
        <f t="shared" si="225"/>
        <v>100</v>
      </c>
      <c r="Q3634" s="8" t="s">
        <v>8317</v>
      </c>
      <c r="R3634" s="8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2.75" x14ac:dyDescent="0.45">
      <c r="A3635" s="5">
        <v>3633</v>
      </c>
      <c r="B3635" s="7" t="s">
        <v>3631</v>
      </c>
      <c r="C3635" s="7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1">
        <f t="shared" si="224"/>
        <v>35</v>
      </c>
      <c r="P3635" s="8">
        <f t="shared" si="225"/>
        <v>56.84</v>
      </c>
      <c r="Q3635" s="8" t="s">
        <v>8317</v>
      </c>
      <c r="R3635" s="8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42.75" x14ac:dyDescent="0.45">
      <c r="A3636" s="5">
        <v>3634</v>
      </c>
      <c r="B3636" s="7" t="s">
        <v>3632</v>
      </c>
      <c r="C3636" s="7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1">
        <f t="shared" si="224"/>
        <v>4</v>
      </c>
      <c r="P3636" s="8">
        <f t="shared" si="225"/>
        <v>176.94</v>
      </c>
      <c r="Q3636" s="8" t="s">
        <v>8317</v>
      </c>
      <c r="R3636" s="8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28.5" x14ac:dyDescent="0.45">
      <c r="A3637" s="5">
        <v>3635</v>
      </c>
      <c r="B3637" s="7" t="s">
        <v>3633</v>
      </c>
      <c r="C3637" s="7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1">
        <f t="shared" si="224"/>
        <v>36</v>
      </c>
      <c r="P3637" s="8">
        <f t="shared" si="225"/>
        <v>127.6</v>
      </c>
      <c r="Q3637" s="8" t="s">
        <v>8317</v>
      </c>
      <c r="R3637" s="8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2.75" x14ac:dyDescent="0.45">
      <c r="A3638" s="5">
        <v>3636</v>
      </c>
      <c r="B3638" s="7" t="s">
        <v>3634</v>
      </c>
      <c r="C3638" s="7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1">
        <f t="shared" si="224"/>
        <v>0</v>
      </c>
      <c r="P3638" s="8" t="e">
        <f t="shared" si="225"/>
        <v>#DIV/0!</v>
      </c>
      <c r="Q3638" s="8" t="s">
        <v>8317</v>
      </c>
      <c r="R3638" s="8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57" x14ac:dyDescent="0.45">
      <c r="A3639" s="5">
        <v>3637</v>
      </c>
      <c r="B3639" s="7" t="s">
        <v>3635</v>
      </c>
      <c r="C3639" s="7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1">
        <f t="shared" si="224"/>
        <v>31</v>
      </c>
      <c r="P3639" s="8">
        <f t="shared" si="225"/>
        <v>66.14</v>
      </c>
      <c r="Q3639" s="8" t="s">
        <v>8317</v>
      </c>
      <c r="R3639" s="8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28.5" x14ac:dyDescent="0.45">
      <c r="A3640" s="5">
        <v>3638</v>
      </c>
      <c r="B3640" s="7" t="s">
        <v>3636</v>
      </c>
      <c r="C3640" s="7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1">
        <f t="shared" si="224"/>
        <v>7</v>
      </c>
      <c r="P3640" s="8">
        <f t="shared" si="225"/>
        <v>108</v>
      </c>
      <c r="Q3640" s="8" t="s">
        <v>8317</v>
      </c>
      <c r="R3640" s="8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42.75" x14ac:dyDescent="0.45">
      <c r="A3641" s="5">
        <v>3639</v>
      </c>
      <c r="B3641" s="7" t="s">
        <v>3637</v>
      </c>
      <c r="C3641" s="7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1">
        <f t="shared" si="224"/>
        <v>0</v>
      </c>
      <c r="P3641" s="8">
        <f t="shared" si="225"/>
        <v>1</v>
      </c>
      <c r="Q3641" s="8" t="s">
        <v>8317</v>
      </c>
      <c r="R3641" s="8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1.25" x14ac:dyDescent="0.45">
      <c r="A3642" s="5">
        <v>3640</v>
      </c>
      <c r="B3642" s="7" t="s">
        <v>3638</v>
      </c>
      <c r="C3642" s="7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1">
        <f t="shared" si="224"/>
        <v>6</v>
      </c>
      <c r="P3642" s="8">
        <f t="shared" si="225"/>
        <v>18.329999999999998</v>
      </c>
      <c r="Q3642" s="8" t="s">
        <v>8317</v>
      </c>
      <c r="R3642" s="8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42.75" x14ac:dyDescent="0.45">
      <c r="A3643" s="5">
        <v>3641</v>
      </c>
      <c r="B3643" s="7" t="s">
        <v>3639</v>
      </c>
      <c r="C3643" s="7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1">
        <f t="shared" si="224"/>
        <v>0</v>
      </c>
      <c r="P3643" s="8" t="e">
        <f t="shared" si="225"/>
        <v>#DIV/0!</v>
      </c>
      <c r="Q3643" s="8" t="s">
        <v>8317</v>
      </c>
      <c r="R3643" s="8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57" x14ac:dyDescent="0.45">
      <c r="A3644" s="5">
        <v>3642</v>
      </c>
      <c r="B3644" s="7" t="s">
        <v>3640</v>
      </c>
      <c r="C3644" s="7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1">
        <f t="shared" si="224"/>
        <v>2</v>
      </c>
      <c r="P3644" s="8">
        <f t="shared" si="225"/>
        <v>7.5</v>
      </c>
      <c r="Q3644" s="8" t="s">
        <v>8317</v>
      </c>
      <c r="R3644" s="8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2.75" x14ac:dyDescent="0.45">
      <c r="A3645" s="5">
        <v>3643</v>
      </c>
      <c r="B3645" s="7" t="s">
        <v>3641</v>
      </c>
      <c r="C3645" s="7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1">
        <f t="shared" si="224"/>
        <v>0</v>
      </c>
      <c r="P3645" s="8" t="e">
        <f t="shared" si="225"/>
        <v>#DIV/0!</v>
      </c>
      <c r="Q3645" s="8" t="s">
        <v>8317</v>
      </c>
      <c r="R3645" s="8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2.75" x14ac:dyDescent="0.45">
      <c r="A3646" s="5">
        <v>3644</v>
      </c>
      <c r="B3646" s="7" t="s">
        <v>3642</v>
      </c>
      <c r="C3646" s="7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1">
        <f t="shared" si="224"/>
        <v>16</v>
      </c>
      <c r="P3646" s="8">
        <f t="shared" si="225"/>
        <v>68.42</v>
      </c>
      <c r="Q3646" s="8" t="s">
        <v>8317</v>
      </c>
      <c r="R3646" s="8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42.75" x14ac:dyDescent="0.45">
      <c r="A3647" s="5">
        <v>3645</v>
      </c>
      <c r="B3647" s="7" t="s">
        <v>3643</v>
      </c>
      <c r="C3647" s="7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1">
        <f t="shared" si="224"/>
        <v>0</v>
      </c>
      <c r="P3647" s="8">
        <f t="shared" si="225"/>
        <v>1</v>
      </c>
      <c r="Q3647" s="8" t="s">
        <v>8317</v>
      </c>
      <c r="R3647" s="8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2.75" x14ac:dyDescent="0.45">
      <c r="A3648" s="5">
        <v>3646</v>
      </c>
      <c r="B3648" s="7" t="s">
        <v>3644</v>
      </c>
      <c r="C3648" s="7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1">
        <f t="shared" si="224"/>
        <v>5</v>
      </c>
      <c r="P3648" s="8">
        <f t="shared" si="225"/>
        <v>60.13</v>
      </c>
      <c r="Q3648" s="8" t="s">
        <v>8317</v>
      </c>
      <c r="R3648" s="8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2.75" x14ac:dyDescent="0.45">
      <c r="A3649" s="5">
        <v>3647</v>
      </c>
      <c r="B3649" s="7" t="s">
        <v>3645</v>
      </c>
      <c r="C3649" s="7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1">
        <f t="shared" si="224"/>
        <v>6</v>
      </c>
      <c r="P3649" s="8">
        <f t="shared" si="225"/>
        <v>15</v>
      </c>
      <c r="Q3649" s="8" t="s">
        <v>8317</v>
      </c>
      <c r="R3649" s="8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28.5" x14ac:dyDescent="0.45">
      <c r="A3650" s="5">
        <v>3648</v>
      </c>
      <c r="B3650" s="7" t="s">
        <v>3646</v>
      </c>
      <c r="C3650" s="7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1">
        <f t="shared" si="224"/>
        <v>100</v>
      </c>
      <c r="P3650" s="8">
        <f t="shared" si="225"/>
        <v>550.04</v>
      </c>
      <c r="Q3650" s="8" t="s">
        <v>8317</v>
      </c>
      <c r="R3650" s="8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2.75" x14ac:dyDescent="0.45">
      <c r="A3651" s="5">
        <v>3649</v>
      </c>
      <c r="B3651" s="7" t="s">
        <v>3647</v>
      </c>
      <c r="C3651" s="7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1">
        <f t="shared" ref="O3651:O3714" si="228">ROUND((E3651/D3651)*100,0)</f>
        <v>104</v>
      </c>
      <c r="P3651" s="8">
        <f t="shared" ref="P3651:P3714" si="229">ROUND(E3651/L3651,2)</f>
        <v>97.5</v>
      </c>
      <c r="Q3651" s="8" t="s">
        <v>8317</v>
      </c>
      <c r="R3651" s="8" t="s">
        <v>8318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2.75" x14ac:dyDescent="0.45">
      <c r="A3652" s="5">
        <v>3650</v>
      </c>
      <c r="B3652" s="7" t="s">
        <v>3648</v>
      </c>
      <c r="C3652" s="7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1">
        <f t="shared" si="228"/>
        <v>100</v>
      </c>
      <c r="P3652" s="8">
        <f t="shared" si="229"/>
        <v>29.41</v>
      </c>
      <c r="Q3652" s="8" t="s">
        <v>8317</v>
      </c>
      <c r="R3652" s="8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42.75" x14ac:dyDescent="0.45">
      <c r="A3653" s="5">
        <v>3651</v>
      </c>
      <c r="B3653" s="7" t="s">
        <v>3649</v>
      </c>
      <c r="C3653" s="7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1">
        <f t="shared" si="228"/>
        <v>104</v>
      </c>
      <c r="P3653" s="8">
        <f t="shared" si="229"/>
        <v>57.78</v>
      </c>
      <c r="Q3653" s="8" t="s">
        <v>8317</v>
      </c>
      <c r="R3653" s="8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42.75" x14ac:dyDescent="0.45">
      <c r="A3654" s="5">
        <v>3652</v>
      </c>
      <c r="B3654" s="7" t="s">
        <v>2867</v>
      </c>
      <c r="C3654" s="7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1">
        <f t="shared" si="228"/>
        <v>251</v>
      </c>
      <c r="P3654" s="8">
        <f t="shared" si="229"/>
        <v>44.24</v>
      </c>
      <c r="Q3654" s="8" t="s">
        <v>8317</v>
      </c>
      <c r="R3654" s="8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42.75" x14ac:dyDescent="0.45">
      <c r="A3655" s="5">
        <v>3653</v>
      </c>
      <c r="B3655" s="7" t="s">
        <v>3650</v>
      </c>
      <c r="C3655" s="7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1">
        <f t="shared" si="228"/>
        <v>101</v>
      </c>
      <c r="P3655" s="8">
        <f t="shared" si="229"/>
        <v>60.91</v>
      </c>
      <c r="Q3655" s="8" t="s">
        <v>8317</v>
      </c>
      <c r="R3655" s="8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42.75" x14ac:dyDescent="0.45">
      <c r="A3656" s="5">
        <v>3654</v>
      </c>
      <c r="B3656" s="7" t="s">
        <v>3651</v>
      </c>
      <c r="C3656" s="7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1">
        <f t="shared" si="228"/>
        <v>174</v>
      </c>
      <c r="P3656" s="8">
        <f t="shared" si="229"/>
        <v>68.84</v>
      </c>
      <c r="Q3656" s="8" t="s">
        <v>8317</v>
      </c>
      <c r="R3656" s="8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42.75" x14ac:dyDescent="0.45">
      <c r="A3657" s="5">
        <v>3655</v>
      </c>
      <c r="B3657" s="7" t="s">
        <v>3652</v>
      </c>
      <c r="C3657" s="7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1">
        <f t="shared" si="228"/>
        <v>116</v>
      </c>
      <c r="P3657" s="8">
        <f t="shared" si="229"/>
        <v>73.58</v>
      </c>
      <c r="Q3657" s="8" t="s">
        <v>8317</v>
      </c>
      <c r="R3657" s="8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42.75" x14ac:dyDescent="0.45">
      <c r="A3658" s="5">
        <v>3656</v>
      </c>
      <c r="B3658" s="7" t="s">
        <v>3653</v>
      </c>
      <c r="C3658" s="7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1">
        <f t="shared" si="228"/>
        <v>106</v>
      </c>
      <c r="P3658" s="8">
        <f t="shared" si="229"/>
        <v>115.02</v>
      </c>
      <c r="Q3658" s="8" t="s">
        <v>8317</v>
      </c>
      <c r="R3658" s="8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42.75" x14ac:dyDescent="0.45">
      <c r="A3659" s="5">
        <v>3657</v>
      </c>
      <c r="B3659" s="7" t="s">
        <v>3654</v>
      </c>
      <c r="C3659" s="7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1">
        <f t="shared" si="228"/>
        <v>111</v>
      </c>
      <c r="P3659" s="8">
        <f t="shared" si="229"/>
        <v>110.75</v>
      </c>
      <c r="Q3659" s="8" t="s">
        <v>8317</v>
      </c>
      <c r="R3659" s="8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28.5" x14ac:dyDescent="0.45">
      <c r="A3660" s="5">
        <v>3658</v>
      </c>
      <c r="B3660" s="7" t="s">
        <v>3655</v>
      </c>
      <c r="C3660" s="7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1">
        <f t="shared" si="228"/>
        <v>101</v>
      </c>
      <c r="P3660" s="8">
        <f t="shared" si="229"/>
        <v>75.5</v>
      </c>
      <c r="Q3660" s="8" t="s">
        <v>8317</v>
      </c>
      <c r="R3660" s="8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2.75" x14ac:dyDescent="0.45">
      <c r="A3661" s="5">
        <v>3659</v>
      </c>
      <c r="B3661" s="7" t="s">
        <v>3656</v>
      </c>
      <c r="C3661" s="7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1">
        <f t="shared" si="228"/>
        <v>102</v>
      </c>
      <c r="P3661" s="8">
        <f t="shared" si="229"/>
        <v>235.46</v>
      </c>
      <c r="Q3661" s="8" t="s">
        <v>8317</v>
      </c>
      <c r="R3661" s="8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57" x14ac:dyDescent="0.45">
      <c r="A3662" s="5">
        <v>3660</v>
      </c>
      <c r="B3662" s="7" t="s">
        <v>3657</v>
      </c>
      <c r="C3662" s="7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1">
        <f t="shared" si="228"/>
        <v>100</v>
      </c>
      <c r="P3662" s="8">
        <f t="shared" si="229"/>
        <v>11.36</v>
      </c>
      <c r="Q3662" s="8" t="s">
        <v>8317</v>
      </c>
      <c r="R3662" s="8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42.75" x14ac:dyDescent="0.45">
      <c r="A3663" s="5">
        <v>3661</v>
      </c>
      <c r="B3663" s="7" t="s">
        <v>3658</v>
      </c>
      <c r="C3663" s="7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1">
        <f t="shared" si="228"/>
        <v>111</v>
      </c>
      <c r="P3663" s="8">
        <f t="shared" si="229"/>
        <v>92.5</v>
      </c>
      <c r="Q3663" s="8" t="s">
        <v>8317</v>
      </c>
      <c r="R3663" s="8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42.75" x14ac:dyDescent="0.45">
      <c r="A3664" s="5">
        <v>3662</v>
      </c>
      <c r="B3664" s="7" t="s">
        <v>3659</v>
      </c>
      <c r="C3664" s="7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1">
        <f t="shared" si="228"/>
        <v>101</v>
      </c>
      <c r="P3664" s="8">
        <f t="shared" si="229"/>
        <v>202.85</v>
      </c>
      <c r="Q3664" s="8" t="s">
        <v>8317</v>
      </c>
      <c r="R3664" s="8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42.75" x14ac:dyDescent="0.45">
      <c r="A3665" s="5">
        <v>3663</v>
      </c>
      <c r="B3665" s="7" t="s">
        <v>3660</v>
      </c>
      <c r="C3665" s="7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1">
        <f t="shared" si="228"/>
        <v>104</v>
      </c>
      <c r="P3665" s="8">
        <f t="shared" si="229"/>
        <v>26</v>
      </c>
      <c r="Q3665" s="8" t="s">
        <v>8317</v>
      </c>
      <c r="R3665" s="8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42.75" x14ac:dyDescent="0.45">
      <c r="A3666" s="5">
        <v>3664</v>
      </c>
      <c r="B3666" s="7" t="s">
        <v>3661</v>
      </c>
      <c r="C3666" s="7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1">
        <f t="shared" si="228"/>
        <v>109</v>
      </c>
      <c r="P3666" s="8">
        <f t="shared" si="229"/>
        <v>46.05</v>
      </c>
      <c r="Q3666" s="8" t="s">
        <v>8317</v>
      </c>
      <c r="R3666" s="8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42.75" x14ac:dyDescent="0.45">
      <c r="A3667" s="5">
        <v>3665</v>
      </c>
      <c r="B3667" s="7" t="s">
        <v>3662</v>
      </c>
      <c r="C3667" s="7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1">
        <f t="shared" si="228"/>
        <v>115</v>
      </c>
      <c r="P3667" s="8">
        <f t="shared" si="229"/>
        <v>51</v>
      </c>
      <c r="Q3667" s="8" t="s">
        <v>8317</v>
      </c>
      <c r="R3667" s="8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x14ac:dyDescent="0.45">
      <c r="A3668" s="5">
        <v>3666</v>
      </c>
      <c r="B3668" s="7" t="s">
        <v>3663</v>
      </c>
      <c r="C3668" s="7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1">
        <f t="shared" si="228"/>
        <v>100</v>
      </c>
      <c r="P3668" s="8">
        <f t="shared" si="229"/>
        <v>31.58</v>
      </c>
      <c r="Q3668" s="8" t="s">
        <v>8317</v>
      </c>
      <c r="R3668" s="8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42.75" x14ac:dyDescent="0.45">
      <c r="A3669" s="5">
        <v>3667</v>
      </c>
      <c r="B3669" s="7" t="s">
        <v>3664</v>
      </c>
      <c r="C3669" s="7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1">
        <f t="shared" si="228"/>
        <v>103</v>
      </c>
      <c r="P3669" s="8">
        <f t="shared" si="229"/>
        <v>53.36</v>
      </c>
      <c r="Q3669" s="8" t="s">
        <v>8317</v>
      </c>
      <c r="R3669" s="8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42.75" x14ac:dyDescent="0.45">
      <c r="A3670" s="5">
        <v>3668</v>
      </c>
      <c r="B3670" s="7" t="s">
        <v>3665</v>
      </c>
      <c r="C3670" s="7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1">
        <f t="shared" si="228"/>
        <v>104</v>
      </c>
      <c r="P3670" s="8">
        <f t="shared" si="229"/>
        <v>36.96</v>
      </c>
      <c r="Q3670" s="8" t="s">
        <v>8317</v>
      </c>
      <c r="R3670" s="8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42.75" x14ac:dyDescent="0.45">
      <c r="A3671" s="5">
        <v>3669</v>
      </c>
      <c r="B3671" s="7" t="s">
        <v>3666</v>
      </c>
      <c r="C3671" s="7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1">
        <f t="shared" si="228"/>
        <v>138</v>
      </c>
      <c r="P3671" s="8">
        <f t="shared" si="229"/>
        <v>81.290000000000006</v>
      </c>
      <c r="Q3671" s="8" t="s">
        <v>8317</v>
      </c>
      <c r="R3671" s="8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42.75" x14ac:dyDescent="0.45">
      <c r="A3672" s="5">
        <v>3670</v>
      </c>
      <c r="B3672" s="7" t="s">
        <v>3667</v>
      </c>
      <c r="C3672" s="7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1">
        <f t="shared" si="228"/>
        <v>110</v>
      </c>
      <c r="P3672" s="8">
        <f t="shared" si="229"/>
        <v>20.079999999999998</v>
      </c>
      <c r="Q3672" s="8" t="s">
        <v>8317</v>
      </c>
      <c r="R3672" s="8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42.75" x14ac:dyDescent="0.45">
      <c r="A3673" s="5">
        <v>3671</v>
      </c>
      <c r="B3673" s="7" t="s">
        <v>3668</v>
      </c>
      <c r="C3673" s="7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1">
        <f t="shared" si="228"/>
        <v>101</v>
      </c>
      <c r="P3673" s="8">
        <f t="shared" si="229"/>
        <v>88.25</v>
      </c>
      <c r="Q3673" s="8" t="s">
        <v>8317</v>
      </c>
      <c r="R3673" s="8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42.75" x14ac:dyDescent="0.45">
      <c r="A3674" s="5">
        <v>3672</v>
      </c>
      <c r="B3674" s="7" t="s">
        <v>3669</v>
      </c>
      <c r="C3674" s="7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1">
        <f t="shared" si="228"/>
        <v>102</v>
      </c>
      <c r="P3674" s="8">
        <f t="shared" si="229"/>
        <v>53.44</v>
      </c>
      <c r="Q3674" s="8" t="s">
        <v>8317</v>
      </c>
      <c r="R3674" s="8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2.75" x14ac:dyDescent="0.45">
      <c r="A3675" s="5">
        <v>3673</v>
      </c>
      <c r="B3675" s="7" t="s">
        <v>3670</v>
      </c>
      <c r="C3675" s="7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1">
        <f t="shared" si="228"/>
        <v>114</v>
      </c>
      <c r="P3675" s="8">
        <f t="shared" si="229"/>
        <v>39.869999999999997</v>
      </c>
      <c r="Q3675" s="8" t="s">
        <v>8317</v>
      </c>
      <c r="R3675" s="8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42.75" x14ac:dyDescent="0.45">
      <c r="A3676" s="5">
        <v>3674</v>
      </c>
      <c r="B3676" s="7" t="s">
        <v>3671</v>
      </c>
      <c r="C3676" s="7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1">
        <f t="shared" si="228"/>
        <v>100</v>
      </c>
      <c r="P3676" s="8">
        <f t="shared" si="229"/>
        <v>145.16</v>
      </c>
      <c r="Q3676" s="8" t="s">
        <v>8317</v>
      </c>
      <c r="R3676" s="8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42.75" x14ac:dyDescent="0.45">
      <c r="A3677" s="5">
        <v>3675</v>
      </c>
      <c r="B3677" s="7" t="s">
        <v>3672</v>
      </c>
      <c r="C3677" s="7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1">
        <f t="shared" si="228"/>
        <v>140</v>
      </c>
      <c r="P3677" s="8">
        <f t="shared" si="229"/>
        <v>23.33</v>
      </c>
      <c r="Q3677" s="8" t="s">
        <v>8317</v>
      </c>
      <c r="R3677" s="8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42.75" x14ac:dyDescent="0.45">
      <c r="A3678" s="5">
        <v>3676</v>
      </c>
      <c r="B3678" s="7" t="s">
        <v>3673</v>
      </c>
      <c r="C3678" s="7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1">
        <f t="shared" si="228"/>
        <v>129</v>
      </c>
      <c r="P3678" s="8">
        <f t="shared" si="229"/>
        <v>64.38</v>
      </c>
      <c r="Q3678" s="8" t="s">
        <v>8317</v>
      </c>
      <c r="R3678" s="8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42.75" x14ac:dyDescent="0.45">
      <c r="A3679" s="5">
        <v>3677</v>
      </c>
      <c r="B3679" s="7" t="s">
        <v>3674</v>
      </c>
      <c r="C3679" s="7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1">
        <f t="shared" si="228"/>
        <v>103</v>
      </c>
      <c r="P3679" s="8">
        <f t="shared" si="229"/>
        <v>62.05</v>
      </c>
      <c r="Q3679" s="8" t="s">
        <v>8317</v>
      </c>
      <c r="R3679" s="8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28.5" x14ac:dyDescent="0.45">
      <c r="A3680" s="5">
        <v>3678</v>
      </c>
      <c r="B3680" s="7" t="s">
        <v>3675</v>
      </c>
      <c r="C3680" s="7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1">
        <f t="shared" si="228"/>
        <v>103</v>
      </c>
      <c r="P3680" s="8">
        <f t="shared" si="229"/>
        <v>66.13</v>
      </c>
      <c r="Q3680" s="8" t="s">
        <v>8317</v>
      </c>
      <c r="R3680" s="8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42.75" x14ac:dyDescent="0.45">
      <c r="A3681" s="5">
        <v>3679</v>
      </c>
      <c r="B3681" s="7" t="s">
        <v>3676</v>
      </c>
      <c r="C3681" s="7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1">
        <f t="shared" si="228"/>
        <v>110</v>
      </c>
      <c r="P3681" s="8">
        <f t="shared" si="229"/>
        <v>73.400000000000006</v>
      </c>
      <c r="Q3681" s="8" t="s">
        <v>8317</v>
      </c>
      <c r="R3681" s="8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42.75" x14ac:dyDescent="0.45">
      <c r="A3682" s="5">
        <v>3680</v>
      </c>
      <c r="B3682" s="7" t="s">
        <v>3677</v>
      </c>
      <c r="C3682" s="7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1">
        <f t="shared" si="228"/>
        <v>113</v>
      </c>
      <c r="P3682" s="8">
        <f t="shared" si="229"/>
        <v>99.5</v>
      </c>
      <c r="Q3682" s="8" t="s">
        <v>8317</v>
      </c>
      <c r="R3682" s="8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57" x14ac:dyDescent="0.45">
      <c r="A3683" s="5">
        <v>3681</v>
      </c>
      <c r="B3683" s="7" t="s">
        <v>3678</v>
      </c>
      <c r="C3683" s="7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1">
        <f t="shared" si="228"/>
        <v>112</v>
      </c>
      <c r="P3683" s="8">
        <f t="shared" si="229"/>
        <v>62.17</v>
      </c>
      <c r="Q3683" s="8" t="s">
        <v>8317</v>
      </c>
      <c r="R3683" s="8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2.75" x14ac:dyDescent="0.45">
      <c r="A3684" s="5">
        <v>3682</v>
      </c>
      <c r="B3684" s="7" t="s">
        <v>3679</v>
      </c>
      <c r="C3684" s="7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1">
        <f t="shared" si="228"/>
        <v>139</v>
      </c>
      <c r="P3684" s="8">
        <f t="shared" si="229"/>
        <v>62.33</v>
      </c>
      <c r="Q3684" s="8" t="s">
        <v>8317</v>
      </c>
      <c r="R3684" s="8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2.75" x14ac:dyDescent="0.45">
      <c r="A3685" s="5">
        <v>3683</v>
      </c>
      <c r="B3685" s="7" t="s">
        <v>3680</v>
      </c>
      <c r="C3685" s="7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1">
        <f t="shared" si="228"/>
        <v>111</v>
      </c>
      <c r="P3685" s="8">
        <f t="shared" si="229"/>
        <v>58.79</v>
      </c>
      <c r="Q3685" s="8" t="s">
        <v>8317</v>
      </c>
      <c r="R3685" s="8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42.75" x14ac:dyDescent="0.45">
      <c r="A3686" s="5">
        <v>3684</v>
      </c>
      <c r="B3686" s="7" t="s">
        <v>3681</v>
      </c>
      <c r="C3686" s="7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1">
        <f t="shared" si="228"/>
        <v>139</v>
      </c>
      <c r="P3686" s="8">
        <f t="shared" si="229"/>
        <v>45.35</v>
      </c>
      <c r="Q3686" s="8" t="s">
        <v>8317</v>
      </c>
      <c r="R3686" s="8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2.75" x14ac:dyDescent="0.45">
      <c r="A3687" s="5">
        <v>3685</v>
      </c>
      <c r="B3687" s="7" t="s">
        <v>3682</v>
      </c>
      <c r="C3687" s="7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1">
        <f t="shared" si="228"/>
        <v>106</v>
      </c>
      <c r="P3687" s="8">
        <f t="shared" si="229"/>
        <v>41.94</v>
      </c>
      <c r="Q3687" s="8" t="s">
        <v>8317</v>
      </c>
      <c r="R3687" s="8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2.75" x14ac:dyDescent="0.45">
      <c r="A3688" s="5">
        <v>3686</v>
      </c>
      <c r="B3688" s="7" t="s">
        <v>3683</v>
      </c>
      <c r="C3688" s="7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1">
        <f t="shared" si="228"/>
        <v>101</v>
      </c>
      <c r="P3688" s="8">
        <f t="shared" si="229"/>
        <v>59.17</v>
      </c>
      <c r="Q3688" s="8" t="s">
        <v>8317</v>
      </c>
      <c r="R3688" s="8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42.75" x14ac:dyDescent="0.45">
      <c r="A3689" s="5">
        <v>3687</v>
      </c>
      <c r="B3689" s="7" t="s">
        <v>3684</v>
      </c>
      <c r="C3689" s="7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1">
        <f t="shared" si="228"/>
        <v>100</v>
      </c>
      <c r="P3689" s="8">
        <f t="shared" si="229"/>
        <v>200.49</v>
      </c>
      <c r="Q3689" s="8" t="s">
        <v>8317</v>
      </c>
      <c r="R3689" s="8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42.75" x14ac:dyDescent="0.45">
      <c r="A3690" s="5">
        <v>3688</v>
      </c>
      <c r="B3690" s="7" t="s">
        <v>3685</v>
      </c>
      <c r="C3690" s="7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1">
        <f t="shared" si="228"/>
        <v>109</v>
      </c>
      <c r="P3690" s="8">
        <f t="shared" si="229"/>
        <v>83.97</v>
      </c>
      <c r="Q3690" s="8" t="s">
        <v>8317</v>
      </c>
      <c r="R3690" s="8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42.75" x14ac:dyDescent="0.45">
      <c r="A3691" s="5">
        <v>3689</v>
      </c>
      <c r="B3691" s="7" t="s">
        <v>3686</v>
      </c>
      <c r="C3691" s="7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1">
        <f t="shared" si="228"/>
        <v>118</v>
      </c>
      <c r="P3691" s="8">
        <f t="shared" si="229"/>
        <v>57.26</v>
      </c>
      <c r="Q3691" s="8" t="s">
        <v>8317</v>
      </c>
      <c r="R3691" s="8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42.75" x14ac:dyDescent="0.45">
      <c r="A3692" s="5">
        <v>3690</v>
      </c>
      <c r="B3692" s="7" t="s">
        <v>3687</v>
      </c>
      <c r="C3692" s="7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1">
        <f t="shared" si="228"/>
        <v>120</v>
      </c>
      <c r="P3692" s="8">
        <f t="shared" si="229"/>
        <v>58.06</v>
      </c>
      <c r="Q3692" s="8" t="s">
        <v>8317</v>
      </c>
      <c r="R3692" s="8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28.5" x14ac:dyDescent="0.45">
      <c r="A3693" s="5">
        <v>3691</v>
      </c>
      <c r="B3693" s="7" t="s">
        <v>3688</v>
      </c>
      <c r="C3693" s="7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1">
        <f t="shared" si="228"/>
        <v>128</v>
      </c>
      <c r="P3693" s="8">
        <f t="shared" si="229"/>
        <v>186.8</v>
      </c>
      <c r="Q3693" s="8" t="s">
        <v>8317</v>
      </c>
      <c r="R3693" s="8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28.5" x14ac:dyDescent="0.45">
      <c r="A3694" s="5">
        <v>3692</v>
      </c>
      <c r="B3694" s="7" t="s">
        <v>3689</v>
      </c>
      <c r="C3694" s="7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1">
        <f t="shared" si="228"/>
        <v>126</v>
      </c>
      <c r="P3694" s="8">
        <f t="shared" si="229"/>
        <v>74.12</v>
      </c>
      <c r="Q3694" s="8" t="s">
        <v>8317</v>
      </c>
      <c r="R3694" s="8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42.75" x14ac:dyDescent="0.45">
      <c r="A3695" s="5">
        <v>3693</v>
      </c>
      <c r="B3695" s="7" t="s">
        <v>3690</v>
      </c>
      <c r="C3695" s="7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1">
        <f t="shared" si="228"/>
        <v>129</v>
      </c>
      <c r="P3695" s="8">
        <f t="shared" si="229"/>
        <v>30.71</v>
      </c>
      <c r="Q3695" s="8" t="s">
        <v>8317</v>
      </c>
      <c r="R3695" s="8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42.75" x14ac:dyDescent="0.45">
      <c r="A3696" s="5">
        <v>3694</v>
      </c>
      <c r="B3696" s="7" t="s">
        <v>3691</v>
      </c>
      <c r="C3696" s="7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1">
        <f t="shared" si="228"/>
        <v>107</v>
      </c>
      <c r="P3696" s="8">
        <f t="shared" si="229"/>
        <v>62.67</v>
      </c>
      <c r="Q3696" s="8" t="s">
        <v>8317</v>
      </c>
      <c r="R3696" s="8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57" x14ac:dyDescent="0.45">
      <c r="A3697" s="5">
        <v>3695</v>
      </c>
      <c r="B3697" s="7" t="s">
        <v>3692</v>
      </c>
      <c r="C3697" s="7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1">
        <f t="shared" si="228"/>
        <v>100</v>
      </c>
      <c r="P3697" s="8">
        <f t="shared" si="229"/>
        <v>121.36</v>
      </c>
      <c r="Q3697" s="8" t="s">
        <v>8317</v>
      </c>
      <c r="R3697" s="8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2.75" x14ac:dyDescent="0.45">
      <c r="A3698" s="5">
        <v>3696</v>
      </c>
      <c r="B3698" s="7" t="s">
        <v>3693</v>
      </c>
      <c r="C3698" s="7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1">
        <f t="shared" si="228"/>
        <v>155</v>
      </c>
      <c r="P3698" s="8">
        <f t="shared" si="229"/>
        <v>39.74</v>
      </c>
      <c r="Q3698" s="8" t="s">
        <v>8317</v>
      </c>
      <c r="R3698" s="8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42.75" x14ac:dyDescent="0.45">
      <c r="A3699" s="5">
        <v>3697</v>
      </c>
      <c r="B3699" s="7" t="s">
        <v>3694</v>
      </c>
      <c r="C3699" s="7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1">
        <f t="shared" si="228"/>
        <v>108</v>
      </c>
      <c r="P3699" s="8">
        <f t="shared" si="229"/>
        <v>72</v>
      </c>
      <c r="Q3699" s="8" t="s">
        <v>8317</v>
      </c>
      <c r="R3699" s="8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42.75" x14ac:dyDescent="0.45">
      <c r="A3700" s="5">
        <v>3698</v>
      </c>
      <c r="B3700" s="7" t="s">
        <v>3695</v>
      </c>
      <c r="C3700" s="7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1">
        <f t="shared" si="228"/>
        <v>111</v>
      </c>
      <c r="P3700" s="8">
        <f t="shared" si="229"/>
        <v>40.630000000000003</v>
      </c>
      <c r="Q3700" s="8" t="s">
        <v>8317</v>
      </c>
      <c r="R3700" s="8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42.75" x14ac:dyDescent="0.45">
      <c r="A3701" s="5">
        <v>3699</v>
      </c>
      <c r="B3701" s="7" t="s">
        <v>3696</v>
      </c>
      <c r="C3701" s="7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1">
        <f t="shared" si="228"/>
        <v>101</v>
      </c>
      <c r="P3701" s="8">
        <f t="shared" si="229"/>
        <v>63</v>
      </c>
      <c r="Q3701" s="8" t="s">
        <v>8317</v>
      </c>
      <c r="R3701" s="8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28.5" x14ac:dyDescent="0.45">
      <c r="A3702" s="5">
        <v>3700</v>
      </c>
      <c r="B3702" s="7" t="s">
        <v>3697</v>
      </c>
      <c r="C3702" s="7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1">
        <f t="shared" si="228"/>
        <v>121</v>
      </c>
      <c r="P3702" s="8">
        <f t="shared" si="229"/>
        <v>33.67</v>
      </c>
      <c r="Q3702" s="8" t="s">
        <v>8317</v>
      </c>
      <c r="R3702" s="8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2.75" x14ac:dyDescent="0.45">
      <c r="A3703" s="5">
        <v>3701</v>
      </c>
      <c r="B3703" s="7" t="s">
        <v>3698</v>
      </c>
      <c r="C3703" s="7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1">
        <f t="shared" si="228"/>
        <v>100</v>
      </c>
      <c r="P3703" s="8">
        <f t="shared" si="229"/>
        <v>38.590000000000003</v>
      </c>
      <c r="Q3703" s="8" t="s">
        <v>8317</v>
      </c>
      <c r="R3703" s="8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42.75" x14ac:dyDescent="0.45">
      <c r="A3704" s="5">
        <v>3702</v>
      </c>
      <c r="B3704" s="7" t="s">
        <v>3699</v>
      </c>
      <c r="C3704" s="7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1">
        <f t="shared" si="228"/>
        <v>109</v>
      </c>
      <c r="P3704" s="8">
        <f t="shared" si="229"/>
        <v>155.94999999999999</v>
      </c>
      <c r="Q3704" s="8" t="s">
        <v>8317</v>
      </c>
      <c r="R3704" s="8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42.75" x14ac:dyDescent="0.45">
      <c r="A3705" s="5">
        <v>3703</v>
      </c>
      <c r="B3705" s="7" t="s">
        <v>3700</v>
      </c>
      <c r="C3705" s="7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1">
        <f t="shared" si="228"/>
        <v>123</v>
      </c>
      <c r="P3705" s="8">
        <f t="shared" si="229"/>
        <v>43.2</v>
      </c>
      <c r="Q3705" s="8" t="s">
        <v>8317</v>
      </c>
      <c r="R3705" s="8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42.75" x14ac:dyDescent="0.45">
      <c r="A3706" s="5">
        <v>3704</v>
      </c>
      <c r="B3706" s="7" t="s">
        <v>3701</v>
      </c>
      <c r="C3706" s="7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1">
        <f t="shared" si="228"/>
        <v>136</v>
      </c>
      <c r="P3706" s="8">
        <f t="shared" si="229"/>
        <v>15.15</v>
      </c>
      <c r="Q3706" s="8" t="s">
        <v>8317</v>
      </c>
      <c r="R3706" s="8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42.75" x14ac:dyDescent="0.45">
      <c r="A3707" s="5">
        <v>3705</v>
      </c>
      <c r="B3707" s="7" t="s">
        <v>3702</v>
      </c>
      <c r="C3707" s="7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1">
        <f t="shared" si="228"/>
        <v>103</v>
      </c>
      <c r="P3707" s="8">
        <f t="shared" si="229"/>
        <v>83.57</v>
      </c>
      <c r="Q3707" s="8" t="s">
        <v>8317</v>
      </c>
      <c r="R3707" s="8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2.75" x14ac:dyDescent="0.45">
      <c r="A3708" s="5">
        <v>3706</v>
      </c>
      <c r="B3708" s="7" t="s">
        <v>3703</v>
      </c>
      <c r="C3708" s="7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1">
        <f t="shared" si="228"/>
        <v>121</v>
      </c>
      <c r="P3708" s="8">
        <f t="shared" si="229"/>
        <v>140</v>
      </c>
      <c r="Q3708" s="8" t="s">
        <v>8317</v>
      </c>
      <c r="R3708" s="8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42.75" x14ac:dyDescent="0.45">
      <c r="A3709" s="5">
        <v>3707</v>
      </c>
      <c r="B3709" s="7" t="s">
        <v>3704</v>
      </c>
      <c r="C3709" s="7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1">
        <f t="shared" si="228"/>
        <v>186</v>
      </c>
      <c r="P3709" s="8">
        <f t="shared" si="229"/>
        <v>80.87</v>
      </c>
      <c r="Q3709" s="8" t="s">
        <v>8317</v>
      </c>
      <c r="R3709" s="8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42.75" x14ac:dyDescent="0.45">
      <c r="A3710" s="5">
        <v>3708</v>
      </c>
      <c r="B3710" s="7" t="s">
        <v>3705</v>
      </c>
      <c r="C3710" s="7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1">
        <f t="shared" si="228"/>
        <v>300</v>
      </c>
      <c r="P3710" s="8">
        <f t="shared" si="229"/>
        <v>53.85</v>
      </c>
      <c r="Q3710" s="8" t="s">
        <v>8317</v>
      </c>
      <c r="R3710" s="8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2.75" x14ac:dyDescent="0.45">
      <c r="A3711" s="5">
        <v>3709</v>
      </c>
      <c r="B3711" s="7" t="s">
        <v>3706</v>
      </c>
      <c r="C3711" s="7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1">
        <f t="shared" si="228"/>
        <v>108</v>
      </c>
      <c r="P3711" s="8">
        <f t="shared" si="229"/>
        <v>30.93</v>
      </c>
      <c r="Q3711" s="8" t="s">
        <v>8317</v>
      </c>
      <c r="R3711" s="8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28.5" x14ac:dyDescent="0.45">
      <c r="A3712" s="5">
        <v>3710</v>
      </c>
      <c r="B3712" s="7" t="s">
        <v>3707</v>
      </c>
      <c r="C3712" s="7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1">
        <f t="shared" si="228"/>
        <v>141</v>
      </c>
      <c r="P3712" s="8">
        <f t="shared" si="229"/>
        <v>67.959999999999994</v>
      </c>
      <c r="Q3712" s="8" t="s">
        <v>8317</v>
      </c>
      <c r="R3712" s="8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28.5" x14ac:dyDescent="0.45">
      <c r="A3713" s="5">
        <v>3711</v>
      </c>
      <c r="B3713" s="7" t="s">
        <v>3708</v>
      </c>
      <c r="C3713" s="7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1">
        <f t="shared" si="228"/>
        <v>114</v>
      </c>
      <c r="P3713" s="8">
        <f t="shared" si="229"/>
        <v>27.14</v>
      </c>
      <c r="Q3713" s="8" t="s">
        <v>8317</v>
      </c>
      <c r="R3713" s="8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42.75" x14ac:dyDescent="0.45">
      <c r="A3714" s="5">
        <v>3712</v>
      </c>
      <c r="B3714" s="7" t="s">
        <v>3709</v>
      </c>
      <c r="C3714" s="7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1">
        <f t="shared" si="228"/>
        <v>154</v>
      </c>
      <c r="P3714" s="8">
        <f t="shared" si="229"/>
        <v>110.87</v>
      </c>
      <c r="Q3714" s="8" t="s">
        <v>8317</v>
      </c>
      <c r="R3714" s="8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2.75" x14ac:dyDescent="0.45">
      <c r="A3715" s="5">
        <v>3713</v>
      </c>
      <c r="B3715" s="7" t="s">
        <v>3710</v>
      </c>
      <c r="C3715" s="7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1">
        <f t="shared" ref="O3715:O3778" si="232">ROUND((E3715/D3715)*100,0)</f>
        <v>102</v>
      </c>
      <c r="P3715" s="8">
        <f t="shared" ref="P3715:P3778" si="233">ROUND(E3715/L3715,2)</f>
        <v>106.84</v>
      </c>
      <c r="Q3715" s="8" t="s">
        <v>8317</v>
      </c>
      <c r="R3715" s="8" t="s">
        <v>8318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2.75" x14ac:dyDescent="0.45">
      <c r="A3716" s="5">
        <v>3714</v>
      </c>
      <c r="B3716" s="7" t="s">
        <v>3711</v>
      </c>
      <c r="C3716" s="7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1">
        <f t="shared" si="232"/>
        <v>102</v>
      </c>
      <c r="P3716" s="8">
        <f t="shared" si="233"/>
        <v>105.52</v>
      </c>
      <c r="Q3716" s="8" t="s">
        <v>8317</v>
      </c>
      <c r="R3716" s="8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42.75" x14ac:dyDescent="0.45">
      <c r="A3717" s="5">
        <v>3715</v>
      </c>
      <c r="B3717" s="7" t="s">
        <v>3712</v>
      </c>
      <c r="C3717" s="7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1">
        <f t="shared" si="232"/>
        <v>103</v>
      </c>
      <c r="P3717" s="8">
        <f t="shared" si="233"/>
        <v>132.96</v>
      </c>
      <c r="Q3717" s="8" t="s">
        <v>8317</v>
      </c>
      <c r="R3717" s="8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2.75" x14ac:dyDescent="0.45">
      <c r="A3718" s="5">
        <v>3716</v>
      </c>
      <c r="B3718" s="7" t="s">
        <v>3713</v>
      </c>
      <c r="C3718" s="7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1">
        <f t="shared" si="232"/>
        <v>156</v>
      </c>
      <c r="P3718" s="8">
        <f t="shared" si="233"/>
        <v>51.92</v>
      </c>
      <c r="Q3718" s="8" t="s">
        <v>8317</v>
      </c>
      <c r="R3718" s="8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2.75" x14ac:dyDescent="0.45">
      <c r="A3719" s="5">
        <v>3717</v>
      </c>
      <c r="B3719" s="7" t="s">
        <v>3714</v>
      </c>
      <c r="C3719" s="7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1">
        <f t="shared" si="232"/>
        <v>101</v>
      </c>
      <c r="P3719" s="8">
        <f t="shared" si="233"/>
        <v>310</v>
      </c>
      <c r="Q3719" s="8" t="s">
        <v>8317</v>
      </c>
      <c r="R3719" s="8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2.75" x14ac:dyDescent="0.45">
      <c r="A3720" s="5">
        <v>3718</v>
      </c>
      <c r="B3720" s="7" t="s">
        <v>3715</v>
      </c>
      <c r="C3720" s="7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1">
        <f t="shared" si="232"/>
        <v>239</v>
      </c>
      <c r="P3720" s="8">
        <f t="shared" si="233"/>
        <v>26.02</v>
      </c>
      <c r="Q3720" s="8" t="s">
        <v>8317</v>
      </c>
      <c r="R3720" s="8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28.5" x14ac:dyDescent="0.45">
      <c r="A3721" s="5">
        <v>3719</v>
      </c>
      <c r="B3721" s="7" t="s">
        <v>3716</v>
      </c>
      <c r="C3721" s="7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1">
        <f t="shared" si="232"/>
        <v>210</v>
      </c>
      <c r="P3721" s="8">
        <f t="shared" si="233"/>
        <v>105</v>
      </c>
      <c r="Q3721" s="8" t="s">
        <v>8317</v>
      </c>
      <c r="R3721" s="8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28.5" x14ac:dyDescent="0.45">
      <c r="A3722" s="5">
        <v>3720</v>
      </c>
      <c r="B3722" s="7" t="s">
        <v>3717</v>
      </c>
      <c r="C3722" s="7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1">
        <f t="shared" si="232"/>
        <v>105</v>
      </c>
      <c r="P3722" s="8">
        <f t="shared" si="233"/>
        <v>86.23</v>
      </c>
      <c r="Q3722" s="8" t="s">
        <v>8317</v>
      </c>
      <c r="R3722" s="8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42.75" x14ac:dyDescent="0.45">
      <c r="A3723" s="5">
        <v>3721</v>
      </c>
      <c r="B3723" s="7" t="s">
        <v>3718</v>
      </c>
      <c r="C3723" s="7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1">
        <f t="shared" si="232"/>
        <v>101</v>
      </c>
      <c r="P3723" s="8">
        <f t="shared" si="233"/>
        <v>114.55</v>
      </c>
      <c r="Q3723" s="8" t="s">
        <v>8317</v>
      </c>
      <c r="R3723" s="8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57" x14ac:dyDescent="0.45">
      <c r="A3724" s="5">
        <v>3722</v>
      </c>
      <c r="B3724" s="7" t="s">
        <v>3719</v>
      </c>
      <c r="C3724" s="7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1">
        <f t="shared" si="232"/>
        <v>111</v>
      </c>
      <c r="P3724" s="8">
        <f t="shared" si="233"/>
        <v>47.66</v>
      </c>
      <c r="Q3724" s="8" t="s">
        <v>8317</v>
      </c>
      <c r="R3724" s="8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28.5" x14ac:dyDescent="0.45">
      <c r="A3725" s="5">
        <v>3723</v>
      </c>
      <c r="B3725" s="7" t="s">
        <v>3720</v>
      </c>
      <c r="C3725" s="7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1">
        <f t="shared" si="232"/>
        <v>102</v>
      </c>
      <c r="P3725" s="8">
        <f t="shared" si="233"/>
        <v>72.89</v>
      </c>
      <c r="Q3725" s="8" t="s">
        <v>8317</v>
      </c>
      <c r="R3725" s="8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42.75" x14ac:dyDescent="0.45">
      <c r="A3726" s="5">
        <v>3724</v>
      </c>
      <c r="B3726" s="7" t="s">
        <v>3721</v>
      </c>
      <c r="C3726" s="7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1">
        <f t="shared" si="232"/>
        <v>103</v>
      </c>
      <c r="P3726" s="8">
        <f t="shared" si="233"/>
        <v>49.55</v>
      </c>
      <c r="Q3726" s="8" t="s">
        <v>8317</v>
      </c>
      <c r="R3726" s="8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42.75" x14ac:dyDescent="0.45">
      <c r="A3727" s="5">
        <v>3725</v>
      </c>
      <c r="B3727" s="7" t="s">
        <v>3722</v>
      </c>
      <c r="C3727" s="7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1">
        <f t="shared" si="232"/>
        <v>127</v>
      </c>
      <c r="P3727" s="8">
        <f t="shared" si="233"/>
        <v>25.4</v>
      </c>
      <c r="Q3727" s="8" t="s">
        <v>8317</v>
      </c>
      <c r="R3727" s="8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2.75" x14ac:dyDescent="0.45">
      <c r="A3728" s="5">
        <v>3726</v>
      </c>
      <c r="B3728" s="7" t="s">
        <v>3723</v>
      </c>
      <c r="C3728" s="7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1">
        <f t="shared" si="232"/>
        <v>339</v>
      </c>
      <c r="P3728" s="8">
        <f t="shared" si="233"/>
        <v>62.59</v>
      </c>
      <c r="Q3728" s="8" t="s">
        <v>8317</v>
      </c>
      <c r="R3728" s="8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2.75" x14ac:dyDescent="0.45">
      <c r="A3729" s="5">
        <v>3727</v>
      </c>
      <c r="B3729" s="7" t="s">
        <v>3724</v>
      </c>
      <c r="C3729" s="7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1">
        <f t="shared" si="232"/>
        <v>101</v>
      </c>
      <c r="P3729" s="8">
        <f t="shared" si="233"/>
        <v>61.06</v>
      </c>
      <c r="Q3729" s="8" t="s">
        <v>8317</v>
      </c>
      <c r="R3729" s="8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42.75" x14ac:dyDescent="0.45">
      <c r="A3730" s="5">
        <v>3728</v>
      </c>
      <c r="B3730" s="7" t="s">
        <v>3725</v>
      </c>
      <c r="C3730" s="7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1">
        <f t="shared" si="232"/>
        <v>9</v>
      </c>
      <c r="P3730" s="8">
        <f t="shared" si="233"/>
        <v>60.06</v>
      </c>
      <c r="Q3730" s="8" t="s">
        <v>8317</v>
      </c>
      <c r="R3730" s="8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42.75" x14ac:dyDescent="0.45">
      <c r="A3731" s="5">
        <v>3729</v>
      </c>
      <c r="B3731" s="7" t="s">
        <v>3726</v>
      </c>
      <c r="C3731" s="7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1">
        <f t="shared" si="232"/>
        <v>7</v>
      </c>
      <c r="P3731" s="8">
        <f t="shared" si="233"/>
        <v>72.400000000000006</v>
      </c>
      <c r="Q3731" s="8" t="s">
        <v>8317</v>
      </c>
      <c r="R3731" s="8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2.75" x14ac:dyDescent="0.45">
      <c r="A3732" s="5">
        <v>3730</v>
      </c>
      <c r="B3732" s="7" t="s">
        <v>3727</v>
      </c>
      <c r="C3732" s="7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1">
        <f t="shared" si="232"/>
        <v>10</v>
      </c>
      <c r="P3732" s="8">
        <f t="shared" si="233"/>
        <v>100</v>
      </c>
      <c r="Q3732" s="8" t="s">
        <v>8317</v>
      </c>
      <c r="R3732" s="8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42.75" x14ac:dyDescent="0.45">
      <c r="A3733" s="5">
        <v>3731</v>
      </c>
      <c r="B3733" s="7" t="s">
        <v>3728</v>
      </c>
      <c r="C3733" s="7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1">
        <f t="shared" si="232"/>
        <v>11</v>
      </c>
      <c r="P3733" s="8">
        <f t="shared" si="233"/>
        <v>51.67</v>
      </c>
      <c r="Q3733" s="8" t="s">
        <v>8317</v>
      </c>
      <c r="R3733" s="8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42.75" x14ac:dyDescent="0.45">
      <c r="A3734" s="5">
        <v>3732</v>
      </c>
      <c r="B3734" s="7" t="s">
        <v>3729</v>
      </c>
      <c r="C3734" s="7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1">
        <f t="shared" si="232"/>
        <v>15</v>
      </c>
      <c r="P3734" s="8">
        <f t="shared" si="233"/>
        <v>32.75</v>
      </c>
      <c r="Q3734" s="8" t="s">
        <v>8317</v>
      </c>
      <c r="R3734" s="8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2.75" x14ac:dyDescent="0.45">
      <c r="A3735" s="5">
        <v>3733</v>
      </c>
      <c r="B3735" s="7" t="s">
        <v>3730</v>
      </c>
      <c r="C3735" s="7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1">
        <f t="shared" si="232"/>
        <v>0</v>
      </c>
      <c r="P3735" s="8" t="e">
        <f t="shared" si="233"/>
        <v>#DIV/0!</v>
      </c>
      <c r="Q3735" s="8" t="s">
        <v>8317</v>
      </c>
      <c r="R3735" s="8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42.75" x14ac:dyDescent="0.45">
      <c r="A3736" s="5">
        <v>3734</v>
      </c>
      <c r="B3736" s="7" t="s">
        <v>3731</v>
      </c>
      <c r="C3736" s="7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1">
        <f t="shared" si="232"/>
        <v>28</v>
      </c>
      <c r="P3736" s="8">
        <f t="shared" si="233"/>
        <v>61</v>
      </c>
      <c r="Q3736" s="8" t="s">
        <v>8317</v>
      </c>
      <c r="R3736" s="8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28.5" x14ac:dyDescent="0.45">
      <c r="A3737" s="5">
        <v>3735</v>
      </c>
      <c r="B3737" s="7" t="s">
        <v>3732</v>
      </c>
      <c r="C3737" s="7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1">
        <f t="shared" si="232"/>
        <v>13</v>
      </c>
      <c r="P3737" s="8">
        <f t="shared" si="233"/>
        <v>10</v>
      </c>
      <c r="Q3737" s="8" t="s">
        <v>8317</v>
      </c>
      <c r="R3737" s="8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2.75" x14ac:dyDescent="0.45">
      <c r="A3738" s="5">
        <v>3736</v>
      </c>
      <c r="B3738" s="7" t="s">
        <v>3733</v>
      </c>
      <c r="C3738" s="7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1">
        <f t="shared" si="232"/>
        <v>1</v>
      </c>
      <c r="P3738" s="8">
        <f t="shared" si="233"/>
        <v>10</v>
      </c>
      <c r="Q3738" s="8" t="s">
        <v>8317</v>
      </c>
      <c r="R3738" s="8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28.5" x14ac:dyDescent="0.45">
      <c r="A3739" s="5">
        <v>3737</v>
      </c>
      <c r="B3739" s="7" t="s">
        <v>3734</v>
      </c>
      <c r="C3739" s="7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1">
        <f t="shared" si="232"/>
        <v>21</v>
      </c>
      <c r="P3739" s="8">
        <f t="shared" si="233"/>
        <v>37.5</v>
      </c>
      <c r="Q3739" s="8" t="s">
        <v>8317</v>
      </c>
      <c r="R3739" s="8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28.5" x14ac:dyDescent="0.45">
      <c r="A3740" s="5">
        <v>3738</v>
      </c>
      <c r="B3740" s="7" t="s">
        <v>3735</v>
      </c>
      <c r="C3740" s="7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1">
        <f t="shared" si="232"/>
        <v>18</v>
      </c>
      <c r="P3740" s="8">
        <f t="shared" si="233"/>
        <v>45</v>
      </c>
      <c r="Q3740" s="8" t="s">
        <v>8317</v>
      </c>
      <c r="R3740" s="8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42.75" x14ac:dyDescent="0.45">
      <c r="A3741" s="5">
        <v>3739</v>
      </c>
      <c r="B3741" s="7" t="s">
        <v>3736</v>
      </c>
      <c r="C3741" s="7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1">
        <f t="shared" si="232"/>
        <v>20</v>
      </c>
      <c r="P3741" s="8">
        <f t="shared" si="233"/>
        <v>100.63</v>
      </c>
      <c r="Q3741" s="8" t="s">
        <v>8317</v>
      </c>
      <c r="R3741" s="8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42.75" x14ac:dyDescent="0.45">
      <c r="A3742" s="5">
        <v>3740</v>
      </c>
      <c r="B3742" s="7" t="s">
        <v>3737</v>
      </c>
      <c r="C3742" s="7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1">
        <f t="shared" si="232"/>
        <v>18</v>
      </c>
      <c r="P3742" s="8">
        <f t="shared" si="233"/>
        <v>25.57</v>
      </c>
      <c r="Q3742" s="8" t="s">
        <v>8317</v>
      </c>
      <c r="R3742" s="8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2.75" x14ac:dyDescent="0.45">
      <c r="A3743" s="5">
        <v>3741</v>
      </c>
      <c r="B3743" s="7" t="s">
        <v>3738</v>
      </c>
      <c r="C3743" s="7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1">
        <f t="shared" si="232"/>
        <v>0</v>
      </c>
      <c r="P3743" s="8" t="e">
        <f t="shared" si="233"/>
        <v>#DIV/0!</v>
      </c>
      <c r="Q3743" s="8" t="s">
        <v>8317</v>
      </c>
      <c r="R3743" s="8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42.75" x14ac:dyDescent="0.45">
      <c r="A3744" s="5">
        <v>3742</v>
      </c>
      <c r="B3744" s="7" t="s">
        <v>3739</v>
      </c>
      <c r="C3744" s="7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1">
        <f t="shared" si="232"/>
        <v>2</v>
      </c>
      <c r="P3744" s="8">
        <f t="shared" si="233"/>
        <v>25</v>
      </c>
      <c r="Q3744" s="8" t="s">
        <v>8317</v>
      </c>
      <c r="R3744" s="8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28.5" x14ac:dyDescent="0.45">
      <c r="A3745" s="5">
        <v>3743</v>
      </c>
      <c r="B3745" s="7" t="s">
        <v>3740</v>
      </c>
      <c r="C3745" s="7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1">
        <f t="shared" si="232"/>
        <v>0</v>
      </c>
      <c r="P3745" s="8" t="e">
        <f t="shared" si="233"/>
        <v>#DIV/0!</v>
      </c>
      <c r="Q3745" s="8" t="s">
        <v>8317</v>
      </c>
      <c r="R3745" s="8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42.75" x14ac:dyDescent="0.45">
      <c r="A3746" s="5">
        <v>3744</v>
      </c>
      <c r="B3746" s="7" t="s">
        <v>3741</v>
      </c>
      <c r="C3746" s="7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1">
        <f t="shared" si="232"/>
        <v>0</v>
      </c>
      <c r="P3746" s="8" t="e">
        <f t="shared" si="233"/>
        <v>#DIV/0!</v>
      </c>
      <c r="Q3746" s="8" t="s">
        <v>8317</v>
      </c>
      <c r="R3746" s="8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42.75" x14ac:dyDescent="0.45">
      <c r="A3747" s="5">
        <v>3745</v>
      </c>
      <c r="B3747" s="7" t="s">
        <v>3742</v>
      </c>
      <c r="C3747" s="7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1">
        <f t="shared" si="232"/>
        <v>10</v>
      </c>
      <c r="P3747" s="8">
        <f t="shared" si="233"/>
        <v>10</v>
      </c>
      <c r="Q3747" s="8" t="s">
        <v>8317</v>
      </c>
      <c r="R3747" s="8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45">
      <c r="A3748" s="5">
        <v>3746</v>
      </c>
      <c r="B3748" s="7" t="s">
        <v>3743</v>
      </c>
      <c r="C3748" s="7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1">
        <f t="shared" si="232"/>
        <v>2</v>
      </c>
      <c r="P3748" s="8">
        <f t="shared" si="233"/>
        <v>202</v>
      </c>
      <c r="Q3748" s="8" t="s">
        <v>8317</v>
      </c>
      <c r="R3748" s="8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28.5" x14ac:dyDescent="0.45">
      <c r="A3749" s="5">
        <v>3747</v>
      </c>
      <c r="B3749" s="7" t="s">
        <v>3744</v>
      </c>
      <c r="C3749" s="7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1">
        <f t="shared" si="232"/>
        <v>1</v>
      </c>
      <c r="P3749" s="8">
        <f t="shared" si="233"/>
        <v>25</v>
      </c>
      <c r="Q3749" s="8" t="s">
        <v>8317</v>
      </c>
      <c r="R3749" s="8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2.75" x14ac:dyDescent="0.45">
      <c r="A3750" s="5">
        <v>3748</v>
      </c>
      <c r="B3750" s="7" t="s">
        <v>3745</v>
      </c>
      <c r="C3750" s="7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1">
        <f t="shared" si="232"/>
        <v>104</v>
      </c>
      <c r="P3750" s="8">
        <f t="shared" si="233"/>
        <v>99.54</v>
      </c>
      <c r="Q3750" s="8" t="s">
        <v>8317</v>
      </c>
      <c r="R3750" s="8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2.75" x14ac:dyDescent="0.45">
      <c r="A3751" s="5">
        <v>3749</v>
      </c>
      <c r="B3751" s="7" t="s">
        <v>3746</v>
      </c>
      <c r="C3751" s="7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1">
        <f t="shared" si="232"/>
        <v>105</v>
      </c>
      <c r="P3751" s="8">
        <f t="shared" si="233"/>
        <v>75</v>
      </c>
      <c r="Q3751" s="8" t="s">
        <v>8317</v>
      </c>
      <c r="R3751" s="8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85.5" x14ac:dyDescent="0.45">
      <c r="A3752" s="5">
        <v>3750</v>
      </c>
      <c r="B3752" s="7" t="s">
        <v>3747</v>
      </c>
      <c r="C3752" s="7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1">
        <f t="shared" si="232"/>
        <v>100</v>
      </c>
      <c r="P3752" s="8">
        <f t="shared" si="233"/>
        <v>215.25</v>
      </c>
      <c r="Q3752" s="8" t="s">
        <v>8317</v>
      </c>
      <c r="R3752" s="8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2.75" x14ac:dyDescent="0.45">
      <c r="A3753" s="5">
        <v>3751</v>
      </c>
      <c r="B3753" s="7" t="s">
        <v>3748</v>
      </c>
      <c r="C3753" s="7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1">
        <f t="shared" si="232"/>
        <v>133</v>
      </c>
      <c r="P3753" s="8">
        <f t="shared" si="233"/>
        <v>120.55</v>
      </c>
      <c r="Q3753" s="8" t="s">
        <v>8317</v>
      </c>
      <c r="R3753" s="8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57" x14ac:dyDescent="0.45">
      <c r="A3754" s="5">
        <v>3752</v>
      </c>
      <c r="B3754" s="7" t="s">
        <v>3749</v>
      </c>
      <c r="C3754" s="7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1">
        <f t="shared" si="232"/>
        <v>113</v>
      </c>
      <c r="P3754" s="8">
        <f t="shared" si="233"/>
        <v>37.67</v>
      </c>
      <c r="Q3754" s="8" t="s">
        <v>8317</v>
      </c>
      <c r="R3754" s="8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42.75" x14ac:dyDescent="0.45">
      <c r="A3755" s="5">
        <v>3753</v>
      </c>
      <c r="B3755" s="7" t="s">
        <v>3750</v>
      </c>
      <c r="C3755" s="7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1">
        <f t="shared" si="232"/>
        <v>103</v>
      </c>
      <c r="P3755" s="8">
        <f t="shared" si="233"/>
        <v>172.23</v>
      </c>
      <c r="Q3755" s="8" t="s">
        <v>8317</v>
      </c>
      <c r="R3755" s="8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2.75" x14ac:dyDescent="0.45">
      <c r="A3756" s="5">
        <v>3754</v>
      </c>
      <c r="B3756" s="7" t="s">
        <v>3751</v>
      </c>
      <c r="C3756" s="7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1">
        <f t="shared" si="232"/>
        <v>120</v>
      </c>
      <c r="P3756" s="8">
        <f t="shared" si="233"/>
        <v>111.11</v>
      </c>
      <c r="Q3756" s="8" t="s">
        <v>8317</v>
      </c>
      <c r="R3756" s="8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42.75" x14ac:dyDescent="0.45">
      <c r="A3757" s="5">
        <v>3755</v>
      </c>
      <c r="B3757" s="7" t="s">
        <v>3752</v>
      </c>
      <c r="C3757" s="7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1">
        <f t="shared" si="232"/>
        <v>130</v>
      </c>
      <c r="P3757" s="8">
        <f t="shared" si="233"/>
        <v>25.46</v>
      </c>
      <c r="Q3757" s="8" t="s">
        <v>8317</v>
      </c>
      <c r="R3757" s="8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42.75" x14ac:dyDescent="0.45">
      <c r="A3758" s="5">
        <v>3756</v>
      </c>
      <c r="B3758" s="7" t="s">
        <v>3753</v>
      </c>
      <c r="C3758" s="7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1">
        <f t="shared" si="232"/>
        <v>101</v>
      </c>
      <c r="P3758" s="8">
        <f t="shared" si="233"/>
        <v>267.64999999999998</v>
      </c>
      <c r="Q3758" s="8" t="s">
        <v>8317</v>
      </c>
      <c r="R3758" s="8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2.75" x14ac:dyDescent="0.45">
      <c r="A3759" s="5">
        <v>3757</v>
      </c>
      <c r="B3759" s="7" t="s">
        <v>3754</v>
      </c>
      <c r="C3759" s="7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1">
        <f t="shared" si="232"/>
        <v>109</v>
      </c>
      <c r="P3759" s="8">
        <f t="shared" si="233"/>
        <v>75.959999999999994</v>
      </c>
      <c r="Q3759" s="8" t="s">
        <v>8317</v>
      </c>
      <c r="R3759" s="8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28.5" x14ac:dyDescent="0.45">
      <c r="A3760" s="5">
        <v>3758</v>
      </c>
      <c r="B3760" s="7" t="s">
        <v>3755</v>
      </c>
      <c r="C3760" s="7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1">
        <f t="shared" si="232"/>
        <v>102</v>
      </c>
      <c r="P3760" s="8">
        <f t="shared" si="233"/>
        <v>59.04</v>
      </c>
      <c r="Q3760" s="8" t="s">
        <v>8317</v>
      </c>
      <c r="R3760" s="8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28.5" x14ac:dyDescent="0.45">
      <c r="A3761" s="5">
        <v>3759</v>
      </c>
      <c r="B3761" s="7" t="s">
        <v>3756</v>
      </c>
      <c r="C3761" s="7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1">
        <f t="shared" si="232"/>
        <v>110</v>
      </c>
      <c r="P3761" s="8">
        <f t="shared" si="233"/>
        <v>50.11</v>
      </c>
      <c r="Q3761" s="8" t="s">
        <v>8317</v>
      </c>
      <c r="R3761" s="8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42.75" x14ac:dyDescent="0.45">
      <c r="A3762" s="5">
        <v>3760</v>
      </c>
      <c r="B3762" s="7" t="s">
        <v>3757</v>
      </c>
      <c r="C3762" s="7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1">
        <f t="shared" si="232"/>
        <v>101</v>
      </c>
      <c r="P3762" s="8">
        <f t="shared" si="233"/>
        <v>55.5</v>
      </c>
      <c r="Q3762" s="8" t="s">
        <v>8317</v>
      </c>
      <c r="R3762" s="8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42.75" x14ac:dyDescent="0.45">
      <c r="A3763" s="5">
        <v>3761</v>
      </c>
      <c r="B3763" s="7" t="s">
        <v>3758</v>
      </c>
      <c r="C3763" s="7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1">
        <f t="shared" si="232"/>
        <v>100</v>
      </c>
      <c r="P3763" s="8">
        <f t="shared" si="233"/>
        <v>166.67</v>
      </c>
      <c r="Q3763" s="8" t="s">
        <v>8317</v>
      </c>
      <c r="R3763" s="8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2.75" x14ac:dyDescent="0.45">
      <c r="A3764" s="5">
        <v>3762</v>
      </c>
      <c r="B3764" s="7" t="s">
        <v>3759</v>
      </c>
      <c r="C3764" s="7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1">
        <f t="shared" si="232"/>
        <v>106</v>
      </c>
      <c r="P3764" s="8">
        <f t="shared" si="233"/>
        <v>47.43</v>
      </c>
      <c r="Q3764" s="8" t="s">
        <v>8317</v>
      </c>
      <c r="R3764" s="8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28.5" x14ac:dyDescent="0.45">
      <c r="A3765" s="5">
        <v>3763</v>
      </c>
      <c r="B3765" s="7" t="s">
        <v>3760</v>
      </c>
      <c r="C3765" s="7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1">
        <f t="shared" si="232"/>
        <v>100</v>
      </c>
      <c r="P3765" s="8">
        <f t="shared" si="233"/>
        <v>64.94</v>
      </c>
      <c r="Q3765" s="8" t="s">
        <v>8317</v>
      </c>
      <c r="R3765" s="8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2.75" x14ac:dyDescent="0.45">
      <c r="A3766" s="5">
        <v>3764</v>
      </c>
      <c r="B3766" s="7" t="s">
        <v>3761</v>
      </c>
      <c r="C3766" s="7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1">
        <f t="shared" si="232"/>
        <v>100</v>
      </c>
      <c r="P3766" s="8">
        <f t="shared" si="233"/>
        <v>55.56</v>
      </c>
      <c r="Q3766" s="8" t="s">
        <v>8317</v>
      </c>
      <c r="R3766" s="8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42.75" x14ac:dyDescent="0.45">
      <c r="A3767" s="5">
        <v>3765</v>
      </c>
      <c r="B3767" s="7" t="s">
        <v>3762</v>
      </c>
      <c r="C3767" s="7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1">
        <f t="shared" si="232"/>
        <v>113</v>
      </c>
      <c r="P3767" s="8">
        <f t="shared" si="233"/>
        <v>74.22</v>
      </c>
      <c r="Q3767" s="8" t="s">
        <v>8317</v>
      </c>
      <c r="R3767" s="8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42.75" x14ac:dyDescent="0.45">
      <c r="A3768" s="5">
        <v>3766</v>
      </c>
      <c r="B3768" s="7" t="s">
        <v>3763</v>
      </c>
      <c r="C3768" s="7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1">
        <f t="shared" si="232"/>
        <v>103</v>
      </c>
      <c r="P3768" s="8">
        <f t="shared" si="233"/>
        <v>106.93</v>
      </c>
      <c r="Q3768" s="8" t="s">
        <v>8317</v>
      </c>
      <c r="R3768" s="8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42.75" x14ac:dyDescent="0.45">
      <c r="A3769" s="5">
        <v>3767</v>
      </c>
      <c r="B3769" s="7" t="s">
        <v>3764</v>
      </c>
      <c r="C3769" s="7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1">
        <f t="shared" si="232"/>
        <v>117</v>
      </c>
      <c r="P3769" s="8">
        <f t="shared" si="233"/>
        <v>41.7</v>
      </c>
      <c r="Q3769" s="8" t="s">
        <v>8317</v>
      </c>
      <c r="R3769" s="8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42.75" x14ac:dyDescent="0.45">
      <c r="A3770" s="5">
        <v>3768</v>
      </c>
      <c r="B3770" s="7" t="s">
        <v>3765</v>
      </c>
      <c r="C3770" s="7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1">
        <f t="shared" si="232"/>
        <v>108</v>
      </c>
      <c r="P3770" s="8">
        <f t="shared" si="233"/>
        <v>74.239999999999995</v>
      </c>
      <c r="Q3770" s="8" t="s">
        <v>8317</v>
      </c>
      <c r="R3770" s="8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2.75" x14ac:dyDescent="0.45">
      <c r="A3771" s="5">
        <v>3769</v>
      </c>
      <c r="B3771" s="7" t="s">
        <v>3766</v>
      </c>
      <c r="C3771" s="7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1">
        <f t="shared" si="232"/>
        <v>100</v>
      </c>
      <c r="P3771" s="8">
        <f t="shared" si="233"/>
        <v>73.33</v>
      </c>
      <c r="Q3771" s="8" t="s">
        <v>8317</v>
      </c>
      <c r="R3771" s="8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42.75" x14ac:dyDescent="0.45">
      <c r="A3772" s="5">
        <v>3770</v>
      </c>
      <c r="B3772" s="7" t="s">
        <v>3767</v>
      </c>
      <c r="C3772" s="7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1">
        <f t="shared" si="232"/>
        <v>100</v>
      </c>
      <c r="P3772" s="8">
        <f t="shared" si="233"/>
        <v>100</v>
      </c>
      <c r="Q3772" s="8" t="s">
        <v>8317</v>
      </c>
      <c r="R3772" s="8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28.5" x14ac:dyDescent="0.45">
      <c r="A3773" s="5">
        <v>3771</v>
      </c>
      <c r="B3773" s="7" t="s">
        <v>3768</v>
      </c>
      <c r="C3773" s="7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1">
        <f t="shared" si="232"/>
        <v>146</v>
      </c>
      <c r="P3773" s="8">
        <f t="shared" si="233"/>
        <v>38.42</v>
      </c>
      <c r="Q3773" s="8" t="s">
        <v>8317</v>
      </c>
      <c r="R3773" s="8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2.75" x14ac:dyDescent="0.45">
      <c r="A3774" s="5">
        <v>3772</v>
      </c>
      <c r="B3774" s="7" t="s">
        <v>3769</v>
      </c>
      <c r="C3774" s="7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1">
        <f t="shared" si="232"/>
        <v>110</v>
      </c>
      <c r="P3774" s="8">
        <f t="shared" si="233"/>
        <v>166.97</v>
      </c>
      <c r="Q3774" s="8" t="s">
        <v>8317</v>
      </c>
      <c r="R3774" s="8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28.5" x14ac:dyDescent="0.45">
      <c r="A3775" s="5">
        <v>3773</v>
      </c>
      <c r="B3775" s="7" t="s">
        <v>3770</v>
      </c>
      <c r="C3775" s="7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1">
        <f t="shared" si="232"/>
        <v>108</v>
      </c>
      <c r="P3775" s="8">
        <f t="shared" si="233"/>
        <v>94.91</v>
      </c>
      <c r="Q3775" s="8" t="s">
        <v>8317</v>
      </c>
      <c r="R3775" s="8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42.75" x14ac:dyDescent="0.45">
      <c r="A3776" s="5">
        <v>3774</v>
      </c>
      <c r="B3776" s="7" t="s">
        <v>3771</v>
      </c>
      <c r="C3776" s="7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1">
        <f t="shared" si="232"/>
        <v>100</v>
      </c>
      <c r="P3776" s="8">
        <f t="shared" si="233"/>
        <v>100</v>
      </c>
      <c r="Q3776" s="8" t="s">
        <v>8317</v>
      </c>
      <c r="R3776" s="8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2.75" x14ac:dyDescent="0.45">
      <c r="A3777" s="5">
        <v>3775</v>
      </c>
      <c r="B3777" s="7" t="s">
        <v>3772</v>
      </c>
      <c r="C3777" s="7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1">
        <f t="shared" si="232"/>
        <v>100</v>
      </c>
      <c r="P3777" s="8">
        <f t="shared" si="233"/>
        <v>143.21</v>
      </c>
      <c r="Q3777" s="8" t="s">
        <v>8317</v>
      </c>
      <c r="R3777" s="8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57" x14ac:dyDescent="0.45">
      <c r="A3778" s="5">
        <v>3776</v>
      </c>
      <c r="B3778" s="7" t="s">
        <v>3773</v>
      </c>
      <c r="C3778" s="7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1">
        <f t="shared" si="232"/>
        <v>107</v>
      </c>
      <c r="P3778" s="8">
        <f t="shared" si="233"/>
        <v>90.82</v>
      </c>
      <c r="Q3778" s="8" t="s">
        <v>8317</v>
      </c>
      <c r="R3778" s="8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2.75" x14ac:dyDescent="0.45">
      <c r="A3779" s="5">
        <v>3777</v>
      </c>
      <c r="B3779" s="7" t="s">
        <v>3774</v>
      </c>
      <c r="C3779" s="7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1">
        <f t="shared" ref="O3779:O3842" si="236">ROUND((E3779/D3779)*100,0)</f>
        <v>143</v>
      </c>
      <c r="P3779" s="8">
        <f t="shared" ref="P3779:P3842" si="237">ROUND(E3779/L3779,2)</f>
        <v>48.54</v>
      </c>
      <c r="Q3779" s="8" t="s">
        <v>8317</v>
      </c>
      <c r="R3779" s="8" t="s">
        <v>8359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5" x14ac:dyDescent="0.45">
      <c r="A3780" s="5">
        <v>3778</v>
      </c>
      <c r="B3780" s="7" t="s">
        <v>3775</v>
      </c>
      <c r="C3780" s="7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1">
        <f t="shared" si="236"/>
        <v>105</v>
      </c>
      <c r="P3780" s="8">
        <f t="shared" si="237"/>
        <v>70.03</v>
      </c>
      <c r="Q3780" s="8" t="s">
        <v>8317</v>
      </c>
      <c r="R3780" s="8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28.5" x14ac:dyDescent="0.45">
      <c r="A3781" s="5">
        <v>3779</v>
      </c>
      <c r="B3781" s="7" t="s">
        <v>3776</v>
      </c>
      <c r="C3781" s="7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1">
        <f t="shared" si="236"/>
        <v>104</v>
      </c>
      <c r="P3781" s="8">
        <f t="shared" si="237"/>
        <v>135.63</v>
      </c>
      <c r="Q3781" s="8" t="s">
        <v>8317</v>
      </c>
      <c r="R3781" s="8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2.75" x14ac:dyDescent="0.45">
      <c r="A3782" s="5">
        <v>3780</v>
      </c>
      <c r="B3782" s="7" t="s">
        <v>3777</v>
      </c>
      <c r="C3782" s="7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1">
        <f t="shared" si="236"/>
        <v>120</v>
      </c>
      <c r="P3782" s="8">
        <f t="shared" si="237"/>
        <v>100</v>
      </c>
      <c r="Q3782" s="8" t="s">
        <v>8317</v>
      </c>
      <c r="R3782" s="8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42.75" x14ac:dyDescent="0.45">
      <c r="A3783" s="5">
        <v>3781</v>
      </c>
      <c r="B3783" s="7" t="s">
        <v>3778</v>
      </c>
      <c r="C3783" s="7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1">
        <f t="shared" si="236"/>
        <v>110</v>
      </c>
      <c r="P3783" s="8">
        <f t="shared" si="237"/>
        <v>94.9</v>
      </c>
      <c r="Q3783" s="8" t="s">
        <v>8317</v>
      </c>
      <c r="R3783" s="8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42.75" x14ac:dyDescent="0.45">
      <c r="A3784" s="5">
        <v>3782</v>
      </c>
      <c r="B3784" s="7" t="s">
        <v>3779</v>
      </c>
      <c r="C3784" s="7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1">
        <f t="shared" si="236"/>
        <v>102</v>
      </c>
      <c r="P3784" s="8">
        <f t="shared" si="237"/>
        <v>75.37</v>
      </c>
      <c r="Q3784" s="8" t="s">
        <v>8317</v>
      </c>
      <c r="R3784" s="8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2.75" x14ac:dyDescent="0.45">
      <c r="A3785" s="5">
        <v>3783</v>
      </c>
      <c r="B3785" s="7" t="s">
        <v>3780</v>
      </c>
      <c r="C3785" s="7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1">
        <f t="shared" si="236"/>
        <v>129</v>
      </c>
      <c r="P3785" s="8">
        <f t="shared" si="237"/>
        <v>64.459999999999994</v>
      </c>
      <c r="Q3785" s="8" t="s">
        <v>8317</v>
      </c>
      <c r="R3785" s="8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42.75" x14ac:dyDescent="0.45">
      <c r="A3786" s="5">
        <v>3784</v>
      </c>
      <c r="B3786" s="7" t="s">
        <v>3781</v>
      </c>
      <c r="C3786" s="7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1">
        <f t="shared" si="236"/>
        <v>115</v>
      </c>
      <c r="P3786" s="8">
        <f t="shared" si="237"/>
        <v>115</v>
      </c>
      <c r="Q3786" s="8" t="s">
        <v>8317</v>
      </c>
      <c r="R3786" s="8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42.75" x14ac:dyDescent="0.45">
      <c r="A3787" s="5">
        <v>3785</v>
      </c>
      <c r="B3787" s="7" t="s">
        <v>3782</v>
      </c>
      <c r="C3787" s="7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1">
        <f t="shared" si="236"/>
        <v>151</v>
      </c>
      <c r="P3787" s="8">
        <f t="shared" si="237"/>
        <v>100.5</v>
      </c>
      <c r="Q3787" s="8" t="s">
        <v>8317</v>
      </c>
      <c r="R3787" s="8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2.75" x14ac:dyDescent="0.45">
      <c r="A3788" s="5">
        <v>3786</v>
      </c>
      <c r="B3788" s="7" t="s">
        <v>3783</v>
      </c>
      <c r="C3788" s="7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1">
        <f t="shared" si="236"/>
        <v>111</v>
      </c>
      <c r="P3788" s="8">
        <f t="shared" si="237"/>
        <v>93.77</v>
      </c>
      <c r="Q3788" s="8" t="s">
        <v>8317</v>
      </c>
      <c r="R3788" s="8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2.75" x14ac:dyDescent="0.45">
      <c r="A3789" s="5">
        <v>3787</v>
      </c>
      <c r="B3789" s="7" t="s">
        <v>3784</v>
      </c>
      <c r="C3789" s="7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1">
        <f t="shared" si="236"/>
        <v>100</v>
      </c>
      <c r="P3789" s="8">
        <f t="shared" si="237"/>
        <v>35.1</v>
      </c>
      <c r="Q3789" s="8" t="s">
        <v>8317</v>
      </c>
      <c r="R3789" s="8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1.25" x14ac:dyDescent="0.45">
      <c r="A3790" s="5">
        <v>3788</v>
      </c>
      <c r="B3790" s="7" t="s">
        <v>3785</v>
      </c>
      <c r="C3790" s="7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1">
        <f t="shared" si="236"/>
        <v>1</v>
      </c>
      <c r="P3790" s="8">
        <f t="shared" si="237"/>
        <v>500</v>
      </c>
      <c r="Q3790" s="8" t="s">
        <v>8317</v>
      </c>
      <c r="R3790" s="8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2.75" x14ac:dyDescent="0.45">
      <c r="A3791" s="5">
        <v>3789</v>
      </c>
      <c r="B3791" s="7" t="s">
        <v>3786</v>
      </c>
      <c r="C3791" s="7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1">
        <f t="shared" si="236"/>
        <v>3</v>
      </c>
      <c r="P3791" s="8">
        <f t="shared" si="237"/>
        <v>29</v>
      </c>
      <c r="Q3791" s="8" t="s">
        <v>8317</v>
      </c>
      <c r="R3791" s="8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42.75" x14ac:dyDescent="0.45">
      <c r="A3792" s="5">
        <v>3790</v>
      </c>
      <c r="B3792" s="7" t="s">
        <v>3787</v>
      </c>
      <c r="C3792" s="7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1">
        <f t="shared" si="236"/>
        <v>0</v>
      </c>
      <c r="P3792" s="8" t="e">
        <f t="shared" si="237"/>
        <v>#DIV/0!</v>
      </c>
      <c r="Q3792" s="8" t="s">
        <v>8317</v>
      </c>
      <c r="R3792" s="8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28.5" x14ac:dyDescent="0.45">
      <c r="A3793" s="5">
        <v>3791</v>
      </c>
      <c r="B3793" s="7" t="s">
        <v>3788</v>
      </c>
      <c r="C3793" s="7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1">
        <f t="shared" si="236"/>
        <v>0</v>
      </c>
      <c r="P3793" s="8" t="e">
        <f t="shared" si="237"/>
        <v>#DIV/0!</v>
      </c>
      <c r="Q3793" s="8" t="s">
        <v>8317</v>
      </c>
      <c r="R3793" s="8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28.5" x14ac:dyDescent="0.45">
      <c r="A3794" s="5">
        <v>3792</v>
      </c>
      <c r="B3794" s="7" t="s">
        <v>3789</v>
      </c>
      <c r="C3794" s="7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1">
        <f t="shared" si="236"/>
        <v>0</v>
      </c>
      <c r="P3794" s="8">
        <f t="shared" si="237"/>
        <v>17.5</v>
      </c>
      <c r="Q3794" s="8" t="s">
        <v>8317</v>
      </c>
      <c r="R3794" s="8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42.75" x14ac:dyDescent="0.45">
      <c r="A3795" s="5">
        <v>3793</v>
      </c>
      <c r="B3795" s="7" t="s">
        <v>3790</v>
      </c>
      <c r="C3795" s="7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1">
        <f t="shared" si="236"/>
        <v>60</v>
      </c>
      <c r="P3795" s="8">
        <f t="shared" si="237"/>
        <v>174</v>
      </c>
      <c r="Q3795" s="8" t="s">
        <v>8317</v>
      </c>
      <c r="R3795" s="8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42.75" x14ac:dyDescent="0.45">
      <c r="A3796" s="5">
        <v>3794</v>
      </c>
      <c r="B3796" s="7" t="s">
        <v>3791</v>
      </c>
      <c r="C3796" s="7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1">
        <f t="shared" si="236"/>
        <v>1</v>
      </c>
      <c r="P3796" s="8">
        <f t="shared" si="237"/>
        <v>50</v>
      </c>
      <c r="Q3796" s="8" t="s">
        <v>8317</v>
      </c>
      <c r="R3796" s="8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2.75" x14ac:dyDescent="0.45">
      <c r="A3797" s="5">
        <v>3795</v>
      </c>
      <c r="B3797" s="7" t="s">
        <v>3792</v>
      </c>
      <c r="C3797" s="7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1">
        <f t="shared" si="236"/>
        <v>2</v>
      </c>
      <c r="P3797" s="8">
        <f t="shared" si="237"/>
        <v>5</v>
      </c>
      <c r="Q3797" s="8" t="s">
        <v>8317</v>
      </c>
      <c r="R3797" s="8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42.75" x14ac:dyDescent="0.45">
      <c r="A3798" s="5">
        <v>3796</v>
      </c>
      <c r="B3798" s="7" t="s">
        <v>3793</v>
      </c>
      <c r="C3798" s="7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1">
        <f t="shared" si="236"/>
        <v>0</v>
      </c>
      <c r="P3798" s="8">
        <f t="shared" si="237"/>
        <v>1</v>
      </c>
      <c r="Q3798" s="8" t="s">
        <v>8317</v>
      </c>
      <c r="R3798" s="8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42.75" x14ac:dyDescent="0.45">
      <c r="A3799" s="5">
        <v>3797</v>
      </c>
      <c r="B3799" s="7" t="s">
        <v>3794</v>
      </c>
      <c r="C3799" s="7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1">
        <f t="shared" si="236"/>
        <v>90</v>
      </c>
      <c r="P3799" s="8">
        <f t="shared" si="237"/>
        <v>145.41</v>
      </c>
      <c r="Q3799" s="8" t="s">
        <v>8317</v>
      </c>
      <c r="R3799" s="8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42.75" x14ac:dyDescent="0.45">
      <c r="A3800" s="5">
        <v>3798</v>
      </c>
      <c r="B3800" s="7" t="s">
        <v>3795</v>
      </c>
      <c r="C3800" s="7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1">
        <f t="shared" si="236"/>
        <v>1</v>
      </c>
      <c r="P3800" s="8">
        <f t="shared" si="237"/>
        <v>205</v>
      </c>
      <c r="Q3800" s="8" t="s">
        <v>8317</v>
      </c>
      <c r="R3800" s="8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28.5" x14ac:dyDescent="0.45">
      <c r="A3801" s="5">
        <v>3799</v>
      </c>
      <c r="B3801" s="7" t="s">
        <v>3796</v>
      </c>
      <c r="C3801" s="7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1">
        <f t="shared" si="236"/>
        <v>4</v>
      </c>
      <c r="P3801" s="8">
        <f t="shared" si="237"/>
        <v>100.5</v>
      </c>
      <c r="Q3801" s="8" t="s">
        <v>8317</v>
      </c>
      <c r="R3801" s="8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42.75" x14ac:dyDescent="0.45">
      <c r="A3802" s="5">
        <v>3800</v>
      </c>
      <c r="B3802" s="7" t="s">
        <v>3797</v>
      </c>
      <c r="C3802" s="7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1">
        <f t="shared" si="236"/>
        <v>4</v>
      </c>
      <c r="P3802" s="8">
        <f t="shared" si="237"/>
        <v>55.06</v>
      </c>
      <c r="Q3802" s="8" t="s">
        <v>8317</v>
      </c>
      <c r="R3802" s="8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2.75" x14ac:dyDescent="0.45">
      <c r="A3803" s="5">
        <v>3801</v>
      </c>
      <c r="B3803" s="7" t="s">
        <v>3798</v>
      </c>
      <c r="C3803" s="7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1">
        <f t="shared" si="236"/>
        <v>9</v>
      </c>
      <c r="P3803" s="8">
        <f t="shared" si="237"/>
        <v>47.33</v>
      </c>
      <c r="Q3803" s="8" t="s">
        <v>8317</v>
      </c>
      <c r="R3803" s="8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2.75" x14ac:dyDescent="0.45">
      <c r="A3804" s="5">
        <v>3802</v>
      </c>
      <c r="B3804" s="7" t="s">
        <v>3799</v>
      </c>
      <c r="C3804" s="7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1">
        <f t="shared" si="236"/>
        <v>0</v>
      </c>
      <c r="P3804" s="8" t="e">
        <f t="shared" si="237"/>
        <v>#DIV/0!</v>
      </c>
      <c r="Q3804" s="8" t="s">
        <v>8317</v>
      </c>
      <c r="R3804" s="8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28.5" x14ac:dyDescent="0.45">
      <c r="A3805" s="5">
        <v>3803</v>
      </c>
      <c r="B3805" s="7" t="s">
        <v>3800</v>
      </c>
      <c r="C3805" s="7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1">
        <f t="shared" si="236"/>
        <v>20</v>
      </c>
      <c r="P3805" s="8">
        <f t="shared" si="237"/>
        <v>58.95</v>
      </c>
      <c r="Q3805" s="8" t="s">
        <v>8317</v>
      </c>
      <c r="R3805" s="8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42.75" x14ac:dyDescent="0.45">
      <c r="A3806" s="5">
        <v>3804</v>
      </c>
      <c r="B3806" s="7" t="s">
        <v>3801</v>
      </c>
      <c r="C3806" s="7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1">
        <f t="shared" si="236"/>
        <v>0</v>
      </c>
      <c r="P3806" s="8" t="e">
        <f t="shared" si="237"/>
        <v>#DIV/0!</v>
      </c>
      <c r="Q3806" s="8" t="s">
        <v>8317</v>
      </c>
      <c r="R3806" s="8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2.75" x14ac:dyDescent="0.45">
      <c r="A3807" s="5">
        <v>3805</v>
      </c>
      <c r="B3807" s="7" t="s">
        <v>3802</v>
      </c>
      <c r="C3807" s="7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1">
        <f t="shared" si="236"/>
        <v>0</v>
      </c>
      <c r="P3807" s="8">
        <f t="shared" si="237"/>
        <v>1.5</v>
      </c>
      <c r="Q3807" s="8" t="s">
        <v>8317</v>
      </c>
      <c r="R3807" s="8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42.75" x14ac:dyDescent="0.45">
      <c r="A3808" s="5">
        <v>3806</v>
      </c>
      <c r="B3808" s="7" t="s">
        <v>3803</v>
      </c>
      <c r="C3808" s="7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1">
        <f t="shared" si="236"/>
        <v>0</v>
      </c>
      <c r="P3808" s="8">
        <f t="shared" si="237"/>
        <v>5</v>
      </c>
      <c r="Q3808" s="8" t="s">
        <v>8317</v>
      </c>
      <c r="R3808" s="8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42.75" x14ac:dyDescent="0.45">
      <c r="A3809" s="5">
        <v>3807</v>
      </c>
      <c r="B3809" s="7" t="s">
        <v>3804</v>
      </c>
      <c r="C3809" s="7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1">
        <f t="shared" si="236"/>
        <v>30</v>
      </c>
      <c r="P3809" s="8">
        <f t="shared" si="237"/>
        <v>50.56</v>
      </c>
      <c r="Q3809" s="8" t="s">
        <v>8317</v>
      </c>
      <c r="R3809" s="8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2.75" x14ac:dyDescent="0.45">
      <c r="A3810" s="5">
        <v>3808</v>
      </c>
      <c r="B3810" s="7" t="s">
        <v>3805</v>
      </c>
      <c r="C3810" s="7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1">
        <f t="shared" si="236"/>
        <v>100</v>
      </c>
      <c r="P3810" s="8">
        <f t="shared" si="237"/>
        <v>41.67</v>
      </c>
      <c r="Q3810" s="8" t="s">
        <v>8317</v>
      </c>
      <c r="R3810" s="8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42.75" x14ac:dyDescent="0.45">
      <c r="A3811" s="5">
        <v>3809</v>
      </c>
      <c r="B3811" s="7" t="s">
        <v>3806</v>
      </c>
      <c r="C3811" s="7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1">
        <f t="shared" si="236"/>
        <v>101</v>
      </c>
      <c r="P3811" s="8">
        <f t="shared" si="237"/>
        <v>53.29</v>
      </c>
      <c r="Q3811" s="8" t="s">
        <v>8317</v>
      </c>
      <c r="R3811" s="8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42.75" x14ac:dyDescent="0.45">
      <c r="A3812" s="5">
        <v>3810</v>
      </c>
      <c r="B3812" s="7" t="s">
        <v>3807</v>
      </c>
      <c r="C3812" s="7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1">
        <f t="shared" si="236"/>
        <v>122</v>
      </c>
      <c r="P3812" s="8">
        <f t="shared" si="237"/>
        <v>70.23</v>
      </c>
      <c r="Q3812" s="8" t="s">
        <v>8317</v>
      </c>
      <c r="R3812" s="8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42.75" x14ac:dyDescent="0.45">
      <c r="A3813" s="5">
        <v>3811</v>
      </c>
      <c r="B3813" s="7" t="s">
        <v>3808</v>
      </c>
      <c r="C3813" s="7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1">
        <f t="shared" si="236"/>
        <v>330</v>
      </c>
      <c r="P3813" s="8">
        <f t="shared" si="237"/>
        <v>43.42</v>
      </c>
      <c r="Q3813" s="8" t="s">
        <v>8317</v>
      </c>
      <c r="R3813" s="8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42.75" x14ac:dyDescent="0.45">
      <c r="A3814" s="5">
        <v>3812</v>
      </c>
      <c r="B3814" s="7" t="s">
        <v>3809</v>
      </c>
      <c r="C3814" s="7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1">
        <f t="shared" si="236"/>
        <v>110</v>
      </c>
      <c r="P3814" s="8">
        <f t="shared" si="237"/>
        <v>199.18</v>
      </c>
      <c r="Q3814" s="8" t="s">
        <v>8317</v>
      </c>
      <c r="R3814" s="8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42.75" x14ac:dyDescent="0.45">
      <c r="A3815" s="5">
        <v>3813</v>
      </c>
      <c r="B3815" s="7" t="s">
        <v>3810</v>
      </c>
      <c r="C3815" s="7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1">
        <f t="shared" si="236"/>
        <v>101</v>
      </c>
      <c r="P3815" s="8">
        <f t="shared" si="237"/>
        <v>78.52</v>
      </c>
      <c r="Q3815" s="8" t="s">
        <v>8317</v>
      </c>
      <c r="R3815" s="8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42.75" x14ac:dyDescent="0.45">
      <c r="A3816" s="5">
        <v>3814</v>
      </c>
      <c r="B3816" s="7" t="s">
        <v>3811</v>
      </c>
      <c r="C3816" s="7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1">
        <f t="shared" si="236"/>
        <v>140</v>
      </c>
      <c r="P3816" s="8">
        <f t="shared" si="237"/>
        <v>61.82</v>
      </c>
      <c r="Q3816" s="8" t="s">
        <v>8317</v>
      </c>
      <c r="R3816" s="8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28.5" x14ac:dyDescent="0.45">
      <c r="A3817" s="5">
        <v>3815</v>
      </c>
      <c r="B3817" s="7" t="s">
        <v>3812</v>
      </c>
      <c r="C3817" s="7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1">
        <f t="shared" si="236"/>
        <v>100</v>
      </c>
      <c r="P3817" s="8">
        <f t="shared" si="237"/>
        <v>50</v>
      </c>
      <c r="Q3817" s="8" t="s">
        <v>8317</v>
      </c>
      <c r="R3817" s="8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57" x14ac:dyDescent="0.45">
      <c r="A3818" s="5">
        <v>3816</v>
      </c>
      <c r="B3818" s="7" t="s">
        <v>3813</v>
      </c>
      <c r="C3818" s="7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1">
        <f t="shared" si="236"/>
        <v>119</v>
      </c>
      <c r="P3818" s="8">
        <f t="shared" si="237"/>
        <v>48.34</v>
      </c>
      <c r="Q3818" s="8" t="s">
        <v>8317</v>
      </c>
      <c r="R3818" s="8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42.75" x14ac:dyDescent="0.45">
      <c r="A3819" s="5">
        <v>3817</v>
      </c>
      <c r="B3819" s="7" t="s">
        <v>3814</v>
      </c>
      <c r="C3819" s="7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1">
        <f t="shared" si="236"/>
        <v>107</v>
      </c>
      <c r="P3819" s="8">
        <f t="shared" si="237"/>
        <v>107.25</v>
      </c>
      <c r="Q3819" s="8" t="s">
        <v>8317</v>
      </c>
      <c r="R3819" s="8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2.75" x14ac:dyDescent="0.45">
      <c r="A3820" s="5">
        <v>3818</v>
      </c>
      <c r="B3820" s="7" t="s">
        <v>3815</v>
      </c>
      <c r="C3820" s="7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1">
        <f t="shared" si="236"/>
        <v>228</v>
      </c>
      <c r="P3820" s="8">
        <f t="shared" si="237"/>
        <v>57</v>
      </c>
      <c r="Q3820" s="8" t="s">
        <v>8317</v>
      </c>
      <c r="R3820" s="8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42.75" x14ac:dyDescent="0.45">
      <c r="A3821" s="5">
        <v>3819</v>
      </c>
      <c r="B3821" s="7" t="s">
        <v>3816</v>
      </c>
      <c r="C3821" s="7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1">
        <f t="shared" si="236"/>
        <v>106</v>
      </c>
      <c r="P3821" s="8">
        <f t="shared" si="237"/>
        <v>40.92</v>
      </c>
      <c r="Q3821" s="8" t="s">
        <v>8317</v>
      </c>
      <c r="R3821" s="8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2.75" x14ac:dyDescent="0.45">
      <c r="A3822" s="5">
        <v>3820</v>
      </c>
      <c r="B3822" s="7" t="s">
        <v>3817</v>
      </c>
      <c r="C3822" s="7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1">
        <f t="shared" si="236"/>
        <v>143</v>
      </c>
      <c r="P3822" s="8">
        <f t="shared" si="237"/>
        <v>21.5</v>
      </c>
      <c r="Q3822" s="8" t="s">
        <v>8317</v>
      </c>
      <c r="R3822" s="8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42.75" x14ac:dyDescent="0.45">
      <c r="A3823" s="5">
        <v>3821</v>
      </c>
      <c r="B3823" s="7" t="s">
        <v>3818</v>
      </c>
      <c r="C3823" s="7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1">
        <f t="shared" si="236"/>
        <v>105</v>
      </c>
      <c r="P3823" s="8">
        <f t="shared" si="237"/>
        <v>79.540000000000006</v>
      </c>
      <c r="Q3823" s="8" t="s">
        <v>8317</v>
      </c>
      <c r="R3823" s="8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57" x14ac:dyDescent="0.45">
      <c r="A3824" s="5">
        <v>3822</v>
      </c>
      <c r="B3824" s="7" t="s">
        <v>3819</v>
      </c>
      <c r="C3824" s="7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1">
        <f t="shared" si="236"/>
        <v>110</v>
      </c>
      <c r="P3824" s="8">
        <f t="shared" si="237"/>
        <v>72.38</v>
      </c>
      <c r="Q3824" s="8" t="s">
        <v>8317</v>
      </c>
      <c r="R3824" s="8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42.75" x14ac:dyDescent="0.45">
      <c r="A3825" s="5">
        <v>3823</v>
      </c>
      <c r="B3825" s="7" t="s">
        <v>3820</v>
      </c>
      <c r="C3825" s="7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1">
        <f t="shared" si="236"/>
        <v>106</v>
      </c>
      <c r="P3825" s="8">
        <f t="shared" si="237"/>
        <v>64.63</v>
      </c>
      <c r="Q3825" s="8" t="s">
        <v>8317</v>
      </c>
      <c r="R3825" s="8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42.75" x14ac:dyDescent="0.45">
      <c r="A3826" s="5">
        <v>3824</v>
      </c>
      <c r="B3826" s="7" t="s">
        <v>3821</v>
      </c>
      <c r="C3826" s="7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1">
        <f t="shared" si="236"/>
        <v>108</v>
      </c>
      <c r="P3826" s="8">
        <f t="shared" si="237"/>
        <v>38.57</v>
      </c>
      <c r="Q3826" s="8" t="s">
        <v>8317</v>
      </c>
      <c r="R3826" s="8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42.75" x14ac:dyDescent="0.45">
      <c r="A3827" s="5">
        <v>3825</v>
      </c>
      <c r="B3827" s="7" t="s">
        <v>3822</v>
      </c>
      <c r="C3827" s="7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1">
        <f t="shared" si="236"/>
        <v>105</v>
      </c>
      <c r="P3827" s="8">
        <f t="shared" si="237"/>
        <v>107.57</v>
      </c>
      <c r="Q3827" s="8" t="s">
        <v>8317</v>
      </c>
      <c r="R3827" s="8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28.5" x14ac:dyDescent="0.45">
      <c r="A3828" s="5">
        <v>3826</v>
      </c>
      <c r="B3828" s="7" t="s">
        <v>3823</v>
      </c>
      <c r="C3828" s="7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1">
        <f t="shared" si="236"/>
        <v>119</v>
      </c>
      <c r="P3828" s="8">
        <f t="shared" si="237"/>
        <v>27.5</v>
      </c>
      <c r="Q3828" s="8" t="s">
        <v>8317</v>
      </c>
      <c r="R3828" s="8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57" x14ac:dyDescent="0.45">
      <c r="A3829" s="5">
        <v>3827</v>
      </c>
      <c r="B3829" s="7" t="s">
        <v>3824</v>
      </c>
      <c r="C3829" s="7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1">
        <f t="shared" si="236"/>
        <v>153</v>
      </c>
      <c r="P3829" s="8">
        <f t="shared" si="237"/>
        <v>70.459999999999994</v>
      </c>
      <c r="Q3829" s="8" t="s">
        <v>8317</v>
      </c>
      <c r="R3829" s="8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42.75" x14ac:dyDescent="0.45">
      <c r="A3830" s="5">
        <v>3828</v>
      </c>
      <c r="B3830" s="7" t="s">
        <v>3825</v>
      </c>
      <c r="C3830" s="7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1">
        <f t="shared" si="236"/>
        <v>100</v>
      </c>
      <c r="P3830" s="8">
        <f t="shared" si="237"/>
        <v>178.57</v>
      </c>
      <c r="Q3830" s="8" t="s">
        <v>8317</v>
      </c>
      <c r="R3830" s="8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42.75" x14ac:dyDescent="0.45">
      <c r="A3831" s="5">
        <v>3829</v>
      </c>
      <c r="B3831" s="7" t="s">
        <v>3826</v>
      </c>
      <c r="C3831" s="7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1">
        <f t="shared" si="236"/>
        <v>100</v>
      </c>
      <c r="P3831" s="8">
        <f t="shared" si="237"/>
        <v>62.63</v>
      </c>
      <c r="Q3831" s="8" t="s">
        <v>8317</v>
      </c>
      <c r="R3831" s="8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2.75" x14ac:dyDescent="0.45">
      <c r="A3832" s="5">
        <v>3830</v>
      </c>
      <c r="B3832" s="7" t="s">
        <v>3827</v>
      </c>
      <c r="C3832" s="7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1">
        <f t="shared" si="236"/>
        <v>225</v>
      </c>
      <c r="P3832" s="8">
        <f t="shared" si="237"/>
        <v>75</v>
      </c>
      <c r="Q3832" s="8" t="s">
        <v>8317</v>
      </c>
      <c r="R3832" s="8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42.75" x14ac:dyDescent="0.45">
      <c r="A3833" s="5">
        <v>3831</v>
      </c>
      <c r="B3833" s="7" t="s">
        <v>3828</v>
      </c>
      <c r="C3833" s="7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1">
        <f t="shared" si="236"/>
        <v>106</v>
      </c>
      <c r="P3833" s="8">
        <f t="shared" si="237"/>
        <v>58.9</v>
      </c>
      <c r="Q3833" s="8" t="s">
        <v>8317</v>
      </c>
      <c r="R3833" s="8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42.75" x14ac:dyDescent="0.45">
      <c r="A3834" s="5">
        <v>3832</v>
      </c>
      <c r="B3834" s="7" t="s">
        <v>3829</v>
      </c>
      <c r="C3834" s="7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1">
        <f t="shared" si="236"/>
        <v>105</v>
      </c>
      <c r="P3834" s="8">
        <f t="shared" si="237"/>
        <v>139.56</v>
      </c>
      <c r="Q3834" s="8" t="s">
        <v>8317</v>
      </c>
      <c r="R3834" s="8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42.75" x14ac:dyDescent="0.45">
      <c r="A3835" s="5">
        <v>3833</v>
      </c>
      <c r="B3835" s="7" t="s">
        <v>3830</v>
      </c>
      <c r="C3835" s="7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1">
        <f t="shared" si="236"/>
        <v>117</v>
      </c>
      <c r="P3835" s="8">
        <f t="shared" si="237"/>
        <v>70</v>
      </c>
      <c r="Q3835" s="8" t="s">
        <v>8317</v>
      </c>
      <c r="R3835" s="8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42.75" x14ac:dyDescent="0.45">
      <c r="A3836" s="5">
        <v>3834</v>
      </c>
      <c r="B3836" s="7" t="s">
        <v>3831</v>
      </c>
      <c r="C3836" s="7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1">
        <f t="shared" si="236"/>
        <v>109</v>
      </c>
      <c r="P3836" s="8">
        <f t="shared" si="237"/>
        <v>57.39</v>
      </c>
      <c r="Q3836" s="8" t="s">
        <v>8317</v>
      </c>
      <c r="R3836" s="8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42.75" x14ac:dyDescent="0.45">
      <c r="A3837" s="5">
        <v>3835</v>
      </c>
      <c r="B3837" s="7" t="s">
        <v>3832</v>
      </c>
      <c r="C3837" s="7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1">
        <f t="shared" si="236"/>
        <v>160</v>
      </c>
      <c r="P3837" s="8">
        <f t="shared" si="237"/>
        <v>40</v>
      </c>
      <c r="Q3837" s="8" t="s">
        <v>8317</v>
      </c>
      <c r="R3837" s="8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2.75" x14ac:dyDescent="0.45">
      <c r="A3838" s="5">
        <v>3836</v>
      </c>
      <c r="B3838" s="7" t="s">
        <v>3833</v>
      </c>
      <c r="C3838" s="7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1">
        <f t="shared" si="236"/>
        <v>113</v>
      </c>
      <c r="P3838" s="8">
        <f t="shared" si="237"/>
        <v>64.290000000000006</v>
      </c>
      <c r="Q3838" s="8" t="s">
        <v>8317</v>
      </c>
      <c r="R3838" s="8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28.5" x14ac:dyDescent="0.45">
      <c r="A3839" s="5">
        <v>3837</v>
      </c>
      <c r="B3839" s="7" t="s">
        <v>3834</v>
      </c>
      <c r="C3839" s="7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1">
        <f t="shared" si="236"/>
        <v>102</v>
      </c>
      <c r="P3839" s="8">
        <f t="shared" si="237"/>
        <v>120.12</v>
      </c>
      <c r="Q3839" s="8" t="s">
        <v>8317</v>
      </c>
      <c r="R3839" s="8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57" x14ac:dyDescent="0.45">
      <c r="A3840" s="5">
        <v>3838</v>
      </c>
      <c r="B3840" s="7" t="s">
        <v>3835</v>
      </c>
      <c r="C3840" s="7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1">
        <f t="shared" si="236"/>
        <v>101</v>
      </c>
      <c r="P3840" s="8">
        <f t="shared" si="237"/>
        <v>1008.24</v>
      </c>
      <c r="Q3840" s="8" t="s">
        <v>8317</v>
      </c>
      <c r="R3840" s="8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42.75" x14ac:dyDescent="0.45">
      <c r="A3841" s="5">
        <v>3839</v>
      </c>
      <c r="B3841" s="7" t="s">
        <v>3836</v>
      </c>
      <c r="C3841" s="7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1">
        <f t="shared" si="236"/>
        <v>101</v>
      </c>
      <c r="P3841" s="8">
        <f t="shared" si="237"/>
        <v>63.28</v>
      </c>
      <c r="Q3841" s="8" t="s">
        <v>8317</v>
      </c>
      <c r="R3841" s="8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2.75" x14ac:dyDescent="0.45">
      <c r="A3842" s="5">
        <v>3840</v>
      </c>
      <c r="B3842" s="7" t="s">
        <v>3837</v>
      </c>
      <c r="C3842" s="7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1">
        <f t="shared" si="236"/>
        <v>6500</v>
      </c>
      <c r="P3842" s="8">
        <f t="shared" si="237"/>
        <v>21.67</v>
      </c>
      <c r="Q3842" s="8" t="s">
        <v>8317</v>
      </c>
      <c r="R3842" s="8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42.75" x14ac:dyDescent="0.45">
      <c r="A3843" s="5">
        <v>3841</v>
      </c>
      <c r="B3843" s="7" t="s">
        <v>3838</v>
      </c>
      <c r="C3843" s="7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1">
        <f t="shared" ref="O3843:O3906" si="240">ROUND((E3843/D3843)*100,0)</f>
        <v>9</v>
      </c>
      <c r="P3843" s="8">
        <f t="shared" ref="P3843:P3906" si="241">ROUND(E3843/L3843,2)</f>
        <v>25.65</v>
      </c>
      <c r="Q3843" s="8" t="s">
        <v>8317</v>
      </c>
      <c r="R3843" s="8" t="s">
        <v>8318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2.75" x14ac:dyDescent="0.45">
      <c r="A3844" s="5">
        <v>3842</v>
      </c>
      <c r="B3844" s="7" t="s">
        <v>3839</v>
      </c>
      <c r="C3844" s="7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1">
        <f t="shared" si="240"/>
        <v>22</v>
      </c>
      <c r="P3844" s="8">
        <f t="shared" si="241"/>
        <v>47.7</v>
      </c>
      <c r="Q3844" s="8" t="s">
        <v>8317</v>
      </c>
      <c r="R3844" s="8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42.75" x14ac:dyDescent="0.45">
      <c r="A3845" s="5">
        <v>3843</v>
      </c>
      <c r="B3845" s="7" t="s">
        <v>3840</v>
      </c>
      <c r="C3845" s="7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1">
        <f t="shared" si="240"/>
        <v>21</v>
      </c>
      <c r="P3845" s="8">
        <f t="shared" si="241"/>
        <v>56.05</v>
      </c>
      <c r="Q3845" s="8" t="s">
        <v>8317</v>
      </c>
      <c r="R3845" s="8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42.75" x14ac:dyDescent="0.45">
      <c r="A3846" s="5">
        <v>3844</v>
      </c>
      <c r="B3846" s="7" t="s">
        <v>3841</v>
      </c>
      <c r="C3846" s="7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1">
        <f t="shared" si="240"/>
        <v>41</v>
      </c>
      <c r="P3846" s="8">
        <f t="shared" si="241"/>
        <v>81.319999999999993</v>
      </c>
      <c r="Q3846" s="8" t="s">
        <v>8317</v>
      </c>
      <c r="R3846" s="8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57" x14ac:dyDescent="0.45">
      <c r="A3847" s="5">
        <v>3845</v>
      </c>
      <c r="B3847" s="7" t="s">
        <v>3842</v>
      </c>
      <c r="C3847" s="7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1">
        <f t="shared" si="240"/>
        <v>2</v>
      </c>
      <c r="P3847" s="8">
        <f t="shared" si="241"/>
        <v>70.17</v>
      </c>
      <c r="Q3847" s="8" t="s">
        <v>8317</v>
      </c>
      <c r="R3847" s="8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2.75" x14ac:dyDescent="0.45">
      <c r="A3848" s="5">
        <v>3846</v>
      </c>
      <c r="B3848" s="7" t="s">
        <v>3843</v>
      </c>
      <c r="C3848" s="7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1">
        <f t="shared" si="240"/>
        <v>3</v>
      </c>
      <c r="P3848" s="8">
        <f t="shared" si="241"/>
        <v>23.63</v>
      </c>
      <c r="Q3848" s="8" t="s">
        <v>8317</v>
      </c>
      <c r="R3848" s="8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2.75" x14ac:dyDescent="0.45">
      <c r="A3849" s="5">
        <v>3847</v>
      </c>
      <c r="B3849" s="7" t="s">
        <v>3844</v>
      </c>
      <c r="C3849" s="7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1">
        <f t="shared" si="240"/>
        <v>16</v>
      </c>
      <c r="P3849" s="8">
        <f t="shared" si="241"/>
        <v>188.56</v>
      </c>
      <c r="Q3849" s="8" t="s">
        <v>8317</v>
      </c>
      <c r="R3849" s="8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42.75" x14ac:dyDescent="0.45">
      <c r="A3850" s="5">
        <v>3848</v>
      </c>
      <c r="B3850" s="7" t="s">
        <v>3845</v>
      </c>
      <c r="C3850" s="7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1">
        <f t="shared" si="240"/>
        <v>16</v>
      </c>
      <c r="P3850" s="8">
        <f t="shared" si="241"/>
        <v>49.51</v>
      </c>
      <c r="Q3850" s="8" t="s">
        <v>8317</v>
      </c>
      <c r="R3850" s="8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42.75" x14ac:dyDescent="0.45">
      <c r="A3851" s="5">
        <v>3849</v>
      </c>
      <c r="B3851" s="7" t="s">
        <v>3846</v>
      </c>
      <c r="C3851" s="7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1">
        <f t="shared" si="240"/>
        <v>7</v>
      </c>
      <c r="P3851" s="8">
        <f t="shared" si="241"/>
        <v>75.459999999999994</v>
      </c>
      <c r="Q3851" s="8" t="s">
        <v>8317</v>
      </c>
      <c r="R3851" s="8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28.5" x14ac:dyDescent="0.45">
      <c r="A3852" s="5">
        <v>3850</v>
      </c>
      <c r="B3852" s="7" t="s">
        <v>3847</v>
      </c>
      <c r="C3852" s="7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1">
        <f t="shared" si="240"/>
        <v>4</v>
      </c>
      <c r="P3852" s="8">
        <f t="shared" si="241"/>
        <v>9.5</v>
      </c>
      <c r="Q3852" s="8" t="s">
        <v>8317</v>
      </c>
      <c r="R3852" s="8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2.75" x14ac:dyDescent="0.45">
      <c r="A3853" s="5">
        <v>3851</v>
      </c>
      <c r="B3853" s="7" t="s">
        <v>3848</v>
      </c>
      <c r="C3853" s="7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1">
        <f t="shared" si="240"/>
        <v>34</v>
      </c>
      <c r="P3853" s="8">
        <f t="shared" si="241"/>
        <v>35.5</v>
      </c>
      <c r="Q3853" s="8" t="s">
        <v>8317</v>
      </c>
      <c r="R3853" s="8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2.75" x14ac:dyDescent="0.45">
      <c r="A3854" s="5">
        <v>3852</v>
      </c>
      <c r="B3854" s="7" t="s">
        <v>3849</v>
      </c>
      <c r="C3854" s="7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1">
        <f t="shared" si="240"/>
        <v>0</v>
      </c>
      <c r="P3854" s="8">
        <f t="shared" si="241"/>
        <v>10</v>
      </c>
      <c r="Q3854" s="8" t="s">
        <v>8317</v>
      </c>
      <c r="R3854" s="8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28.5" x14ac:dyDescent="0.45">
      <c r="A3855" s="5">
        <v>3853</v>
      </c>
      <c r="B3855" s="7" t="s">
        <v>3850</v>
      </c>
      <c r="C3855" s="7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1">
        <f t="shared" si="240"/>
        <v>0</v>
      </c>
      <c r="P3855" s="8">
        <f t="shared" si="241"/>
        <v>13</v>
      </c>
      <c r="Q3855" s="8" t="s">
        <v>8317</v>
      </c>
      <c r="R3855" s="8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28.5" x14ac:dyDescent="0.45">
      <c r="A3856" s="5">
        <v>3854</v>
      </c>
      <c r="B3856" s="7" t="s">
        <v>3851</v>
      </c>
      <c r="C3856" s="7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1">
        <f t="shared" si="240"/>
        <v>16</v>
      </c>
      <c r="P3856" s="8">
        <f t="shared" si="241"/>
        <v>89.4</v>
      </c>
      <c r="Q3856" s="8" t="s">
        <v>8317</v>
      </c>
      <c r="R3856" s="8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42.75" x14ac:dyDescent="0.45">
      <c r="A3857" s="5">
        <v>3855</v>
      </c>
      <c r="B3857" s="7" t="s">
        <v>3852</v>
      </c>
      <c r="C3857" s="7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1">
        <f t="shared" si="240"/>
        <v>3</v>
      </c>
      <c r="P3857" s="8">
        <f t="shared" si="241"/>
        <v>25</v>
      </c>
      <c r="Q3857" s="8" t="s">
        <v>8317</v>
      </c>
      <c r="R3857" s="8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42.75" x14ac:dyDescent="0.45">
      <c r="A3858" s="5">
        <v>3856</v>
      </c>
      <c r="B3858" s="7" t="s">
        <v>3853</v>
      </c>
      <c r="C3858" s="7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1">
        <f t="shared" si="240"/>
        <v>0</v>
      </c>
      <c r="P3858" s="8">
        <f t="shared" si="241"/>
        <v>1</v>
      </c>
      <c r="Q3858" s="8" t="s">
        <v>8317</v>
      </c>
      <c r="R3858" s="8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42.75" x14ac:dyDescent="0.45">
      <c r="A3859" s="5">
        <v>3857</v>
      </c>
      <c r="B3859" s="7" t="s">
        <v>3854</v>
      </c>
      <c r="C3859" s="7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1">
        <f t="shared" si="240"/>
        <v>5</v>
      </c>
      <c r="P3859" s="8">
        <f t="shared" si="241"/>
        <v>65</v>
      </c>
      <c r="Q3859" s="8" t="s">
        <v>8317</v>
      </c>
      <c r="R3859" s="8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57" x14ac:dyDescent="0.45">
      <c r="A3860" s="5">
        <v>3858</v>
      </c>
      <c r="B3860" s="7" t="s">
        <v>3855</v>
      </c>
      <c r="C3860" s="7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1">
        <f t="shared" si="240"/>
        <v>2</v>
      </c>
      <c r="P3860" s="8">
        <f t="shared" si="241"/>
        <v>10</v>
      </c>
      <c r="Q3860" s="8" t="s">
        <v>8317</v>
      </c>
      <c r="R3860" s="8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42.75" x14ac:dyDescent="0.45">
      <c r="A3861" s="5">
        <v>3859</v>
      </c>
      <c r="B3861" s="7" t="s">
        <v>3856</v>
      </c>
      <c r="C3861" s="7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1">
        <f t="shared" si="240"/>
        <v>0</v>
      </c>
      <c r="P3861" s="8">
        <f t="shared" si="241"/>
        <v>1</v>
      </c>
      <c r="Q3861" s="8" t="s">
        <v>8317</v>
      </c>
      <c r="R3861" s="8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42.75" x14ac:dyDescent="0.45">
      <c r="A3862" s="5">
        <v>3860</v>
      </c>
      <c r="B3862" s="7" t="s">
        <v>3857</v>
      </c>
      <c r="C3862" s="7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1">
        <f t="shared" si="240"/>
        <v>18</v>
      </c>
      <c r="P3862" s="8">
        <f t="shared" si="241"/>
        <v>81.540000000000006</v>
      </c>
      <c r="Q3862" s="8" t="s">
        <v>8317</v>
      </c>
      <c r="R3862" s="8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45">
      <c r="A3863" s="5">
        <v>3861</v>
      </c>
      <c r="B3863" s="7" t="s">
        <v>3858</v>
      </c>
      <c r="C3863" s="7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1">
        <f t="shared" si="240"/>
        <v>5</v>
      </c>
      <c r="P3863" s="8">
        <f t="shared" si="241"/>
        <v>100</v>
      </c>
      <c r="Q3863" s="8" t="s">
        <v>8317</v>
      </c>
      <c r="R3863" s="8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28.5" x14ac:dyDescent="0.45">
      <c r="A3864" s="5">
        <v>3862</v>
      </c>
      <c r="B3864" s="7" t="s">
        <v>3859</v>
      </c>
      <c r="C3864" s="7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1">
        <f t="shared" si="240"/>
        <v>0</v>
      </c>
      <c r="P3864" s="8">
        <f t="shared" si="241"/>
        <v>1</v>
      </c>
      <c r="Q3864" s="8" t="s">
        <v>8317</v>
      </c>
      <c r="R3864" s="8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42.75" x14ac:dyDescent="0.45">
      <c r="A3865" s="5">
        <v>3863</v>
      </c>
      <c r="B3865" s="7" t="s">
        <v>3860</v>
      </c>
      <c r="C3865" s="7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1">
        <f t="shared" si="240"/>
        <v>0</v>
      </c>
      <c r="P3865" s="8" t="e">
        <f t="shared" si="241"/>
        <v>#DIV/0!</v>
      </c>
      <c r="Q3865" s="8" t="s">
        <v>8317</v>
      </c>
      <c r="R3865" s="8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42.75" x14ac:dyDescent="0.45">
      <c r="A3866" s="5">
        <v>3864</v>
      </c>
      <c r="B3866" s="7" t="s">
        <v>3861</v>
      </c>
      <c r="C3866" s="7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1">
        <f t="shared" si="240"/>
        <v>1</v>
      </c>
      <c r="P3866" s="8">
        <f t="shared" si="241"/>
        <v>20</v>
      </c>
      <c r="Q3866" s="8" t="s">
        <v>8317</v>
      </c>
      <c r="R3866" s="8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2.75" x14ac:dyDescent="0.45">
      <c r="A3867" s="5">
        <v>3865</v>
      </c>
      <c r="B3867" s="7" t="s">
        <v>3862</v>
      </c>
      <c r="C3867" s="7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1">
        <f t="shared" si="240"/>
        <v>27</v>
      </c>
      <c r="P3867" s="8">
        <f t="shared" si="241"/>
        <v>46.43</v>
      </c>
      <c r="Q3867" s="8" t="s">
        <v>8317</v>
      </c>
      <c r="R3867" s="8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28.5" x14ac:dyDescent="0.45">
      <c r="A3868" s="5">
        <v>3866</v>
      </c>
      <c r="B3868" s="7" t="s">
        <v>3863</v>
      </c>
      <c r="C3868" s="7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1">
        <f t="shared" si="240"/>
        <v>1</v>
      </c>
      <c r="P3868" s="8">
        <f t="shared" si="241"/>
        <v>5.5</v>
      </c>
      <c r="Q3868" s="8" t="s">
        <v>8317</v>
      </c>
      <c r="R3868" s="8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2.75" x14ac:dyDescent="0.45">
      <c r="A3869" s="5">
        <v>3867</v>
      </c>
      <c r="B3869" s="7" t="s">
        <v>3864</v>
      </c>
      <c r="C3869" s="7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1">
        <f t="shared" si="240"/>
        <v>13</v>
      </c>
      <c r="P3869" s="8">
        <f t="shared" si="241"/>
        <v>50.2</v>
      </c>
      <c r="Q3869" s="8" t="s">
        <v>8317</v>
      </c>
      <c r="R3869" s="8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45">
      <c r="A3870" s="5">
        <v>3868</v>
      </c>
      <c r="B3870" s="7" t="s">
        <v>3865</v>
      </c>
      <c r="C3870" s="7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1">
        <f t="shared" si="240"/>
        <v>0</v>
      </c>
      <c r="P3870" s="8">
        <f t="shared" si="241"/>
        <v>10</v>
      </c>
      <c r="Q3870" s="8" t="s">
        <v>8317</v>
      </c>
      <c r="R3870" s="8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28.5" x14ac:dyDescent="0.45">
      <c r="A3871" s="5">
        <v>3869</v>
      </c>
      <c r="B3871" s="7" t="s">
        <v>3866</v>
      </c>
      <c r="C3871" s="7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1">
        <f t="shared" si="240"/>
        <v>3</v>
      </c>
      <c r="P3871" s="8">
        <f t="shared" si="241"/>
        <v>30.13</v>
      </c>
      <c r="Q3871" s="8" t="s">
        <v>8317</v>
      </c>
      <c r="R3871" s="8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42.75" x14ac:dyDescent="0.45">
      <c r="A3872" s="5">
        <v>3870</v>
      </c>
      <c r="B3872" s="7" t="s">
        <v>3867</v>
      </c>
      <c r="C3872" s="7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1">
        <f t="shared" si="240"/>
        <v>15</v>
      </c>
      <c r="P3872" s="8">
        <f t="shared" si="241"/>
        <v>150</v>
      </c>
      <c r="Q3872" s="8" t="s">
        <v>8317</v>
      </c>
      <c r="R3872" s="8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28.5" x14ac:dyDescent="0.45">
      <c r="A3873" s="5">
        <v>3871</v>
      </c>
      <c r="B3873" s="7" t="s">
        <v>3868</v>
      </c>
      <c r="C3873" s="7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1">
        <f t="shared" si="240"/>
        <v>3</v>
      </c>
      <c r="P3873" s="8">
        <f t="shared" si="241"/>
        <v>13.33</v>
      </c>
      <c r="Q3873" s="8" t="s">
        <v>8317</v>
      </c>
      <c r="R3873" s="8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42.75" x14ac:dyDescent="0.45">
      <c r="A3874" s="5">
        <v>3872</v>
      </c>
      <c r="B3874" s="7" t="s">
        <v>3869</v>
      </c>
      <c r="C3874" s="7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1">
        <f t="shared" si="240"/>
        <v>0</v>
      </c>
      <c r="P3874" s="8" t="e">
        <f t="shared" si="241"/>
        <v>#DIV/0!</v>
      </c>
      <c r="Q3874" s="8" t="s">
        <v>8317</v>
      </c>
      <c r="R3874" s="8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42.75" x14ac:dyDescent="0.45">
      <c r="A3875" s="5">
        <v>3873</v>
      </c>
      <c r="B3875" s="7" t="s">
        <v>3870</v>
      </c>
      <c r="C3875" s="7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1">
        <f t="shared" si="240"/>
        <v>0</v>
      </c>
      <c r="P3875" s="8" t="e">
        <f t="shared" si="241"/>
        <v>#DIV/0!</v>
      </c>
      <c r="Q3875" s="8" t="s">
        <v>8317</v>
      </c>
      <c r="R3875" s="8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42.75" x14ac:dyDescent="0.45">
      <c r="A3876" s="5">
        <v>3874</v>
      </c>
      <c r="B3876" s="7" t="s">
        <v>3871</v>
      </c>
      <c r="C3876" s="7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1">
        <f t="shared" si="240"/>
        <v>0</v>
      </c>
      <c r="P3876" s="8" t="e">
        <f t="shared" si="241"/>
        <v>#DIV/0!</v>
      </c>
      <c r="Q3876" s="8" t="s">
        <v>8317</v>
      </c>
      <c r="R3876" s="8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2.75" x14ac:dyDescent="0.45">
      <c r="A3877" s="5">
        <v>3875</v>
      </c>
      <c r="B3877" s="7" t="s">
        <v>3872</v>
      </c>
      <c r="C3877" s="7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1">
        <f t="shared" si="240"/>
        <v>0</v>
      </c>
      <c r="P3877" s="8" t="e">
        <f t="shared" si="241"/>
        <v>#DIV/0!</v>
      </c>
      <c r="Q3877" s="8" t="s">
        <v>8317</v>
      </c>
      <c r="R3877" s="8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42.75" x14ac:dyDescent="0.45">
      <c r="A3878" s="5">
        <v>3876</v>
      </c>
      <c r="B3878" s="7" t="s">
        <v>3873</v>
      </c>
      <c r="C3878" s="7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1">
        <f t="shared" si="240"/>
        <v>53</v>
      </c>
      <c r="P3878" s="8">
        <f t="shared" si="241"/>
        <v>44.76</v>
      </c>
      <c r="Q3878" s="8" t="s">
        <v>8317</v>
      </c>
      <c r="R3878" s="8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42.75" x14ac:dyDescent="0.45">
      <c r="A3879" s="5">
        <v>3877</v>
      </c>
      <c r="B3879" s="7" t="s">
        <v>3874</v>
      </c>
      <c r="C3879" s="7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1">
        <f t="shared" si="240"/>
        <v>5</v>
      </c>
      <c r="P3879" s="8">
        <f t="shared" si="241"/>
        <v>88.64</v>
      </c>
      <c r="Q3879" s="8" t="s">
        <v>8317</v>
      </c>
      <c r="R3879" s="8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2.75" x14ac:dyDescent="0.45">
      <c r="A3880" s="5">
        <v>3878</v>
      </c>
      <c r="B3880" s="7" t="s">
        <v>3875</v>
      </c>
      <c r="C3880" s="7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1">
        <f t="shared" si="240"/>
        <v>0</v>
      </c>
      <c r="P3880" s="8">
        <f t="shared" si="241"/>
        <v>10</v>
      </c>
      <c r="Q3880" s="8" t="s">
        <v>8317</v>
      </c>
      <c r="R3880" s="8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2.75" x14ac:dyDescent="0.45">
      <c r="A3881" s="5">
        <v>3879</v>
      </c>
      <c r="B3881" s="7" t="s">
        <v>3876</v>
      </c>
      <c r="C3881" s="7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1">
        <f t="shared" si="240"/>
        <v>0</v>
      </c>
      <c r="P3881" s="8" t="e">
        <f t="shared" si="241"/>
        <v>#DIV/0!</v>
      </c>
      <c r="Q3881" s="8" t="s">
        <v>8317</v>
      </c>
      <c r="R3881" s="8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42.75" x14ac:dyDescent="0.45">
      <c r="A3882" s="5">
        <v>3880</v>
      </c>
      <c r="B3882" s="7" t="s">
        <v>3877</v>
      </c>
      <c r="C3882" s="7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1">
        <f t="shared" si="240"/>
        <v>13</v>
      </c>
      <c r="P3882" s="8">
        <f t="shared" si="241"/>
        <v>57.65</v>
      </c>
      <c r="Q3882" s="8" t="s">
        <v>8317</v>
      </c>
      <c r="R3882" s="8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28.5" x14ac:dyDescent="0.45">
      <c r="A3883" s="5">
        <v>3881</v>
      </c>
      <c r="B3883" s="7" t="s">
        <v>3878</v>
      </c>
      <c r="C3883" s="7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1">
        <f t="shared" si="240"/>
        <v>5</v>
      </c>
      <c r="P3883" s="8">
        <f t="shared" si="241"/>
        <v>25</v>
      </c>
      <c r="Q3883" s="8" t="s">
        <v>8317</v>
      </c>
      <c r="R3883" s="8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2.75" x14ac:dyDescent="0.45">
      <c r="A3884" s="5">
        <v>3882</v>
      </c>
      <c r="B3884" s="7" t="s">
        <v>3879</v>
      </c>
      <c r="C3884" s="7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1">
        <f t="shared" si="240"/>
        <v>0</v>
      </c>
      <c r="P3884" s="8" t="e">
        <f t="shared" si="241"/>
        <v>#DIV/0!</v>
      </c>
      <c r="Q3884" s="8" t="s">
        <v>8317</v>
      </c>
      <c r="R3884" s="8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57" x14ac:dyDescent="0.45">
      <c r="A3885" s="5">
        <v>3883</v>
      </c>
      <c r="B3885" s="7" t="s">
        <v>3880</v>
      </c>
      <c r="C3885" s="7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1">
        <f t="shared" si="240"/>
        <v>0</v>
      </c>
      <c r="P3885" s="8" t="e">
        <f t="shared" si="241"/>
        <v>#DIV/0!</v>
      </c>
      <c r="Q3885" s="8" t="s">
        <v>8317</v>
      </c>
      <c r="R3885" s="8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2.75" x14ac:dyDescent="0.45">
      <c r="A3886" s="5">
        <v>3884</v>
      </c>
      <c r="B3886" s="7" t="s">
        <v>3881</v>
      </c>
      <c r="C3886" s="7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1">
        <f t="shared" si="240"/>
        <v>0</v>
      </c>
      <c r="P3886" s="8" t="e">
        <f t="shared" si="241"/>
        <v>#DIV/0!</v>
      </c>
      <c r="Q3886" s="8" t="s">
        <v>8317</v>
      </c>
      <c r="R3886" s="8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2.75" x14ac:dyDescent="0.45">
      <c r="A3887" s="5">
        <v>3885</v>
      </c>
      <c r="B3887" s="7" t="s">
        <v>3882</v>
      </c>
      <c r="C3887" s="7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1">
        <f t="shared" si="240"/>
        <v>0</v>
      </c>
      <c r="P3887" s="8" t="e">
        <f t="shared" si="241"/>
        <v>#DIV/0!</v>
      </c>
      <c r="Q3887" s="8" t="s">
        <v>8317</v>
      </c>
      <c r="R3887" s="8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45">
      <c r="A3888" s="5">
        <v>3886</v>
      </c>
      <c r="B3888" s="7" t="s">
        <v>3883</v>
      </c>
      <c r="C3888" s="7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1">
        <f t="shared" si="240"/>
        <v>0</v>
      </c>
      <c r="P3888" s="8" t="e">
        <f t="shared" si="241"/>
        <v>#DIV/0!</v>
      </c>
      <c r="Q3888" s="8" t="s">
        <v>8317</v>
      </c>
      <c r="R3888" s="8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42.75" x14ac:dyDescent="0.45">
      <c r="A3889" s="5">
        <v>3887</v>
      </c>
      <c r="B3889" s="7" t="s">
        <v>3884</v>
      </c>
      <c r="C3889" s="7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1">
        <f t="shared" si="240"/>
        <v>2</v>
      </c>
      <c r="P3889" s="8">
        <f t="shared" si="241"/>
        <v>17.5</v>
      </c>
      <c r="Q3889" s="8" t="s">
        <v>8317</v>
      </c>
      <c r="R3889" s="8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42.75" x14ac:dyDescent="0.45">
      <c r="A3890" s="5">
        <v>3888</v>
      </c>
      <c r="B3890" s="7" t="s">
        <v>3885</v>
      </c>
      <c r="C3890" s="7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1">
        <f t="shared" si="240"/>
        <v>27</v>
      </c>
      <c r="P3890" s="8">
        <f t="shared" si="241"/>
        <v>38.71</v>
      </c>
      <c r="Q3890" s="8" t="s">
        <v>8317</v>
      </c>
      <c r="R3890" s="8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2.75" x14ac:dyDescent="0.45">
      <c r="A3891" s="5">
        <v>3889</v>
      </c>
      <c r="B3891" s="7" t="s">
        <v>3886</v>
      </c>
      <c r="C3891" s="7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1">
        <f t="shared" si="240"/>
        <v>1</v>
      </c>
      <c r="P3891" s="8">
        <f t="shared" si="241"/>
        <v>13.11</v>
      </c>
      <c r="Q3891" s="8" t="s">
        <v>8317</v>
      </c>
      <c r="R3891" s="8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42.75" x14ac:dyDescent="0.45">
      <c r="A3892" s="5">
        <v>3890</v>
      </c>
      <c r="B3892" s="7" t="s">
        <v>3887</v>
      </c>
      <c r="C3892" s="7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1">
        <f t="shared" si="240"/>
        <v>17</v>
      </c>
      <c r="P3892" s="8">
        <f t="shared" si="241"/>
        <v>315.5</v>
      </c>
      <c r="Q3892" s="8" t="s">
        <v>8317</v>
      </c>
      <c r="R3892" s="8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28.5" x14ac:dyDescent="0.45">
      <c r="A3893" s="5">
        <v>3891</v>
      </c>
      <c r="B3893" s="7" t="s">
        <v>3888</v>
      </c>
      <c r="C3893" s="7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1">
        <f t="shared" si="240"/>
        <v>33</v>
      </c>
      <c r="P3893" s="8">
        <f t="shared" si="241"/>
        <v>37.14</v>
      </c>
      <c r="Q3893" s="8" t="s">
        <v>8317</v>
      </c>
      <c r="R3893" s="8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42.75" x14ac:dyDescent="0.45">
      <c r="A3894" s="5">
        <v>3892</v>
      </c>
      <c r="B3894" s="7" t="s">
        <v>3889</v>
      </c>
      <c r="C3894" s="7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1">
        <f t="shared" si="240"/>
        <v>0</v>
      </c>
      <c r="P3894" s="8" t="e">
        <f t="shared" si="241"/>
        <v>#DIV/0!</v>
      </c>
      <c r="Q3894" s="8" t="s">
        <v>8317</v>
      </c>
      <c r="R3894" s="8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42.75" x14ac:dyDescent="0.45">
      <c r="A3895" s="5">
        <v>3893</v>
      </c>
      <c r="B3895" s="7" t="s">
        <v>3890</v>
      </c>
      <c r="C3895" s="7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1">
        <f t="shared" si="240"/>
        <v>22</v>
      </c>
      <c r="P3895" s="8">
        <f t="shared" si="241"/>
        <v>128.27000000000001</v>
      </c>
      <c r="Q3895" s="8" t="s">
        <v>8317</v>
      </c>
      <c r="R3895" s="8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42.75" x14ac:dyDescent="0.45">
      <c r="A3896" s="5">
        <v>3894</v>
      </c>
      <c r="B3896" s="7" t="s">
        <v>3891</v>
      </c>
      <c r="C3896" s="7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1">
        <f t="shared" si="240"/>
        <v>3</v>
      </c>
      <c r="P3896" s="8">
        <f t="shared" si="241"/>
        <v>47.27</v>
      </c>
      <c r="Q3896" s="8" t="s">
        <v>8317</v>
      </c>
      <c r="R3896" s="8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42.75" x14ac:dyDescent="0.45">
      <c r="A3897" s="5">
        <v>3895</v>
      </c>
      <c r="B3897" s="7" t="s">
        <v>3892</v>
      </c>
      <c r="C3897" s="7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1">
        <f t="shared" si="240"/>
        <v>5</v>
      </c>
      <c r="P3897" s="8">
        <f t="shared" si="241"/>
        <v>50</v>
      </c>
      <c r="Q3897" s="8" t="s">
        <v>8317</v>
      </c>
      <c r="R3897" s="8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42.75" x14ac:dyDescent="0.45">
      <c r="A3898" s="5">
        <v>3896</v>
      </c>
      <c r="B3898" s="7" t="s">
        <v>3893</v>
      </c>
      <c r="C3898" s="7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1">
        <f t="shared" si="240"/>
        <v>11</v>
      </c>
      <c r="P3898" s="8">
        <f t="shared" si="241"/>
        <v>42.5</v>
      </c>
      <c r="Q3898" s="8" t="s">
        <v>8317</v>
      </c>
      <c r="R3898" s="8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42.75" x14ac:dyDescent="0.45">
      <c r="A3899" s="5">
        <v>3897</v>
      </c>
      <c r="B3899" s="7" t="s">
        <v>3894</v>
      </c>
      <c r="C3899" s="7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1">
        <f t="shared" si="240"/>
        <v>18</v>
      </c>
      <c r="P3899" s="8">
        <f t="shared" si="241"/>
        <v>44</v>
      </c>
      <c r="Q3899" s="8" t="s">
        <v>8317</v>
      </c>
      <c r="R3899" s="8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57" x14ac:dyDescent="0.45">
      <c r="A3900" s="5">
        <v>3898</v>
      </c>
      <c r="B3900" s="7" t="s">
        <v>3895</v>
      </c>
      <c r="C3900" s="7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1">
        <f t="shared" si="240"/>
        <v>33</v>
      </c>
      <c r="P3900" s="8">
        <f t="shared" si="241"/>
        <v>50.88</v>
      </c>
      <c r="Q3900" s="8" t="s">
        <v>8317</v>
      </c>
      <c r="R3900" s="8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2.75" x14ac:dyDescent="0.45">
      <c r="A3901" s="5">
        <v>3899</v>
      </c>
      <c r="B3901" s="7" t="s">
        <v>3896</v>
      </c>
      <c r="C3901" s="7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1">
        <f t="shared" si="240"/>
        <v>1</v>
      </c>
      <c r="P3901" s="8">
        <f t="shared" si="241"/>
        <v>62.5</v>
      </c>
      <c r="Q3901" s="8" t="s">
        <v>8317</v>
      </c>
      <c r="R3901" s="8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28.5" x14ac:dyDescent="0.45">
      <c r="A3902" s="5">
        <v>3900</v>
      </c>
      <c r="B3902" s="7" t="s">
        <v>3897</v>
      </c>
      <c r="C3902" s="7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1">
        <f t="shared" si="240"/>
        <v>5</v>
      </c>
      <c r="P3902" s="8">
        <f t="shared" si="241"/>
        <v>27</v>
      </c>
      <c r="Q3902" s="8" t="s">
        <v>8317</v>
      </c>
      <c r="R3902" s="8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42.75" x14ac:dyDescent="0.45">
      <c r="A3903" s="5">
        <v>3901</v>
      </c>
      <c r="B3903" s="7" t="s">
        <v>3898</v>
      </c>
      <c r="C3903" s="7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1">
        <f t="shared" si="240"/>
        <v>1</v>
      </c>
      <c r="P3903" s="8">
        <f t="shared" si="241"/>
        <v>25</v>
      </c>
      <c r="Q3903" s="8" t="s">
        <v>8317</v>
      </c>
      <c r="R3903" s="8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42.75" x14ac:dyDescent="0.45">
      <c r="A3904" s="5">
        <v>3902</v>
      </c>
      <c r="B3904" s="7" t="s">
        <v>3899</v>
      </c>
      <c r="C3904" s="7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1">
        <f t="shared" si="240"/>
        <v>49</v>
      </c>
      <c r="P3904" s="8">
        <f t="shared" si="241"/>
        <v>47.26</v>
      </c>
      <c r="Q3904" s="8" t="s">
        <v>8317</v>
      </c>
      <c r="R3904" s="8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57" x14ac:dyDescent="0.45">
      <c r="A3905" s="5">
        <v>3903</v>
      </c>
      <c r="B3905" s="7" t="s">
        <v>3900</v>
      </c>
      <c r="C3905" s="7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1">
        <f t="shared" si="240"/>
        <v>0</v>
      </c>
      <c r="P3905" s="8" t="e">
        <f t="shared" si="241"/>
        <v>#DIV/0!</v>
      </c>
      <c r="Q3905" s="8" t="s">
        <v>8317</v>
      </c>
      <c r="R3905" s="8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x14ac:dyDescent="0.45">
      <c r="A3906" s="5">
        <v>3904</v>
      </c>
      <c r="B3906" s="7" t="s">
        <v>3901</v>
      </c>
      <c r="C3906" s="7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1">
        <f t="shared" si="240"/>
        <v>0</v>
      </c>
      <c r="P3906" s="8">
        <f t="shared" si="241"/>
        <v>1.5</v>
      </c>
      <c r="Q3906" s="8" t="s">
        <v>8317</v>
      </c>
      <c r="R3906" s="8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42.75" x14ac:dyDescent="0.45">
      <c r="A3907" s="5">
        <v>3905</v>
      </c>
      <c r="B3907" s="7" t="s">
        <v>3902</v>
      </c>
      <c r="C3907" s="7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1">
        <f t="shared" ref="O3907:O3970" si="244">ROUND((E3907/D3907)*100,0)</f>
        <v>12</v>
      </c>
      <c r="P3907" s="8">
        <f t="shared" ref="P3907:P3970" si="245">ROUND(E3907/L3907,2)</f>
        <v>24.71</v>
      </c>
      <c r="Q3907" s="8" t="s">
        <v>8317</v>
      </c>
      <c r="R3907" s="8" t="s">
        <v>8318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2.75" x14ac:dyDescent="0.45">
      <c r="A3908" s="5">
        <v>3906</v>
      </c>
      <c r="B3908" s="7" t="s">
        <v>3903</v>
      </c>
      <c r="C3908" s="7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1">
        <f t="shared" si="244"/>
        <v>67</v>
      </c>
      <c r="P3908" s="8">
        <f t="shared" si="245"/>
        <v>63.13</v>
      </c>
      <c r="Q3908" s="8" t="s">
        <v>8317</v>
      </c>
      <c r="R3908" s="8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28.5" x14ac:dyDescent="0.45">
      <c r="A3909" s="5">
        <v>3907</v>
      </c>
      <c r="B3909" s="7" t="s">
        <v>3904</v>
      </c>
      <c r="C3909" s="7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1">
        <f t="shared" si="244"/>
        <v>15</v>
      </c>
      <c r="P3909" s="8">
        <f t="shared" si="245"/>
        <v>38.25</v>
      </c>
      <c r="Q3909" s="8" t="s">
        <v>8317</v>
      </c>
      <c r="R3909" s="8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42.75" x14ac:dyDescent="0.45">
      <c r="A3910" s="5">
        <v>3908</v>
      </c>
      <c r="B3910" s="7" t="s">
        <v>3905</v>
      </c>
      <c r="C3910" s="7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1">
        <f t="shared" si="244"/>
        <v>9</v>
      </c>
      <c r="P3910" s="8">
        <f t="shared" si="245"/>
        <v>16.25</v>
      </c>
      <c r="Q3910" s="8" t="s">
        <v>8317</v>
      </c>
      <c r="R3910" s="8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2.75" x14ac:dyDescent="0.45">
      <c r="A3911" s="5">
        <v>3909</v>
      </c>
      <c r="B3911" s="7" t="s">
        <v>3906</v>
      </c>
      <c r="C3911" s="7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1">
        <f t="shared" si="244"/>
        <v>0</v>
      </c>
      <c r="P3911" s="8">
        <f t="shared" si="245"/>
        <v>33.75</v>
      </c>
      <c r="Q3911" s="8" t="s">
        <v>8317</v>
      </c>
      <c r="R3911" s="8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2.75" x14ac:dyDescent="0.45">
      <c r="A3912" s="5">
        <v>3910</v>
      </c>
      <c r="B3912" s="7" t="s">
        <v>3907</v>
      </c>
      <c r="C3912" s="7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1">
        <f t="shared" si="244"/>
        <v>3</v>
      </c>
      <c r="P3912" s="8">
        <f t="shared" si="245"/>
        <v>61.67</v>
      </c>
      <c r="Q3912" s="8" t="s">
        <v>8317</v>
      </c>
      <c r="R3912" s="8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2.75" x14ac:dyDescent="0.45">
      <c r="A3913" s="5">
        <v>3911</v>
      </c>
      <c r="B3913" s="7" t="s">
        <v>3908</v>
      </c>
      <c r="C3913" s="7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1">
        <f t="shared" si="244"/>
        <v>37</v>
      </c>
      <c r="P3913" s="8">
        <f t="shared" si="245"/>
        <v>83.14</v>
      </c>
      <c r="Q3913" s="8" t="s">
        <v>8317</v>
      </c>
      <c r="R3913" s="8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2.75" x14ac:dyDescent="0.45">
      <c r="A3914" s="5">
        <v>3912</v>
      </c>
      <c r="B3914" s="7" t="s">
        <v>3909</v>
      </c>
      <c r="C3914" s="7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1">
        <f t="shared" si="244"/>
        <v>0</v>
      </c>
      <c r="P3914" s="8">
        <f t="shared" si="245"/>
        <v>1</v>
      </c>
      <c r="Q3914" s="8" t="s">
        <v>8317</v>
      </c>
      <c r="R3914" s="8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2.75" x14ac:dyDescent="0.45">
      <c r="A3915" s="5">
        <v>3913</v>
      </c>
      <c r="B3915" s="7" t="s">
        <v>3910</v>
      </c>
      <c r="C3915" s="7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1">
        <f t="shared" si="244"/>
        <v>10</v>
      </c>
      <c r="P3915" s="8">
        <f t="shared" si="245"/>
        <v>142.86000000000001</v>
      </c>
      <c r="Q3915" s="8" t="s">
        <v>8317</v>
      </c>
      <c r="R3915" s="8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42.75" x14ac:dyDescent="0.45">
      <c r="A3916" s="5">
        <v>3914</v>
      </c>
      <c r="B3916" s="7" t="s">
        <v>3911</v>
      </c>
      <c r="C3916" s="7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1">
        <f t="shared" si="244"/>
        <v>36</v>
      </c>
      <c r="P3916" s="8">
        <f t="shared" si="245"/>
        <v>33.67</v>
      </c>
      <c r="Q3916" s="8" t="s">
        <v>8317</v>
      </c>
      <c r="R3916" s="8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42.75" x14ac:dyDescent="0.45">
      <c r="A3917" s="5">
        <v>3915</v>
      </c>
      <c r="B3917" s="7" t="s">
        <v>3912</v>
      </c>
      <c r="C3917" s="7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1">
        <f t="shared" si="244"/>
        <v>0</v>
      </c>
      <c r="P3917" s="8">
        <f t="shared" si="245"/>
        <v>5</v>
      </c>
      <c r="Q3917" s="8" t="s">
        <v>8317</v>
      </c>
      <c r="R3917" s="8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42.75" x14ac:dyDescent="0.45">
      <c r="A3918" s="5">
        <v>3916</v>
      </c>
      <c r="B3918" s="7" t="s">
        <v>3913</v>
      </c>
      <c r="C3918" s="7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1">
        <f t="shared" si="244"/>
        <v>0</v>
      </c>
      <c r="P3918" s="8" t="e">
        <f t="shared" si="245"/>
        <v>#DIV/0!</v>
      </c>
      <c r="Q3918" s="8" t="s">
        <v>8317</v>
      </c>
      <c r="R3918" s="8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2.75" x14ac:dyDescent="0.45">
      <c r="A3919" s="5">
        <v>3917</v>
      </c>
      <c r="B3919" s="7" t="s">
        <v>3914</v>
      </c>
      <c r="C3919" s="7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1">
        <f t="shared" si="244"/>
        <v>0</v>
      </c>
      <c r="P3919" s="8">
        <f t="shared" si="245"/>
        <v>10</v>
      </c>
      <c r="Q3919" s="8" t="s">
        <v>8317</v>
      </c>
      <c r="R3919" s="8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42.75" x14ac:dyDescent="0.45">
      <c r="A3920" s="5">
        <v>3918</v>
      </c>
      <c r="B3920" s="7" t="s">
        <v>3915</v>
      </c>
      <c r="C3920" s="7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1">
        <f t="shared" si="244"/>
        <v>0</v>
      </c>
      <c r="P3920" s="8">
        <f t="shared" si="245"/>
        <v>40</v>
      </c>
      <c r="Q3920" s="8" t="s">
        <v>8317</v>
      </c>
      <c r="R3920" s="8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2.75" x14ac:dyDescent="0.45">
      <c r="A3921" s="5">
        <v>3919</v>
      </c>
      <c r="B3921" s="7" t="s">
        <v>3916</v>
      </c>
      <c r="C3921" s="7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1">
        <f t="shared" si="244"/>
        <v>2</v>
      </c>
      <c r="P3921" s="8">
        <f t="shared" si="245"/>
        <v>30</v>
      </c>
      <c r="Q3921" s="8" t="s">
        <v>8317</v>
      </c>
      <c r="R3921" s="8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42.75" x14ac:dyDescent="0.45">
      <c r="A3922" s="5">
        <v>3920</v>
      </c>
      <c r="B3922" s="7" t="s">
        <v>3917</v>
      </c>
      <c r="C3922" s="7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1">
        <f t="shared" si="244"/>
        <v>5</v>
      </c>
      <c r="P3922" s="8">
        <f t="shared" si="245"/>
        <v>45</v>
      </c>
      <c r="Q3922" s="8" t="s">
        <v>8317</v>
      </c>
      <c r="R3922" s="8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42.75" x14ac:dyDescent="0.45">
      <c r="A3923" s="5">
        <v>3921</v>
      </c>
      <c r="B3923" s="7" t="s">
        <v>3918</v>
      </c>
      <c r="C3923" s="7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1">
        <f t="shared" si="244"/>
        <v>0</v>
      </c>
      <c r="P3923" s="8" t="e">
        <f t="shared" si="245"/>
        <v>#DIV/0!</v>
      </c>
      <c r="Q3923" s="8" t="s">
        <v>8317</v>
      </c>
      <c r="R3923" s="8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42.75" x14ac:dyDescent="0.45">
      <c r="A3924" s="5">
        <v>3922</v>
      </c>
      <c r="B3924" s="7" t="s">
        <v>3919</v>
      </c>
      <c r="C3924" s="7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1">
        <f t="shared" si="244"/>
        <v>8</v>
      </c>
      <c r="P3924" s="8">
        <f t="shared" si="245"/>
        <v>10.17</v>
      </c>
      <c r="Q3924" s="8" t="s">
        <v>8317</v>
      </c>
      <c r="R3924" s="8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42.75" x14ac:dyDescent="0.45">
      <c r="A3925" s="5">
        <v>3923</v>
      </c>
      <c r="B3925" s="7" t="s">
        <v>3920</v>
      </c>
      <c r="C3925" s="7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1">
        <f t="shared" si="244"/>
        <v>12</v>
      </c>
      <c r="P3925" s="8">
        <f t="shared" si="245"/>
        <v>81.41</v>
      </c>
      <c r="Q3925" s="8" t="s">
        <v>8317</v>
      </c>
      <c r="R3925" s="8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2.75" x14ac:dyDescent="0.45">
      <c r="A3926" s="5">
        <v>3924</v>
      </c>
      <c r="B3926" s="7" t="s">
        <v>3921</v>
      </c>
      <c r="C3926" s="7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1">
        <f t="shared" si="244"/>
        <v>15</v>
      </c>
      <c r="P3926" s="8">
        <f t="shared" si="245"/>
        <v>57.25</v>
      </c>
      <c r="Q3926" s="8" t="s">
        <v>8317</v>
      </c>
      <c r="R3926" s="8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2.75" x14ac:dyDescent="0.45">
      <c r="A3927" s="5">
        <v>3925</v>
      </c>
      <c r="B3927" s="7" t="s">
        <v>3922</v>
      </c>
      <c r="C3927" s="7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1">
        <f t="shared" si="244"/>
        <v>10</v>
      </c>
      <c r="P3927" s="8">
        <f t="shared" si="245"/>
        <v>5</v>
      </c>
      <c r="Q3927" s="8" t="s">
        <v>8317</v>
      </c>
      <c r="R3927" s="8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28.5" x14ac:dyDescent="0.45">
      <c r="A3928" s="5">
        <v>3926</v>
      </c>
      <c r="B3928" s="7" t="s">
        <v>3923</v>
      </c>
      <c r="C3928" s="7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1">
        <f t="shared" si="244"/>
        <v>0</v>
      </c>
      <c r="P3928" s="8">
        <f t="shared" si="245"/>
        <v>15</v>
      </c>
      <c r="Q3928" s="8" t="s">
        <v>8317</v>
      </c>
      <c r="R3928" s="8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42.75" x14ac:dyDescent="0.45">
      <c r="A3929" s="5">
        <v>3927</v>
      </c>
      <c r="B3929" s="7" t="s">
        <v>3924</v>
      </c>
      <c r="C3929" s="7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1">
        <f t="shared" si="244"/>
        <v>1</v>
      </c>
      <c r="P3929" s="8">
        <f t="shared" si="245"/>
        <v>12.5</v>
      </c>
      <c r="Q3929" s="8" t="s">
        <v>8317</v>
      </c>
      <c r="R3929" s="8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42.75" x14ac:dyDescent="0.45">
      <c r="A3930" s="5">
        <v>3928</v>
      </c>
      <c r="B3930" s="7" t="s">
        <v>3925</v>
      </c>
      <c r="C3930" s="7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1">
        <f t="shared" si="244"/>
        <v>13</v>
      </c>
      <c r="P3930" s="8">
        <f t="shared" si="245"/>
        <v>93</v>
      </c>
      <c r="Q3930" s="8" t="s">
        <v>8317</v>
      </c>
      <c r="R3930" s="8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42.75" x14ac:dyDescent="0.45">
      <c r="A3931" s="5">
        <v>3929</v>
      </c>
      <c r="B3931" s="7" t="s">
        <v>3926</v>
      </c>
      <c r="C3931" s="7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1">
        <f t="shared" si="244"/>
        <v>2</v>
      </c>
      <c r="P3931" s="8">
        <f t="shared" si="245"/>
        <v>32.36</v>
      </c>
      <c r="Q3931" s="8" t="s">
        <v>8317</v>
      </c>
      <c r="R3931" s="8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42.75" x14ac:dyDescent="0.45">
      <c r="A3932" s="5">
        <v>3930</v>
      </c>
      <c r="B3932" s="7" t="s">
        <v>3927</v>
      </c>
      <c r="C3932" s="7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1">
        <f t="shared" si="244"/>
        <v>0</v>
      </c>
      <c r="P3932" s="8" t="e">
        <f t="shared" si="245"/>
        <v>#DIV/0!</v>
      </c>
      <c r="Q3932" s="8" t="s">
        <v>8317</v>
      </c>
      <c r="R3932" s="8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42.75" x14ac:dyDescent="0.45">
      <c r="A3933" s="5">
        <v>3931</v>
      </c>
      <c r="B3933" s="7" t="s">
        <v>3928</v>
      </c>
      <c r="C3933" s="7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1">
        <f t="shared" si="244"/>
        <v>0</v>
      </c>
      <c r="P3933" s="8" t="e">
        <f t="shared" si="245"/>
        <v>#DIV/0!</v>
      </c>
      <c r="Q3933" s="8" t="s">
        <v>8317</v>
      </c>
      <c r="R3933" s="8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2.75" x14ac:dyDescent="0.45">
      <c r="A3934" s="5">
        <v>3932</v>
      </c>
      <c r="B3934" s="7" t="s">
        <v>3929</v>
      </c>
      <c r="C3934" s="7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1">
        <f t="shared" si="244"/>
        <v>0</v>
      </c>
      <c r="P3934" s="8">
        <f t="shared" si="245"/>
        <v>1</v>
      </c>
      <c r="Q3934" s="8" t="s">
        <v>8317</v>
      </c>
      <c r="R3934" s="8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42.75" x14ac:dyDescent="0.45">
      <c r="A3935" s="5">
        <v>3933</v>
      </c>
      <c r="B3935" s="7" t="s">
        <v>3930</v>
      </c>
      <c r="C3935" s="7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1">
        <f t="shared" si="244"/>
        <v>16</v>
      </c>
      <c r="P3935" s="8">
        <f t="shared" si="245"/>
        <v>91.83</v>
      </c>
      <c r="Q3935" s="8" t="s">
        <v>8317</v>
      </c>
      <c r="R3935" s="8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2.75" x14ac:dyDescent="0.45">
      <c r="A3936" s="5">
        <v>3934</v>
      </c>
      <c r="B3936" s="7" t="s">
        <v>3931</v>
      </c>
      <c r="C3936" s="7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1">
        <f t="shared" si="244"/>
        <v>11</v>
      </c>
      <c r="P3936" s="8">
        <f t="shared" si="245"/>
        <v>45.83</v>
      </c>
      <c r="Q3936" s="8" t="s">
        <v>8317</v>
      </c>
      <c r="R3936" s="8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57" x14ac:dyDescent="0.45">
      <c r="A3937" s="5">
        <v>3935</v>
      </c>
      <c r="B3937" s="7" t="s">
        <v>3932</v>
      </c>
      <c r="C3937" s="7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1">
        <f t="shared" si="244"/>
        <v>44</v>
      </c>
      <c r="P3937" s="8">
        <f t="shared" si="245"/>
        <v>57.17</v>
      </c>
      <c r="Q3937" s="8" t="s">
        <v>8317</v>
      </c>
      <c r="R3937" s="8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42.75" x14ac:dyDescent="0.45">
      <c r="A3938" s="5">
        <v>3936</v>
      </c>
      <c r="B3938" s="7" t="s">
        <v>3933</v>
      </c>
      <c r="C3938" s="7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1">
        <f t="shared" si="244"/>
        <v>0</v>
      </c>
      <c r="P3938" s="8" t="e">
        <f t="shared" si="245"/>
        <v>#DIV/0!</v>
      </c>
      <c r="Q3938" s="8" t="s">
        <v>8317</v>
      </c>
      <c r="R3938" s="8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2.75" x14ac:dyDescent="0.45">
      <c r="A3939" s="5">
        <v>3937</v>
      </c>
      <c r="B3939" s="7" t="s">
        <v>3934</v>
      </c>
      <c r="C3939" s="7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1">
        <f t="shared" si="244"/>
        <v>86</v>
      </c>
      <c r="P3939" s="8">
        <f t="shared" si="245"/>
        <v>248.5</v>
      </c>
      <c r="Q3939" s="8" t="s">
        <v>8317</v>
      </c>
      <c r="R3939" s="8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42.75" x14ac:dyDescent="0.45">
      <c r="A3940" s="5">
        <v>3938</v>
      </c>
      <c r="B3940" s="7" t="s">
        <v>3935</v>
      </c>
      <c r="C3940" s="7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1">
        <f t="shared" si="244"/>
        <v>12</v>
      </c>
      <c r="P3940" s="8">
        <f t="shared" si="245"/>
        <v>79.400000000000006</v>
      </c>
      <c r="Q3940" s="8" t="s">
        <v>8317</v>
      </c>
      <c r="R3940" s="8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42.75" x14ac:dyDescent="0.45">
      <c r="A3941" s="5">
        <v>3939</v>
      </c>
      <c r="B3941" s="7" t="s">
        <v>3936</v>
      </c>
      <c r="C3941" s="7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1">
        <f t="shared" si="244"/>
        <v>0</v>
      </c>
      <c r="P3941" s="8">
        <f t="shared" si="245"/>
        <v>5</v>
      </c>
      <c r="Q3941" s="8" t="s">
        <v>8317</v>
      </c>
      <c r="R3941" s="8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42.75" x14ac:dyDescent="0.45">
      <c r="A3942" s="5">
        <v>3940</v>
      </c>
      <c r="B3942" s="7" t="s">
        <v>3937</v>
      </c>
      <c r="C3942" s="7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1">
        <f t="shared" si="244"/>
        <v>0</v>
      </c>
      <c r="P3942" s="8">
        <f t="shared" si="245"/>
        <v>5.5</v>
      </c>
      <c r="Q3942" s="8" t="s">
        <v>8317</v>
      </c>
      <c r="R3942" s="8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57" x14ac:dyDescent="0.45">
      <c r="A3943" s="5">
        <v>3941</v>
      </c>
      <c r="B3943" s="7" t="s">
        <v>3938</v>
      </c>
      <c r="C3943" s="7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1">
        <f t="shared" si="244"/>
        <v>1</v>
      </c>
      <c r="P3943" s="8">
        <f t="shared" si="245"/>
        <v>25</v>
      </c>
      <c r="Q3943" s="8" t="s">
        <v>8317</v>
      </c>
      <c r="R3943" s="8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2.75" x14ac:dyDescent="0.45">
      <c r="A3944" s="5">
        <v>3942</v>
      </c>
      <c r="B3944" s="7" t="s">
        <v>3939</v>
      </c>
      <c r="C3944" s="7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1">
        <f t="shared" si="244"/>
        <v>0</v>
      </c>
      <c r="P3944" s="8" t="e">
        <f t="shared" si="245"/>
        <v>#DIV/0!</v>
      </c>
      <c r="Q3944" s="8" t="s">
        <v>8317</v>
      </c>
      <c r="R3944" s="8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2.75" x14ac:dyDescent="0.45">
      <c r="A3945" s="5">
        <v>3943</v>
      </c>
      <c r="B3945" s="7" t="s">
        <v>3940</v>
      </c>
      <c r="C3945" s="7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1">
        <f t="shared" si="244"/>
        <v>36</v>
      </c>
      <c r="P3945" s="8">
        <f t="shared" si="245"/>
        <v>137.08000000000001</v>
      </c>
      <c r="Q3945" s="8" t="s">
        <v>8317</v>
      </c>
      <c r="R3945" s="8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42.75" x14ac:dyDescent="0.45">
      <c r="A3946" s="5">
        <v>3944</v>
      </c>
      <c r="B3946" s="7" t="s">
        <v>3941</v>
      </c>
      <c r="C3946" s="7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1">
        <f t="shared" si="244"/>
        <v>0</v>
      </c>
      <c r="P3946" s="8" t="e">
        <f t="shared" si="245"/>
        <v>#DIV/0!</v>
      </c>
      <c r="Q3946" s="8" t="s">
        <v>8317</v>
      </c>
      <c r="R3946" s="8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42.75" x14ac:dyDescent="0.45">
      <c r="A3947" s="5">
        <v>3945</v>
      </c>
      <c r="B3947" s="7" t="s">
        <v>3942</v>
      </c>
      <c r="C3947" s="7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1">
        <f t="shared" si="244"/>
        <v>0</v>
      </c>
      <c r="P3947" s="8">
        <f t="shared" si="245"/>
        <v>5</v>
      </c>
      <c r="Q3947" s="8" t="s">
        <v>8317</v>
      </c>
      <c r="R3947" s="8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28.5" x14ac:dyDescent="0.45">
      <c r="A3948" s="5">
        <v>3946</v>
      </c>
      <c r="B3948" s="7" t="s">
        <v>3943</v>
      </c>
      <c r="C3948" s="7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1">
        <f t="shared" si="244"/>
        <v>3</v>
      </c>
      <c r="P3948" s="8">
        <f t="shared" si="245"/>
        <v>39</v>
      </c>
      <c r="Q3948" s="8" t="s">
        <v>8317</v>
      </c>
      <c r="R3948" s="8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42.75" x14ac:dyDescent="0.45">
      <c r="A3949" s="5">
        <v>3947</v>
      </c>
      <c r="B3949" s="7" t="s">
        <v>3944</v>
      </c>
      <c r="C3949" s="7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1">
        <f t="shared" si="244"/>
        <v>3</v>
      </c>
      <c r="P3949" s="8">
        <f t="shared" si="245"/>
        <v>50.5</v>
      </c>
      <c r="Q3949" s="8" t="s">
        <v>8317</v>
      </c>
      <c r="R3949" s="8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42.75" x14ac:dyDescent="0.45">
      <c r="A3950" s="5">
        <v>3948</v>
      </c>
      <c r="B3950" s="7" t="s">
        <v>3945</v>
      </c>
      <c r="C3950" s="7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1">
        <f t="shared" si="244"/>
        <v>0</v>
      </c>
      <c r="P3950" s="8" t="e">
        <f t="shared" si="245"/>
        <v>#DIV/0!</v>
      </c>
      <c r="Q3950" s="8" t="s">
        <v>8317</v>
      </c>
      <c r="R3950" s="8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42.75" x14ac:dyDescent="0.45">
      <c r="A3951" s="5">
        <v>3949</v>
      </c>
      <c r="B3951" s="7" t="s">
        <v>3946</v>
      </c>
      <c r="C3951" s="7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1">
        <f t="shared" si="244"/>
        <v>16</v>
      </c>
      <c r="P3951" s="8">
        <f t="shared" si="245"/>
        <v>49.28</v>
      </c>
      <c r="Q3951" s="8" t="s">
        <v>8317</v>
      </c>
      <c r="R3951" s="8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42.75" x14ac:dyDescent="0.45">
      <c r="A3952" s="5">
        <v>3950</v>
      </c>
      <c r="B3952" s="7" t="s">
        <v>3947</v>
      </c>
      <c r="C3952" s="7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1">
        <f t="shared" si="244"/>
        <v>1</v>
      </c>
      <c r="P3952" s="8">
        <f t="shared" si="245"/>
        <v>25</v>
      </c>
      <c r="Q3952" s="8" t="s">
        <v>8317</v>
      </c>
      <c r="R3952" s="8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42.75" x14ac:dyDescent="0.45">
      <c r="A3953" s="5">
        <v>3951</v>
      </c>
      <c r="B3953" s="7" t="s">
        <v>3948</v>
      </c>
      <c r="C3953" s="7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1">
        <f t="shared" si="244"/>
        <v>0</v>
      </c>
      <c r="P3953" s="8">
        <f t="shared" si="245"/>
        <v>1</v>
      </c>
      <c r="Q3953" s="8" t="s">
        <v>8317</v>
      </c>
      <c r="R3953" s="8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42.75" x14ac:dyDescent="0.45">
      <c r="A3954" s="5">
        <v>3952</v>
      </c>
      <c r="B3954" s="7" t="s">
        <v>3949</v>
      </c>
      <c r="C3954" s="7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1">
        <f t="shared" si="244"/>
        <v>0</v>
      </c>
      <c r="P3954" s="8">
        <f t="shared" si="245"/>
        <v>25</v>
      </c>
      <c r="Q3954" s="8" t="s">
        <v>8317</v>
      </c>
      <c r="R3954" s="8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2.75" x14ac:dyDescent="0.45">
      <c r="A3955" s="5">
        <v>3953</v>
      </c>
      <c r="B3955" s="7" t="s">
        <v>3950</v>
      </c>
      <c r="C3955" s="7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1">
        <f t="shared" si="244"/>
        <v>0</v>
      </c>
      <c r="P3955" s="8" t="e">
        <f t="shared" si="245"/>
        <v>#DIV/0!</v>
      </c>
      <c r="Q3955" s="8" t="s">
        <v>8317</v>
      </c>
      <c r="R3955" s="8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42.75" x14ac:dyDescent="0.45">
      <c r="A3956" s="5">
        <v>3954</v>
      </c>
      <c r="B3956" s="7" t="s">
        <v>3951</v>
      </c>
      <c r="C3956" s="7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1">
        <f t="shared" si="244"/>
        <v>0</v>
      </c>
      <c r="P3956" s="8" t="e">
        <f t="shared" si="245"/>
        <v>#DIV/0!</v>
      </c>
      <c r="Q3956" s="8" t="s">
        <v>8317</v>
      </c>
      <c r="R3956" s="8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2.75" x14ac:dyDescent="0.45">
      <c r="A3957" s="5">
        <v>3955</v>
      </c>
      <c r="B3957" s="7" t="s">
        <v>3952</v>
      </c>
      <c r="C3957" s="7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1">
        <f t="shared" si="244"/>
        <v>24</v>
      </c>
      <c r="P3957" s="8">
        <f t="shared" si="245"/>
        <v>53.13</v>
      </c>
      <c r="Q3957" s="8" t="s">
        <v>8317</v>
      </c>
      <c r="R3957" s="8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42.75" x14ac:dyDescent="0.45">
      <c r="A3958" s="5">
        <v>3956</v>
      </c>
      <c r="B3958" s="7" t="s">
        <v>3953</v>
      </c>
      <c r="C3958" s="7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1">
        <f t="shared" si="244"/>
        <v>0</v>
      </c>
      <c r="P3958" s="8" t="e">
        <f t="shared" si="245"/>
        <v>#DIV/0!</v>
      </c>
      <c r="Q3958" s="8" t="s">
        <v>8317</v>
      </c>
      <c r="R3958" s="8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2.75" x14ac:dyDescent="0.45">
      <c r="A3959" s="5">
        <v>3957</v>
      </c>
      <c r="B3959" s="7" t="s">
        <v>3954</v>
      </c>
      <c r="C3959" s="7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1">
        <f t="shared" si="244"/>
        <v>0</v>
      </c>
      <c r="P3959" s="8">
        <f t="shared" si="245"/>
        <v>7</v>
      </c>
      <c r="Q3959" s="8" t="s">
        <v>8317</v>
      </c>
      <c r="R3959" s="8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42.75" x14ac:dyDescent="0.45">
      <c r="A3960" s="5">
        <v>3958</v>
      </c>
      <c r="B3960" s="7" t="s">
        <v>3955</v>
      </c>
      <c r="C3960" s="7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1">
        <f t="shared" si="244"/>
        <v>32</v>
      </c>
      <c r="P3960" s="8">
        <f t="shared" si="245"/>
        <v>40.06</v>
      </c>
      <c r="Q3960" s="8" t="s">
        <v>8317</v>
      </c>
      <c r="R3960" s="8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42.75" x14ac:dyDescent="0.45">
      <c r="A3961" s="5">
        <v>3959</v>
      </c>
      <c r="B3961" s="7" t="s">
        <v>3956</v>
      </c>
      <c r="C3961" s="7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1">
        <f t="shared" si="244"/>
        <v>24</v>
      </c>
      <c r="P3961" s="8">
        <f t="shared" si="245"/>
        <v>24.33</v>
      </c>
      <c r="Q3961" s="8" t="s">
        <v>8317</v>
      </c>
      <c r="R3961" s="8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42.75" x14ac:dyDescent="0.45">
      <c r="A3962" s="5">
        <v>3960</v>
      </c>
      <c r="B3962" s="7" t="s">
        <v>3957</v>
      </c>
      <c r="C3962" s="7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1">
        <f t="shared" si="244"/>
        <v>2</v>
      </c>
      <c r="P3962" s="8">
        <f t="shared" si="245"/>
        <v>11.25</v>
      </c>
      <c r="Q3962" s="8" t="s">
        <v>8317</v>
      </c>
      <c r="R3962" s="8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42.75" x14ac:dyDescent="0.45">
      <c r="A3963" s="5">
        <v>3961</v>
      </c>
      <c r="B3963" s="7" t="s">
        <v>3958</v>
      </c>
      <c r="C3963" s="7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1">
        <f t="shared" si="244"/>
        <v>0</v>
      </c>
      <c r="P3963" s="8">
        <f t="shared" si="245"/>
        <v>10.5</v>
      </c>
      <c r="Q3963" s="8" t="s">
        <v>8317</v>
      </c>
      <c r="R3963" s="8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42.75" x14ac:dyDescent="0.45">
      <c r="A3964" s="5">
        <v>3962</v>
      </c>
      <c r="B3964" s="7" t="s">
        <v>3959</v>
      </c>
      <c r="C3964" s="7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1">
        <f t="shared" si="244"/>
        <v>3</v>
      </c>
      <c r="P3964" s="8">
        <f t="shared" si="245"/>
        <v>15</v>
      </c>
      <c r="Q3964" s="8" t="s">
        <v>8317</v>
      </c>
      <c r="R3964" s="8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42.75" x14ac:dyDescent="0.45">
      <c r="A3965" s="5">
        <v>3963</v>
      </c>
      <c r="B3965" s="7" t="s">
        <v>3960</v>
      </c>
      <c r="C3965" s="7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1">
        <f t="shared" si="244"/>
        <v>0</v>
      </c>
      <c r="P3965" s="8" t="e">
        <f t="shared" si="245"/>
        <v>#DIV/0!</v>
      </c>
      <c r="Q3965" s="8" t="s">
        <v>8317</v>
      </c>
      <c r="R3965" s="8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2.75" x14ac:dyDescent="0.45">
      <c r="A3966" s="5">
        <v>3964</v>
      </c>
      <c r="B3966" s="7" t="s">
        <v>3961</v>
      </c>
      <c r="C3966" s="7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1">
        <f t="shared" si="244"/>
        <v>6</v>
      </c>
      <c r="P3966" s="8">
        <f t="shared" si="245"/>
        <v>42</v>
      </c>
      <c r="Q3966" s="8" t="s">
        <v>8317</v>
      </c>
      <c r="R3966" s="8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42.75" x14ac:dyDescent="0.45">
      <c r="A3967" s="5">
        <v>3965</v>
      </c>
      <c r="B3967" s="7" t="s">
        <v>3962</v>
      </c>
      <c r="C3967" s="7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1">
        <f t="shared" si="244"/>
        <v>14</v>
      </c>
      <c r="P3967" s="8">
        <f t="shared" si="245"/>
        <v>71.25</v>
      </c>
      <c r="Q3967" s="8" t="s">
        <v>8317</v>
      </c>
      <c r="R3967" s="8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42.75" x14ac:dyDescent="0.45">
      <c r="A3968" s="5">
        <v>3966</v>
      </c>
      <c r="B3968" s="7" t="s">
        <v>3963</v>
      </c>
      <c r="C3968" s="7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1">
        <f t="shared" si="244"/>
        <v>1</v>
      </c>
      <c r="P3968" s="8">
        <f t="shared" si="245"/>
        <v>22.5</v>
      </c>
      <c r="Q3968" s="8" t="s">
        <v>8317</v>
      </c>
      <c r="R3968" s="8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42.75" x14ac:dyDescent="0.45">
      <c r="A3969" s="5">
        <v>3967</v>
      </c>
      <c r="B3969" s="7" t="s">
        <v>3964</v>
      </c>
      <c r="C3969" s="7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1">
        <f t="shared" si="244"/>
        <v>24</v>
      </c>
      <c r="P3969" s="8">
        <f t="shared" si="245"/>
        <v>41</v>
      </c>
      <c r="Q3969" s="8" t="s">
        <v>8317</v>
      </c>
      <c r="R3969" s="8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2.75" x14ac:dyDescent="0.45">
      <c r="A3970" s="5">
        <v>3968</v>
      </c>
      <c r="B3970" s="7" t="s">
        <v>3965</v>
      </c>
      <c r="C3970" s="7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1">
        <f t="shared" si="244"/>
        <v>11</v>
      </c>
      <c r="P3970" s="8">
        <f t="shared" si="245"/>
        <v>47.91</v>
      </c>
      <c r="Q3970" s="8" t="s">
        <v>8317</v>
      </c>
      <c r="R3970" s="8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42.75" x14ac:dyDescent="0.45">
      <c r="A3971" s="5">
        <v>3969</v>
      </c>
      <c r="B3971" s="7" t="s">
        <v>3966</v>
      </c>
      <c r="C3971" s="7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1">
        <f t="shared" ref="O3971:O4034" si="248">ROUND((E3971/D3971)*100,0)</f>
        <v>7</v>
      </c>
      <c r="P3971" s="8">
        <f t="shared" ref="P3971:P4034" si="249">ROUND(E3971/L3971,2)</f>
        <v>35.17</v>
      </c>
      <c r="Q3971" s="8" t="s">
        <v>8317</v>
      </c>
      <c r="R3971" s="8" t="s">
        <v>8318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" x14ac:dyDescent="0.45">
      <c r="A3972" s="5">
        <v>3970</v>
      </c>
      <c r="B3972" s="7" t="s">
        <v>3967</v>
      </c>
      <c r="C3972" s="7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1">
        <f t="shared" si="248"/>
        <v>0</v>
      </c>
      <c r="P3972" s="8">
        <f t="shared" si="249"/>
        <v>5.5</v>
      </c>
      <c r="Q3972" s="8" t="s">
        <v>8317</v>
      </c>
      <c r="R3972" s="8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42.75" x14ac:dyDescent="0.45">
      <c r="A3973" s="5">
        <v>3971</v>
      </c>
      <c r="B3973" s="7" t="s">
        <v>3968</v>
      </c>
      <c r="C3973" s="7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1">
        <f t="shared" si="248"/>
        <v>1</v>
      </c>
      <c r="P3973" s="8">
        <f t="shared" si="249"/>
        <v>22.67</v>
      </c>
      <c r="Q3973" s="8" t="s">
        <v>8317</v>
      </c>
      <c r="R3973" s="8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42.75" x14ac:dyDescent="0.45">
      <c r="A3974" s="5">
        <v>3972</v>
      </c>
      <c r="B3974" s="7" t="s">
        <v>3969</v>
      </c>
      <c r="C3974" s="7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1">
        <f t="shared" si="248"/>
        <v>21</v>
      </c>
      <c r="P3974" s="8">
        <f t="shared" si="249"/>
        <v>26.38</v>
      </c>
      <c r="Q3974" s="8" t="s">
        <v>8317</v>
      </c>
      <c r="R3974" s="8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42.75" x14ac:dyDescent="0.45">
      <c r="A3975" s="5">
        <v>3973</v>
      </c>
      <c r="B3975" s="7" t="s">
        <v>3970</v>
      </c>
      <c r="C3975" s="7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1">
        <f t="shared" si="248"/>
        <v>78</v>
      </c>
      <c r="P3975" s="8">
        <f t="shared" si="249"/>
        <v>105.54</v>
      </c>
      <c r="Q3975" s="8" t="s">
        <v>8317</v>
      </c>
      <c r="R3975" s="8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42.75" x14ac:dyDescent="0.45">
      <c r="A3976" s="5">
        <v>3974</v>
      </c>
      <c r="B3976" s="7" t="s">
        <v>3971</v>
      </c>
      <c r="C3976" s="7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1">
        <f t="shared" si="248"/>
        <v>32</v>
      </c>
      <c r="P3976" s="8">
        <f t="shared" si="249"/>
        <v>29.09</v>
      </c>
      <c r="Q3976" s="8" t="s">
        <v>8317</v>
      </c>
      <c r="R3976" s="8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42.75" x14ac:dyDescent="0.45">
      <c r="A3977" s="5">
        <v>3975</v>
      </c>
      <c r="B3977" s="7" t="s">
        <v>3972</v>
      </c>
      <c r="C3977" s="7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1">
        <f t="shared" si="248"/>
        <v>0</v>
      </c>
      <c r="P3977" s="8" t="e">
        <f t="shared" si="249"/>
        <v>#DIV/0!</v>
      </c>
      <c r="Q3977" s="8" t="s">
        <v>8317</v>
      </c>
      <c r="R3977" s="8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42.75" x14ac:dyDescent="0.45">
      <c r="A3978" s="5">
        <v>3976</v>
      </c>
      <c r="B3978" s="7" t="s">
        <v>3973</v>
      </c>
      <c r="C3978" s="7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1">
        <f t="shared" si="248"/>
        <v>48</v>
      </c>
      <c r="P3978" s="8">
        <f t="shared" si="249"/>
        <v>62</v>
      </c>
      <c r="Q3978" s="8" t="s">
        <v>8317</v>
      </c>
      <c r="R3978" s="8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42.75" x14ac:dyDescent="0.45">
      <c r="A3979" s="5">
        <v>3977</v>
      </c>
      <c r="B3979" s="7" t="s">
        <v>3974</v>
      </c>
      <c r="C3979" s="7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1">
        <f t="shared" si="248"/>
        <v>1</v>
      </c>
      <c r="P3979" s="8">
        <f t="shared" si="249"/>
        <v>217.5</v>
      </c>
      <c r="Q3979" s="8" t="s">
        <v>8317</v>
      </c>
      <c r="R3979" s="8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42.75" x14ac:dyDescent="0.45">
      <c r="A3980" s="5">
        <v>3978</v>
      </c>
      <c r="B3980" s="7" t="s">
        <v>3975</v>
      </c>
      <c r="C3980" s="7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1">
        <f t="shared" si="248"/>
        <v>11</v>
      </c>
      <c r="P3980" s="8">
        <f t="shared" si="249"/>
        <v>26.75</v>
      </c>
      <c r="Q3980" s="8" t="s">
        <v>8317</v>
      </c>
      <c r="R3980" s="8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42.75" x14ac:dyDescent="0.45">
      <c r="A3981" s="5">
        <v>3979</v>
      </c>
      <c r="B3981" s="7" t="s">
        <v>3976</v>
      </c>
      <c r="C3981" s="7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1">
        <f t="shared" si="248"/>
        <v>2</v>
      </c>
      <c r="P3981" s="8">
        <f t="shared" si="249"/>
        <v>18.329999999999998</v>
      </c>
      <c r="Q3981" s="8" t="s">
        <v>8317</v>
      </c>
      <c r="R3981" s="8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42.75" x14ac:dyDescent="0.45">
      <c r="A3982" s="5">
        <v>3980</v>
      </c>
      <c r="B3982" s="7" t="s">
        <v>3977</v>
      </c>
      <c r="C3982" s="7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1">
        <f t="shared" si="248"/>
        <v>18</v>
      </c>
      <c r="P3982" s="8">
        <f t="shared" si="249"/>
        <v>64.290000000000006</v>
      </c>
      <c r="Q3982" s="8" t="s">
        <v>8317</v>
      </c>
      <c r="R3982" s="8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28.5" x14ac:dyDescent="0.45">
      <c r="A3983" s="5">
        <v>3981</v>
      </c>
      <c r="B3983" s="7" t="s">
        <v>3358</v>
      </c>
      <c r="C3983" s="7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1">
        <f t="shared" si="248"/>
        <v>4</v>
      </c>
      <c r="P3983" s="8">
        <f t="shared" si="249"/>
        <v>175</v>
      </c>
      <c r="Q3983" s="8" t="s">
        <v>8317</v>
      </c>
      <c r="R3983" s="8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57" x14ac:dyDescent="0.45">
      <c r="A3984" s="5">
        <v>3982</v>
      </c>
      <c r="B3984" s="7" t="s">
        <v>3978</v>
      </c>
      <c r="C3984" s="7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1">
        <f t="shared" si="248"/>
        <v>20</v>
      </c>
      <c r="P3984" s="8">
        <f t="shared" si="249"/>
        <v>34</v>
      </c>
      <c r="Q3984" s="8" t="s">
        <v>8317</v>
      </c>
      <c r="R3984" s="8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42.75" x14ac:dyDescent="0.45">
      <c r="A3985" s="5">
        <v>3983</v>
      </c>
      <c r="B3985" s="7" t="s">
        <v>3979</v>
      </c>
      <c r="C3985" s="7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1">
        <f t="shared" si="248"/>
        <v>35</v>
      </c>
      <c r="P3985" s="8">
        <f t="shared" si="249"/>
        <v>84.28</v>
      </c>
      <c r="Q3985" s="8" t="s">
        <v>8317</v>
      </c>
      <c r="R3985" s="8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42.75" x14ac:dyDescent="0.45">
      <c r="A3986" s="5">
        <v>3984</v>
      </c>
      <c r="B3986" s="7" t="s">
        <v>3980</v>
      </c>
      <c r="C3986" s="7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1">
        <f t="shared" si="248"/>
        <v>6</v>
      </c>
      <c r="P3986" s="8">
        <f t="shared" si="249"/>
        <v>9.5</v>
      </c>
      <c r="Q3986" s="8" t="s">
        <v>8317</v>
      </c>
      <c r="R3986" s="8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57" x14ac:dyDescent="0.45">
      <c r="A3987" s="5">
        <v>3985</v>
      </c>
      <c r="B3987" s="7" t="s">
        <v>3981</v>
      </c>
      <c r="C3987" s="7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1">
        <f t="shared" si="248"/>
        <v>32</v>
      </c>
      <c r="P3987" s="8">
        <f t="shared" si="249"/>
        <v>33.74</v>
      </c>
      <c r="Q3987" s="8" t="s">
        <v>8317</v>
      </c>
      <c r="R3987" s="8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42.75" x14ac:dyDescent="0.45">
      <c r="A3988" s="5">
        <v>3986</v>
      </c>
      <c r="B3988" s="7" t="s">
        <v>3982</v>
      </c>
      <c r="C3988" s="7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1">
        <f t="shared" si="248"/>
        <v>10</v>
      </c>
      <c r="P3988" s="8">
        <f t="shared" si="249"/>
        <v>37.54</v>
      </c>
      <c r="Q3988" s="8" t="s">
        <v>8317</v>
      </c>
      <c r="R3988" s="8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2.75" x14ac:dyDescent="0.45">
      <c r="A3989" s="5">
        <v>3987</v>
      </c>
      <c r="B3989" s="7" t="s">
        <v>3983</v>
      </c>
      <c r="C3989" s="7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1">
        <f t="shared" si="248"/>
        <v>38</v>
      </c>
      <c r="P3989" s="8">
        <f t="shared" si="249"/>
        <v>11.62</v>
      </c>
      <c r="Q3989" s="8" t="s">
        <v>8317</v>
      </c>
      <c r="R3989" s="8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28.5" x14ac:dyDescent="0.45">
      <c r="A3990" s="5">
        <v>3988</v>
      </c>
      <c r="B3990" s="7" t="s">
        <v>3984</v>
      </c>
      <c r="C3990" s="7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1">
        <f t="shared" si="248"/>
        <v>2</v>
      </c>
      <c r="P3990" s="8">
        <f t="shared" si="249"/>
        <v>8</v>
      </c>
      <c r="Q3990" s="8" t="s">
        <v>8317</v>
      </c>
      <c r="R3990" s="8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42.75" x14ac:dyDescent="0.45">
      <c r="A3991" s="5">
        <v>3989</v>
      </c>
      <c r="B3991" s="7" t="s">
        <v>3985</v>
      </c>
      <c r="C3991" s="7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1">
        <f t="shared" si="248"/>
        <v>0</v>
      </c>
      <c r="P3991" s="8" t="e">
        <f t="shared" si="249"/>
        <v>#DIV/0!</v>
      </c>
      <c r="Q3991" s="8" t="s">
        <v>8317</v>
      </c>
      <c r="R3991" s="8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2.75" x14ac:dyDescent="0.45">
      <c r="A3992" s="5">
        <v>3990</v>
      </c>
      <c r="B3992" s="7" t="s">
        <v>3986</v>
      </c>
      <c r="C3992" s="7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1">
        <f t="shared" si="248"/>
        <v>4</v>
      </c>
      <c r="P3992" s="8">
        <f t="shared" si="249"/>
        <v>23</v>
      </c>
      <c r="Q3992" s="8" t="s">
        <v>8317</v>
      </c>
      <c r="R3992" s="8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28.5" x14ac:dyDescent="0.45">
      <c r="A3993" s="5">
        <v>3991</v>
      </c>
      <c r="B3993" s="7" t="s">
        <v>3987</v>
      </c>
      <c r="C3993" s="7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1">
        <f t="shared" si="248"/>
        <v>20</v>
      </c>
      <c r="P3993" s="8">
        <f t="shared" si="249"/>
        <v>100</v>
      </c>
      <c r="Q3993" s="8" t="s">
        <v>8317</v>
      </c>
      <c r="R3993" s="8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2.75" x14ac:dyDescent="0.45">
      <c r="A3994" s="5">
        <v>3992</v>
      </c>
      <c r="B3994" s="7" t="s">
        <v>3988</v>
      </c>
      <c r="C3994" s="7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1">
        <f t="shared" si="248"/>
        <v>5</v>
      </c>
      <c r="P3994" s="8">
        <f t="shared" si="249"/>
        <v>60.11</v>
      </c>
      <c r="Q3994" s="8" t="s">
        <v>8317</v>
      </c>
      <c r="R3994" s="8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2.75" x14ac:dyDescent="0.45">
      <c r="A3995" s="5">
        <v>3993</v>
      </c>
      <c r="B3995" s="7" t="s">
        <v>3989</v>
      </c>
      <c r="C3995" s="7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1">
        <f t="shared" si="248"/>
        <v>0</v>
      </c>
      <c r="P3995" s="8">
        <f t="shared" si="249"/>
        <v>3</v>
      </c>
      <c r="Q3995" s="8" t="s">
        <v>8317</v>
      </c>
      <c r="R3995" s="8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42.75" x14ac:dyDescent="0.45">
      <c r="A3996" s="5">
        <v>3994</v>
      </c>
      <c r="B3996" s="7" t="s">
        <v>3990</v>
      </c>
      <c r="C3996" s="7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1">
        <f t="shared" si="248"/>
        <v>0</v>
      </c>
      <c r="P3996" s="8">
        <f t="shared" si="249"/>
        <v>5</v>
      </c>
      <c r="Q3996" s="8" t="s">
        <v>8317</v>
      </c>
      <c r="R3996" s="8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42.75" x14ac:dyDescent="0.45">
      <c r="A3997" s="5">
        <v>3995</v>
      </c>
      <c r="B3997" s="7" t="s">
        <v>3991</v>
      </c>
      <c r="C3997" s="7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1">
        <f t="shared" si="248"/>
        <v>35</v>
      </c>
      <c r="P3997" s="8">
        <f t="shared" si="249"/>
        <v>17.5</v>
      </c>
      <c r="Q3997" s="8" t="s">
        <v>8317</v>
      </c>
      <c r="R3997" s="8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2.75" x14ac:dyDescent="0.45">
      <c r="A3998" s="5">
        <v>3996</v>
      </c>
      <c r="B3998" s="7" t="s">
        <v>3992</v>
      </c>
      <c r="C3998" s="7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1">
        <f t="shared" si="248"/>
        <v>17</v>
      </c>
      <c r="P3998" s="8">
        <f t="shared" si="249"/>
        <v>29.24</v>
      </c>
      <c r="Q3998" s="8" t="s">
        <v>8317</v>
      </c>
      <c r="R3998" s="8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42.75" x14ac:dyDescent="0.45">
      <c r="A3999" s="5">
        <v>3997</v>
      </c>
      <c r="B3999" s="7" t="s">
        <v>3993</v>
      </c>
      <c r="C3999" s="7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1">
        <f t="shared" si="248"/>
        <v>0</v>
      </c>
      <c r="P3999" s="8" t="e">
        <f t="shared" si="249"/>
        <v>#DIV/0!</v>
      </c>
      <c r="Q3999" s="8" t="s">
        <v>8317</v>
      </c>
      <c r="R3999" s="8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2.75" x14ac:dyDescent="0.45">
      <c r="A4000" s="5">
        <v>3998</v>
      </c>
      <c r="B4000" s="7" t="s">
        <v>3994</v>
      </c>
      <c r="C4000" s="7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1">
        <f t="shared" si="248"/>
        <v>57</v>
      </c>
      <c r="P4000" s="8">
        <f t="shared" si="249"/>
        <v>59.58</v>
      </c>
      <c r="Q4000" s="8" t="s">
        <v>8317</v>
      </c>
      <c r="R4000" s="8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2.75" x14ac:dyDescent="0.45">
      <c r="A4001" s="5">
        <v>3999</v>
      </c>
      <c r="B4001" s="7" t="s">
        <v>3995</v>
      </c>
      <c r="C4001" s="7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1">
        <f t="shared" si="248"/>
        <v>17</v>
      </c>
      <c r="P4001" s="8">
        <f t="shared" si="249"/>
        <v>82.57</v>
      </c>
      <c r="Q4001" s="8" t="s">
        <v>8317</v>
      </c>
      <c r="R4001" s="8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45">
      <c r="A4002" s="5">
        <v>4000</v>
      </c>
      <c r="B4002" s="7" t="s">
        <v>3996</v>
      </c>
      <c r="C4002" s="7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1">
        <f t="shared" si="248"/>
        <v>0</v>
      </c>
      <c r="P4002" s="8">
        <f t="shared" si="249"/>
        <v>10</v>
      </c>
      <c r="Q4002" s="8" t="s">
        <v>8317</v>
      </c>
      <c r="R4002" s="8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57" x14ac:dyDescent="0.45">
      <c r="A4003" s="5">
        <v>4001</v>
      </c>
      <c r="B4003" s="7" t="s">
        <v>3997</v>
      </c>
      <c r="C4003" s="7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1">
        <f t="shared" si="248"/>
        <v>38</v>
      </c>
      <c r="P4003" s="8">
        <f t="shared" si="249"/>
        <v>32.36</v>
      </c>
      <c r="Q4003" s="8" t="s">
        <v>8317</v>
      </c>
      <c r="R4003" s="8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42.75" x14ac:dyDescent="0.45">
      <c r="A4004" s="5">
        <v>4002</v>
      </c>
      <c r="B4004" s="7" t="s">
        <v>3998</v>
      </c>
      <c r="C4004" s="7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1">
        <f t="shared" si="248"/>
        <v>2</v>
      </c>
      <c r="P4004" s="8">
        <f t="shared" si="249"/>
        <v>5.75</v>
      </c>
      <c r="Q4004" s="8" t="s">
        <v>8317</v>
      </c>
      <c r="R4004" s="8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2.75" x14ac:dyDescent="0.45">
      <c r="A4005" s="5">
        <v>4003</v>
      </c>
      <c r="B4005" s="7" t="s">
        <v>3999</v>
      </c>
      <c r="C4005" s="7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1">
        <f t="shared" si="248"/>
        <v>10</v>
      </c>
      <c r="P4005" s="8">
        <f t="shared" si="249"/>
        <v>100.5</v>
      </c>
      <c r="Q4005" s="8" t="s">
        <v>8317</v>
      </c>
      <c r="R4005" s="8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45">
      <c r="A4006" s="5">
        <v>4004</v>
      </c>
      <c r="B4006" s="7" t="s">
        <v>4000</v>
      </c>
      <c r="C4006" s="7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1">
        <f t="shared" si="248"/>
        <v>0</v>
      </c>
      <c r="P4006" s="8">
        <f t="shared" si="249"/>
        <v>1</v>
      </c>
      <c r="Q4006" s="8" t="s">
        <v>8317</v>
      </c>
      <c r="R4006" s="8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2.75" x14ac:dyDescent="0.45">
      <c r="A4007" s="5">
        <v>4005</v>
      </c>
      <c r="B4007" s="7" t="s">
        <v>4001</v>
      </c>
      <c r="C4007" s="7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1">
        <f t="shared" si="248"/>
        <v>1</v>
      </c>
      <c r="P4007" s="8">
        <f t="shared" si="249"/>
        <v>20</v>
      </c>
      <c r="Q4007" s="8" t="s">
        <v>8317</v>
      </c>
      <c r="R4007" s="8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42.75" x14ac:dyDescent="0.45">
      <c r="A4008" s="5">
        <v>4006</v>
      </c>
      <c r="B4008" s="7" t="s">
        <v>4002</v>
      </c>
      <c r="C4008" s="7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1">
        <f t="shared" si="248"/>
        <v>0</v>
      </c>
      <c r="P4008" s="8">
        <f t="shared" si="249"/>
        <v>2</v>
      </c>
      <c r="Q4008" s="8" t="s">
        <v>8317</v>
      </c>
      <c r="R4008" s="8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2.75" x14ac:dyDescent="0.45">
      <c r="A4009" s="5">
        <v>4007</v>
      </c>
      <c r="B4009" s="7" t="s">
        <v>4003</v>
      </c>
      <c r="C4009" s="7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1">
        <f t="shared" si="248"/>
        <v>0</v>
      </c>
      <c r="P4009" s="8">
        <f t="shared" si="249"/>
        <v>5</v>
      </c>
      <c r="Q4009" s="8" t="s">
        <v>8317</v>
      </c>
      <c r="R4009" s="8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42.75" x14ac:dyDescent="0.45">
      <c r="A4010" s="5">
        <v>4008</v>
      </c>
      <c r="B4010" s="7" t="s">
        <v>4004</v>
      </c>
      <c r="C4010" s="7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1">
        <f t="shared" si="248"/>
        <v>6</v>
      </c>
      <c r="P4010" s="8">
        <f t="shared" si="249"/>
        <v>15</v>
      </c>
      <c r="Q4010" s="8" t="s">
        <v>8317</v>
      </c>
      <c r="R4010" s="8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2.75" x14ac:dyDescent="0.45">
      <c r="A4011" s="5">
        <v>4009</v>
      </c>
      <c r="B4011" s="7" t="s">
        <v>4005</v>
      </c>
      <c r="C4011" s="7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1">
        <f t="shared" si="248"/>
        <v>4</v>
      </c>
      <c r="P4011" s="8">
        <f t="shared" si="249"/>
        <v>25</v>
      </c>
      <c r="Q4011" s="8" t="s">
        <v>8317</v>
      </c>
      <c r="R4011" s="8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2.75" x14ac:dyDescent="0.45">
      <c r="A4012" s="5">
        <v>4010</v>
      </c>
      <c r="B4012" s="7" t="s">
        <v>4006</v>
      </c>
      <c r="C4012" s="7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1">
        <f t="shared" si="248"/>
        <v>24</v>
      </c>
      <c r="P4012" s="8">
        <f t="shared" si="249"/>
        <v>45.84</v>
      </c>
      <c r="Q4012" s="8" t="s">
        <v>8317</v>
      </c>
      <c r="R4012" s="8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42.75" x14ac:dyDescent="0.45">
      <c r="A4013" s="5">
        <v>4011</v>
      </c>
      <c r="B4013" s="7" t="s">
        <v>4007</v>
      </c>
      <c r="C4013" s="7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1">
        <f t="shared" si="248"/>
        <v>8</v>
      </c>
      <c r="P4013" s="8">
        <f t="shared" si="249"/>
        <v>4.75</v>
      </c>
      <c r="Q4013" s="8" t="s">
        <v>8317</v>
      </c>
      <c r="R4013" s="8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57" x14ac:dyDescent="0.45">
      <c r="A4014" s="5">
        <v>4012</v>
      </c>
      <c r="B4014" s="7" t="s">
        <v>4008</v>
      </c>
      <c r="C4014" s="7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1">
        <f t="shared" si="248"/>
        <v>0</v>
      </c>
      <c r="P4014" s="8" t="e">
        <f t="shared" si="249"/>
        <v>#DIV/0!</v>
      </c>
      <c r="Q4014" s="8" t="s">
        <v>8317</v>
      </c>
      <c r="R4014" s="8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42.75" x14ac:dyDescent="0.45">
      <c r="A4015" s="5">
        <v>4013</v>
      </c>
      <c r="B4015" s="7" t="s">
        <v>4009</v>
      </c>
      <c r="C4015" s="7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1">
        <f t="shared" si="248"/>
        <v>1</v>
      </c>
      <c r="P4015" s="8">
        <f t="shared" si="249"/>
        <v>13</v>
      </c>
      <c r="Q4015" s="8" t="s">
        <v>8317</v>
      </c>
      <c r="R4015" s="8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42.75" x14ac:dyDescent="0.45">
      <c r="A4016" s="5">
        <v>4014</v>
      </c>
      <c r="B4016" s="7" t="s">
        <v>4010</v>
      </c>
      <c r="C4016" s="7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1">
        <f t="shared" si="248"/>
        <v>0</v>
      </c>
      <c r="P4016" s="8" t="e">
        <f t="shared" si="249"/>
        <v>#DIV/0!</v>
      </c>
      <c r="Q4016" s="8" t="s">
        <v>8317</v>
      </c>
      <c r="R4016" s="8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42.75" x14ac:dyDescent="0.45">
      <c r="A4017" s="5">
        <v>4015</v>
      </c>
      <c r="B4017" s="7" t="s">
        <v>4011</v>
      </c>
      <c r="C4017" s="7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1">
        <f t="shared" si="248"/>
        <v>0</v>
      </c>
      <c r="P4017" s="8">
        <f t="shared" si="249"/>
        <v>1</v>
      </c>
      <c r="Q4017" s="8" t="s">
        <v>8317</v>
      </c>
      <c r="R4017" s="8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42.75" x14ac:dyDescent="0.45">
      <c r="A4018" s="5">
        <v>4016</v>
      </c>
      <c r="B4018" s="7" t="s">
        <v>4012</v>
      </c>
      <c r="C4018" s="7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1">
        <f t="shared" si="248"/>
        <v>14</v>
      </c>
      <c r="P4018" s="8">
        <f t="shared" si="249"/>
        <v>10</v>
      </c>
      <c r="Q4018" s="8" t="s">
        <v>8317</v>
      </c>
      <c r="R4018" s="8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42.75" x14ac:dyDescent="0.45">
      <c r="A4019" s="5">
        <v>4017</v>
      </c>
      <c r="B4019" s="7" t="s">
        <v>4013</v>
      </c>
      <c r="C4019" s="7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1">
        <f t="shared" si="248"/>
        <v>1</v>
      </c>
      <c r="P4019" s="8">
        <f t="shared" si="249"/>
        <v>52.5</v>
      </c>
      <c r="Q4019" s="8" t="s">
        <v>8317</v>
      </c>
      <c r="R4019" s="8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28.5" x14ac:dyDescent="0.45">
      <c r="A4020" s="5">
        <v>4018</v>
      </c>
      <c r="B4020" s="7" t="s">
        <v>4014</v>
      </c>
      <c r="C4020" s="7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1">
        <f t="shared" si="248"/>
        <v>9</v>
      </c>
      <c r="P4020" s="8">
        <f t="shared" si="249"/>
        <v>32.5</v>
      </c>
      <c r="Q4020" s="8" t="s">
        <v>8317</v>
      </c>
      <c r="R4020" s="8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42.75" x14ac:dyDescent="0.45">
      <c r="A4021" s="5">
        <v>4019</v>
      </c>
      <c r="B4021" s="7" t="s">
        <v>4015</v>
      </c>
      <c r="C4021" s="7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1">
        <f t="shared" si="248"/>
        <v>1</v>
      </c>
      <c r="P4021" s="8">
        <f t="shared" si="249"/>
        <v>7.25</v>
      </c>
      <c r="Q4021" s="8" t="s">
        <v>8317</v>
      </c>
      <c r="R4021" s="8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2.75" x14ac:dyDescent="0.45">
      <c r="A4022" s="5">
        <v>4020</v>
      </c>
      <c r="B4022" s="7" t="s">
        <v>4016</v>
      </c>
      <c r="C4022" s="7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1">
        <f t="shared" si="248"/>
        <v>17</v>
      </c>
      <c r="P4022" s="8">
        <f t="shared" si="249"/>
        <v>33.33</v>
      </c>
      <c r="Q4022" s="8" t="s">
        <v>8317</v>
      </c>
      <c r="R4022" s="8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2.75" x14ac:dyDescent="0.45">
      <c r="A4023" s="5">
        <v>4021</v>
      </c>
      <c r="B4023" s="7" t="s">
        <v>4017</v>
      </c>
      <c r="C4023" s="7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1">
        <f t="shared" si="248"/>
        <v>1</v>
      </c>
      <c r="P4023" s="8">
        <f t="shared" si="249"/>
        <v>62.5</v>
      </c>
      <c r="Q4023" s="8" t="s">
        <v>8317</v>
      </c>
      <c r="R4023" s="8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28.5" x14ac:dyDescent="0.45">
      <c r="A4024" s="5">
        <v>4022</v>
      </c>
      <c r="B4024" s="7" t="s">
        <v>4018</v>
      </c>
      <c r="C4024" s="7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1">
        <f t="shared" si="248"/>
        <v>70</v>
      </c>
      <c r="P4024" s="8">
        <f t="shared" si="249"/>
        <v>63.56</v>
      </c>
      <c r="Q4024" s="8" t="s">
        <v>8317</v>
      </c>
      <c r="R4024" s="8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2.75" x14ac:dyDescent="0.45">
      <c r="A4025" s="5">
        <v>4023</v>
      </c>
      <c r="B4025" s="7" t="s">
        <v>4019</v>
      </c>
      <c r="C4025" s="7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1">
        <f t="shared" si="248"/>
        <v>0</v>
      </c>
      <c r="P4025" s="8" t="e">
        <f t="shared" si="249"/>
        <v>#DIV/0!</v>
      </c>
      <c r="Q4025" s="8" t="s">
        <v>8317</v>
      </c>
      <c r="R4025" s="8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42.75" x14ac:dyDescent="0.45">
      <c r="A4026" s="5">
        <v>4024</v>
      </c>
      <c r="B4026" s="7" t="s">
        <v>4020</v>
      </c>
      <c r="C4026" s="7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1">
        <f t="shared" si="248"/>
        <v>1</v>
      </c>
      <c r="P4026" s="8">
        <f t="shared" si="249"/>
        <v>10</v>
      </c>
      <c r="Q4026" s="8" t="s">
        <v>8317</v>
      </c>
      <c r="R4026" s="8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42.75" x14ac:dyDescent="0.45">
      <c r="A4027" s="5">
        <v>4025</v>
      </c>
      <c r="B4027" s="7" t="s">
        <v>4021</v>
      </c>
      <c r="C4027" s="7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1">
        <f t="shared" si="248"/>
        <v>5</v>
      </c>
      <c r="P4027" s="8">
        <f t="shared" si="249"/>
        <v>62.5</v>
      </c>
      <c r="Q4027" s="8" t="s">
        <v>8317</v>
      </c>
      <c r="R4027" s="8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2.75" x14ac:dyDescent="0.45">
      <c r="A4028" s="5">
        <v>4026</v>
      </c>
      <c r="B4028" s="7" t="s">
        <v>4022</v>
      </c>
      <c r="C4028" s="7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1">
        <f t="shared" si="248"/>
        <v>0</v>
      </c>
      <c r="P4028" s="8" t="e">
        <f t="shared" si="249"/>
        <v>#DIV/0!</v>
      </c>
      <c r="Q4028" s="8" t="s">
        <v>8317</v>
      </c>
      <c r="R4028" s="8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42.75" x14ac:dyDescent="0.45">
      <c r="A4029" s="5">
        <v>4027</v>
      </c>
      <c r="B4029" s="7" t="s">
        <v>4023</v>
      </c>
      <c r="C4029" s="7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1">
        <f t="shared" si="248"/>
        <v>7</v>
      </c>
      <c r="P4029" s="8">
        <f t="shared" si="249"/>
        <v>30.71</v>
      </c>
      <c r="Q4029" s="8" t="s">
        <v>8317</v>
      </c>
      <c r="R4029" s="8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2.75" x14ac:dyDescent="0.45">
      <c r="A4030" s="5">
        <v>4028</v>
      </c>
      <c r="B4030" s="7" t="s">
        <v>4024</v>
      </c>
      <c r="C4030" s="7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1">
        <f t="shared" si="248"/>
        <v>28</v>
      </c>
      <c r="P4030" s="8">
        <f t="shared" si="249"/>
        <v>51</v>
      </c>
      <c r="Q4030" s="8" t="s">
        <v>8317</v>
      </c>
      <c r="R4030" s="8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2.75" x14ac:dyDescent="0.45">
      <c r="A4031" s="5">
        <v>4029</v>
      </c>
      <c r="B4031" s="7" t="s">
        <v>4025</v>
      </c>
      <c r="C4031" s="7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1">
        <f t="shared" si="248"/>
        <v>0</v>
      </c>
      <c r="P4031" s="8" t="e">
        <f t="shared" si="249"/>
        <v>#DIV/0!</v>
      </c>
      <c r="Q4031" s="8" t="s">
        <v>8317</v>
      </c>
      <c r="R4031" s="8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42.75" x14ac:dyDescent="0.45">
      <c r="A4032" s="5">
        <v>4030</v>
      </c>
      <c r="B4032" s="7" t="s">
        <v>4026</v>
      </c>
      <c r="C4032" s="7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1">
        <f t="shared" si="248"/>
        <v>16</v>
      </c>
      <c r="P4032" s="8">
        <f t="shared" si="249"/>
        <v>66.67</v>
      </c>
      <c r="Q4032" s="8" t="s">
        <v>8317</v>
      </c>
      <c r="R4032" s="8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42.75" x14ac:dyDescent="0.45">
      <c r="A4033" s="5">
        <v>4031</v>
      </c>
      <c r="B4033" s="7" t="s">
        <v>4027</v>
      </c>
      <c r="C4033" s="7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1">
        <f t="shared" si="248"/>
        <v>0</v>
      </c>
      <c r="P4033" s="8" t="e">
        <f t="shared" si="249"/>
        <v>#DIV/0!</v>
      </c>
      <c r="Q4033" s="8" t="s">
        <v>8317</v>
      </c>
      <c r="R4033" s="8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42.75" x14ac:dyDescent="0.45">
      <c r="A4034" s="5">
        <v>4032</v>
      </c>
      <c r="B4034" s="7" t="s">
        <v>4028</v>
      </c>
      <c r="C4034" s="7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1">
        <f t="shared" si="248"/>
        <v>7</v>
      </c>
      <c r="P4034" s="8">
        <f t="shared" si="249"/>
        <v>59</v>
      </c>
      <c r="Q4034" s="8" t="s">
        <v>8317</v>
      </c>
      <c r="R4034" s="8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2.75" x14ac:dyDescent="0.45">
      <c r="A4035" s="5">
        <v>4033</v>
      </c>
      <c r="B4035" s="7" t="s">
        <v>4029</v>
      </c>
      <c r="C4035" s="7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1">
        <f t="shared" ref="O4035:O4098" si="252">ROUND((E4035/D4035)*100,0)</f>
        <v>26</v>
      </c>
      <c r="P4035" s="8">
        <f t="shared" ref="P4035:P4098" si="253">ROUND(E4035/L4035,2)</f>
        <v>65.34</v>
      </c>
      <c r="Q4035" s="8" t="s">
        <v>8317</v>
      </c>
      <c r="R4035" s="8" t="s">
        <v>8318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2.75" x14ac:dyDescent="0.45">
      <c r="A4036" s="5">
        <v>4034</v>
      </c>
      <c r="B4036" s="7" t="s">
        <v>4030</v>
      </c>
      <c r="C4036" s="7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1">
        <f t="shared" si="252"/>
        <v>1</v>
      </c>
      <c r="P4036" s="8">
        <f t="shared" si="253"/>
        <v>100</v>
      </c>
      <c r="Q4036" s="8" t="s">
        <v>8317</v>
      </c>
      <c r="R4036" s="8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28.5" x14ac:dyDescent="0.45">
      <c r="A4037" s="5">
        <v>4035</v>
      </c>
      <c r="B4037" s="7" t="s">
        <v>4031</v>
      </c>
      <c r="C4037" s="7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1">
        <f t="shared" si="252"/>
        <v>37</v>
      </c>
      <c r="P4037" s="8">
        <f t="shared" si="253"/>
        <v>147.4</v>
      </c>
      <c r="Q4037" s="8" t="s">
        <v>8317</v>
      </c>
      <c r="R4037" s="8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2.75" x14ac:dyDescent="0.45">
      <c r="A4038" s="5">
        <v>4036</v>
      </c>
      <c r="B4038" s="7" t="s">
        <v>4032</v>
      </c>
      <c r="C4038" s="7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1">
        <f t="shared" si="252"/>
        <v>47</v>
      </c>
      <c r="P4038" s="8">
        <f t="shared" si="253"/>
        <v>166.06</v>
      </c>
      <c r="Q4038" s="8" t="s">
        <v>8317</v>
      </c>
      <c r="R4038" s="8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42.75" x14ac:dyDescent="0.45">
      <c r="A4039" s="5">
        <v>4037</v>
      </c>
      <c r="B4039" s="7" t="s">
        <v>4033</v>
      </c>
      <c r="C4039" s="7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1">
        <f t="shared" si="252"/>
        <v>11</v>
      </c>
      <c r="P4039" s="8">
        <f t="shared" si="253"/>
        <v>40</v>
      </c>
      <c r="Q4039" s="8" t="s">
        <v>8317</v>
      </c>
      <c r="R4039" s="8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2.75" x14ac:dyDescent="0.45">
      <c r="A4040" s="5">
        <v>4038</v>
      </c>
      <c r="B4040" s="7" t="s">
        <v>4034</v>
      </c>
      <c r="C4040" s="7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1">
        <f t="shared" si="252"/>
        <v>12</v>
      </c>
      <c r="P4040" s="8">
        <f t="shared" si="253"/>
        <v>75.25</v>
      </c>
      <c r="Q4040" s="8" t="s">
        <v>8317</v>
      </c>
      <c r="R4040" s="8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42.75" x14ac:dyDescent="0.45">
      <c r="A4041" s="5">
        <v>4039</v>
      </c>
      <c r="B4041" s="7" t="s">
        <v>4035</v>
      </c>
      <c r="C4041" s="7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1">
        <f t="shared" si="252"/>
        <v>60</v>
      </c>
      <c r="P4041" s="8">
        <f t="shared" si="253"/>
        <v>60</v>
      </c>
      <c r="Q4041" s="8" t="s">
        <v>8317</v>
      </c>
      <c r="R4041" s="8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2.75" x14ac:dyDescent="0.45">
      <c r="A4042" s="5">
        <v>4040</v>
      </c>
      <c r="B4042" s="7" t="s">
        <v>4036</v>
      </c>
      <c r="C4042" s="7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1">
        <f t="shared" si="252"/>
        <v>31</v>
      </c>
      <c r="P4042" s="8">
        <f t="shared" si="253"/>
        <v>1250</v>
      </c>
      <c r="Q4042" s="8" t="s">
        <v>8317</v>
      </c>
      <c r="R4042" s="8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28.5" x14ac:dyDescent="0.45">
      <c r="A4043" s="5">
        <v>4041</v>
      </c>
      <c r="B4043" s="7" t="s">
        <v>4037</v>
      </c>
      <c r="C4043" s="7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1">
        <f t="shared" si="252"/>
        <v>0</v>
      </c>
      <c r="P4043" s="8">
        <f t="shared" si="253"/>
        <v>10.5</v>
      </c>
      <c r="Q4043" s="8" t="s">
        <v>8317</v>
      </c>
      <c r="R4043" s="8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42.75" x14ac:dyDescent="0.45">
      <c r="A4044" s="5">
        <v>4042</v>
      </c>
      <c r="B4044" s="7" t="s">
        <v>4038</v>
      </c>
      <c r="C4044" s="7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1">
        <f t="shared" si="252"/>
        <v>0</v>
      </c>
      <c r="P4044" s="8">
        <f t="shared" si="253"/>
        <v>7</v>
      </c>
      <c r="Q4044" s="8" t="s">
        <v>8317</v>
      </c>
      <c r="R4044" s="8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2.75" x14ac:dyDescent="0.45">
      <c r="A4045" s="5">
        <v>4043</v>
      </c>
      <c r="B4045" s="7" t="s">
        <v>4039</v>
      </c>
      <c r="C4045" s="7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1">
        <f t="shared" si="252"/>
        <v>0</v>
      </c>
      <c r="P4045" s="8" t="e">
        <f t="shared" si="253"/>
        <v>#DIV/0!</v>
      </c>
      <c r="Q4045" s="8" t="s">
        <v>8317</v>
      </c>
      <c r="R4045" s="8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42.75" x14ac:dyDescent="0.45">
      <c r="A4046" s="5">
        <v>4044</v>
      </c>
      <c r="B4046" s="7" t="s">
        <v>4040</v>
      </c>
      <c r="C4046" s="7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1">
        <f t="shared" si="252"/>
        <v>38</v>
      </c>
      <c r="P4046" s="8">
        <f t="shared" si="253"/>
        <v>56.25</v>
      </c>
      <c r="Q4046" s="8" t="s">
        <v>8317</v>
      </c>
      <c r="R4046" s="8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42.75" x14ac:dyDescent="0.45">
      <c r="A4047" s="5">
        <v>4045</v>
      </c>
      <c r="B4047" s="7" t="s">
        <v>4041</v>
      </c>
      <c r="C4047" s="7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1">
        <f t="shared" si="252"/>
        <v>0</v>
      </c>
      <c r="P4047" s="8">
        <f t="shared" si="253"/>
        <v>1</v>
      </c>
      <c r="Q4047" s="8" t="s">
        <v>8317</v>
      </c>
      <c r="R4047" s="8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42.75" x14ac:dyDescent="0.45">
      <c r="A4048" s="5">
        <v>4046</v>
      </c>
      <c r="B4048" s="7" t="s">
        <v>4042</v>
      </c>
      <c r="C4048" s="7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1">
        <f t="shared" si="252"/>
        <v>8</v>
      </c>
      <c r="P4048" s="8">
        <f t="shared" si="253"/>
        <v>38.33</v>
      </c>
      <c r="Q4048" s="8" t="s">
        <v>8317</v>
      </c>
      <c r="R4048" s="8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2.75" x14ac:dyDescent="0.45">
      <c r="A4049" s="5">
        <v>4047</v>
      </c>
      <c r="B4049" s="7" t="s">
        <v>4043</v>
      </c>
      <c r="C4049" s="7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1">
        <f t="shared" si="252"/>
        <v>2</v>
      </c>
      <c r="P4049" s="8">
        <f t="shared" si="253"/>
        <v>27.5</v>
      </c>
      <c r="Q4049" s="8" t="s">
        <v>8317</v>
      </c>
      <c r="R4049" s="8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42.75" x14ac:dyDescent="0.45">
      <c r="A4050" s="5">
        <v>4048</v>
      </c>
      <c r="B4050" s="7" t="s">
        <v>4044</v>
      </c>
      <c r="C4050" s="7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1">
        <f t="shared" si="252"/>
        <v>18</v>
      </c>
      <c r="P4050" s="8">
        <f t="shared" si="253"/>
        <v>32.979999999999997</v>
      </c>
      <c r="Q4050" s="8" t="s">
        <v>8317</v>
      </c>
      <c r="R4050" s="8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42.75" x14ac:dyDescent="0.45">
      <c r="A4051" s="5">
        <v>4049</v>
      </c>
      <c r="B4051" s="7" t="s">
        <v>4045</v>
      </c>
      <c r="C4051" s="7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1">
        <f t="shared" si="252"/>
        <v>0</v>
      </c>
      <c r="P4051" s="8">
        <f t="shared" si="253"/>
        <v>16</v>
      </c>
      <c r="Q4051" s="8" t="s">
        <v>8317</v>
      </c>
      <c r="R4051" s="8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42.75" x14ac:dyDescent="0.45">
      <c r="A4052" s="5">
        <v>4050</v>
      </c>
      <c r="B4052" s="7" t="s">
        <v>4046</v>
      </c>
      <c r="C4052" s="7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1">
        <f t="shared" si="252"/>
        <v>0</v>
      </c>
      <c r="P4052" s="8">
        <f t="shared" si="253"/>
        <v>1</v>
      </c>
      <c r="Q4052" s="8" t="s">
        <v>8317</v>
      </c>
      <c r="R4052" s="8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2.75" x14ac:dyDescent="0.45">
      <c r="A4053" s="5">
        <v>4051</v>
      </c>
      <c r="B4053" s="7" t="s">
        <v>4047</v>
      </c>
      <c r="C4053" s="7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1">
        <f t="shared" si="252"/>
        <v>0</v>
      </c>
      <c r="P4053" s="8" t="e">
        <f t="shared" si="253"/>
        <v>#DIV/0!</v>
      </c>
      <c r="Q4053" s="8" t="s">
        <v>8317</v>
      </c>
      <c r="R4053" s="8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57" x14ac:dyDescent="0.45">
      <c r="A4054" s="5">
        <v>4052</v>
      </c>
      <c r="B4054" s="7" t="s">
        <v>4048</v>
      </c>
      <c r="C4054" s="7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1">
        <f t="shared" si="252"/>
        <v>38</v>
      </c>
      <c r="P4054" s="8">
        <f t="shared" si="253"/>
        <v>86.62</v>
      </c>
      <c r="Q4054" s="8" t="s">
        <v>8317</v>
      </c>
      <c r="R4054" s="8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42.75" x14ac:dyDescent="0.45">
      <c r="A4055" s="5">
        <v>4053</v>
      </c>
      <c r="B4055" s="7" t="s">
        <v>4049</v>
      </c>
      <c r="C4055" s="7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1">
        <f t="shared" si="252"/>
        <v>22</v>
      </c>
      <c r="P4055" s="8">
        <f t="shared" si="253"/>
        <v>55</v>
      </c>
      <c r="Q4055" s="8" t="s">
        <v>8317</v>
      </c>
      <c r="R4055" s="8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2.75" x14ac:dyDescent="0.45">
      <c r="A4056" s="5">
        <v>4054</v>
      </c>
      <c r="B4056" s="7" t="s">
        <v>4050</v>
      </c>
      <c r="C4056" s="7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1">
        <f t="shared" si="252"/>
        <v>0</v>
      </c>
      <c r="P4056" s="8" t="e">
        <f t="shared" si="253"/>
        <v>#DIV/0!</v>
      </c>
      <c r="Q4056" s="8" t="s">
        <v>8317</v>
      </c>
      <c r="R4056" s="8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42.75" x14ac:dyDescent="0.45">
      <c r="A4057" s="5">
        <v>4055</v>
      </c>
      <c r="B4057" s="7" t="s">
        <v>4051</v>
      </c>
      <c r="C4057" s="7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1">
        <f t="shared" si="252"/>
        <v>18</v>
      </c>
      <c r="P4057" s="8">
        <f t="shared" si="253"/>
        <v>41.95</v>
      </c>
      <c r="Q4057" s="8" t="s">
        <v>8317</v>
      </c>
      <c r="R4057" s="8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42.75" x14ac:dyDescent="0.45">
      <c r="A4058" s="5">
        <v>4056</v>
      </c>
      <c r="B4058" s="7" t="s">
        <v>4052</v>
      </c>
      <c r="C4058" s="7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1">
        <f t="shared" si="252"/>
        <v>53</v>
      </c>
      <c r="P4058" s="8">
        <f t="shared" si="253"/>
        <v>88.33</v>
      </c>
      <c r="Q4058" s="8" t="s">
        <v>8317</v>
      </c>
      <c r="R4058" s="8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42.75" x14ac:dyDescent="0.45">
      <c r="A4059" s="5">
        <v>4057</v>
      </c>
      <c r="B4059" s="7" t="s">
        <v>4053</v>
      </c>
      <c r="C4059" s="7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1">
        <f t="shared" si="252"/>
        <v>22</v>
      </c>
      <c r="P4059" s="8">
        <f t="shared" si="253"/>
        <v>129.16999999999999</v>
      </c>
      <c r="Q4059" s="8" t="s">
        <v>8317</v>
      </c>
      <c r="R4059" s="8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2.75" x14ac:dyDescent="0.45">
      <c r="A4060" s="5">
        <v>4058</v>
      </c>
      <c r="B4060" s="7" t="s">
        <v>4054</v>
      </c>
      <c r="C4060" s="7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1">
        <f t="shared" si="252"/>
        <v>3</v>
      </c>
      <c r="P4060" s="8">
        <f t="shared" si="253"/>
        <v>23.75</v>
      </c>
      <c r="Q4060" s="8" t="s">
        <v>8317</v>
      </c>
      <c r="R4060" s="8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2.75" x14ac:dyDescent="0.45">
      <c r="A4061" s="5">
        <v>4059</v>
      </c>
      <c r="B4061" s="7" t="s">
        <v>4055</v>
      </c>
      <c r="C4061" s="7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1">
        <f t="shared" si="252"/>
        <v>3</v>
      </c>
      <c r="P4061" s="8">
        <f t="shared" si="253"/>
        <v>35.71</v>
      </c>
      <c r="Q4061" s="8" t="s">
        <v>8317</v>
      </c>
      <c r="R4061" s="8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42.75" x14ac:dyDescent="0.45">
      <c r="A4062" s="5">
        <v>4060</v>
      </c>
      <c r="B4062" s="7" t="s">
        <v>4056</v>
      </c>
      <c r="C4062" s="7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1">
        <f t="shared" si="252"/>
        <v>3</v>
      </c>
      <c r="P4062" s="8">
        <f t="shared" si="253"/>
        <v>57</v>
      </c>
      <c r="Q4062" s="8" t="s">
        <v>8317</v>
      </c>
      <c r="R4062" s="8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28.5" x14ac:dyDescent="0.45">
      <c r="A4063" s="5">
        <v>4061</v>
      </c>
      <c r="B4063" s="7" t="s">
        <v>4057</v>
      </c>
      <c r="C4063" s="7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1">
        <f t="shared" si="252"/>
        <v>0</v>
      </c>
      <c r="P4063" s="8" t="e">
        <f t="shared" si="253"/>
        <v>#DIV/0!</v>
      </c>
      <c r="Q4063" s="8" t="s">
        <v>8317</v>
      </c>
      <c r="R4063" s="8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42.75" x14ac:dyDescent="0.45">
      <c r="A4064" s="5">
        <v>4062</v>
      </c>
      <c r="B4064" s="7" t="s">
        <v>4058</v>
      </c>
      <c r="C4064" s="7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1">
        <f t="shared" si="252"/>
        <v>2</v>
      </c>
      <c r="P4064" s="8">
        <f t="shared" si="253"/>
        <v>163.33000000000001</v>
      </c>
      <c r="Q4064" s="8" t="s">
        <v>8317</v>
      </c>
      <c r="R4064" s="8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42.75" x14ac:dyDescent="0.45">
      <c r="A4065" s="5">
        <v>4063</v>
      </c>
      <c r="B4065" s="7" t="s">
        <v>4059</v>
      </c>
      <c r="C4065" s="7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1">
        <f t="shared" si="252"/>
        <v>1</v>
      </c>
      <c r="P4065" s="8">
        <f t="shared" si="253"/>
        <v>15</v>
      </c>
      <c r="Q4065" s="8" t="s">
        <v>8317</v>
      </c>
      <c r="R4065" s="8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42.75" x14ac:dyDescent="0.45">
      <c r="A4066" s="5">
        <v>4064</v>
      </c>
      <c r="B4066" s="7" t="s">
        <v>4060</v>
      </c>
      <c r="C4066" s="7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1">
        <f t="shared" si="252"/>
        <v>19</v>
      </c>
      <c r="P4066" s="8">
        <f t="shared" si="253"/>
        <v>64.17</v>
      </c>
      <c r="Q4066" s="8" t="s">
        <v>8317</v>
      </c>
      <c r="R4066" s="8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28.5" x14ac:dyDescent="0.45">
      <c r="A4067" s="5">
        <v>4065</v>
      </c>
      <c r="B4067" s="7" t="s">
        <v>4061</v>
      </c>
      <c r="C4067" s="7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1">
        <f t="shared" si="252"/>
        <v>1</v>
      </c>
      <c r="P4067" s="8">
        <f t="shared" si="253"/>
        <v>6.75</v>
      </c>
      <c r="Q4067" s="8" t="s">
        <v>8317</v>
      </c>
      <c r="R4067" s="8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57" x14ac:dyDescent="0.45">
      <c r="A4068" s="5">
        <v>4066</v>
      </c>
      <c r="B4068" s="7" t="s">
        <v>4062</v>
      </c>
      <c r="C4068" s="7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1">
        <f t="shared" si="252"/>
        <v>0</v>
      </c>
      <c r="P4068" s="8">
        <f t="shared" si="253"/>
        <v>25</v>
      </c>
      <c r="Q4068" s="8" t="s">
        <v>8317</v>
      </c>
      <c r="R4068" s="8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42.75" x14ac:dyDescent="0.45">
      <c r="A4069" s="5">
        <v>4067</v>
      </c>
      <c r="B4069" s="7" t="s">
        <v>4063</v>
      </c>
      <c r="C4069" s="7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1">
        <f t="shared" si="252"/>
        <v>61</v>
      </c>
      <c r="P4069" s="8">
        <f t="shared" si="253"/>
        <v>179.12</v>
      </c>
      <c r="Q4069" s="8" t="s">
        <v>8317</v>
      </c>
      <c r="R4069" s="8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28.5" x14ac:dyDescent="0.45">
      <c r="A4070" s="5">
        <v>4068</v>
      </c>
      <c r="B4070" s="7" t="s">
        <v>4064</v>
      </c>
      <c r="C4070" s="7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1">
        <f t="shared" si="252"/>
        <v>1</v>
      </c>
      <c r="P4070" s="8">
        <f t="shared" si="253"/>
        <v>34.950000000000003</v>
      </c>
      <c r="Q4070" s="8" t="s">
        <v>8317</v>
      </c>
      <c r="R4070" s="8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2.75" x14ac:dyDescent="0.45">
      <c r="A4071" s="5">
        <v>4069</v>
      </c>
      <c r="B4071" s="7" t="s">
        <v>4065</v>
      </c>
      <c r="C4071" s="7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1">
        <f t="shared" si="252"/>
        <v>34</v>
      </c>
      <c r="P4071" s="8">
        <f t="shared" si="253"/>
        <v>33.08</v>
      </c>
      <c r="Q4071" s="8" t="s">
        <v>8317</v>
      </c>
      <c r="R4071" s="8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28.5" x14ac:dyDescent="0.45">
      <c r="A4072" s="5">
        <v>4070</v>
      </c>
      <c r="B4072" s="7" t="s">
        <v>4066</v>
      </c>
      <c r="C4072" s="7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1">
        <f t="shared" si="252"/>
        <v>17</v>
      </c>
      <c r="P4072" s="8">
        <f t="shared" si="253"/>
        <v>27.5</v>
      </c>
      <c r="Q4072" s="8" t="s">
        <v>8317</v>
      </c>
      <c r="R4072" s="8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57" x14ac:dyDescent="0.45">
      <c r="A4073" s="5">
        <v>4071</v>
      </c>
      <c r="B4073" s="7" t="s">
        <v>4067</v>
      </c>
      <c r="C4073" s="7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1">
        <f t="shared" si="252"/>
        <v>0</v>
      </c>
      <c r="P4073" s="8" t="e">
        <f t="shared" si="253"/>
        <v>#DIV/0!</v>
      </c>
      <c r="Q4073" s="8" t="s">
        <v>8317</v>
      </c>
      <c r="R4073" s="8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57" x14ac:dyDescent="0.45">
      <c r="A4074" s="5">
        <v>4072</v>
      </c>
      <c r="B4074" s="7" t="s">
        <v>4068</v>
      </c>
      <c r="C4074" s="7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1">
        <f t="shared" si="252"/>
        <v>0</v>
      </c>
      <c r="P4074" s="8">
        <f t="shared" si="253"/>
        <v>2</v>
      </c>
      <c r="Q4074" s="8" t="s">
        <v>8317</v>
      </c>
      <c r="R4074" s="8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2.75" x14ac:dyDescent="0.45">
      <c r="A4075" s="5">
        <v>4073</v>
      </c>
      <c r="B4075" s="7" t="s">
        <v>4069</v>
      </c>
      <c r="C4075" s="7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1">
        <f t="shared" si="252"/>
        <v>1</v>
      </c>
      <c r="P4075" s="8">
        <f t="shared" si="253"/>
        <v>18.5</v>
      </c>
      <c r="Q4075" s="8" t="s">
        <v>8317</v>
      </c>
      <c r="R4075" s="8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42.75" x14ac:dyDescent="0.45">
      <c r="A4076" s="5">
        <v>4074</v>
      </c>
      <c r="B4076" s="7" t="s">
        <v>4070</v>
      </c>
      <c r="C4076" s="7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1">
        <f t="shared" si="252"/>
        <v>27</v>
      </c>
      <c r="P4076" s="8">
        <f t="shared" si="253"/>
        <v>35</v>
      </c>
      <c r="Q4076" s="8" t="s">
        <v>8317</v>
      </c>
      <c r="R4076" s="8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42.75" x14ac:dyDescent="0.45">
      <c r="A4077" s="5">
        <v>4075</v>
      </c>
      <c r="B4077" s="7" t="s">
        <v>4071</v>
      </c>
      <c r="C4077" s="7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1">
        <f t="shared" si="252"/>
        <v>29</v>
      </c>
      <c r="P4077" s="8">
        <f t="shared" si="253"/>
        <v>44.31</v>
      </c>
      <c r="Q4077" s="8" t="s">
        <v>8317</v>
      </c>
      <c r="R4077" s="8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2.75" x14ac:dyDescent="0.45">
      <c r="A4078" s="5">
        <v>4076</v>
      </c>
      <c r="B4078" s="7" t="s">
        <v>4072</v>
      </c>
      <c r="C4078" s="7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1">
        <f t="shared" si="252"/>
        <v>0</v>
      </c>
      <c r="P4078" s="8" t="e">
        <f t="shared" si="253"/>
        <v>#DIV/0!</v>
      </c>
      <c r="Q4078" s="8" t="s">
        <v>8317</v>
      </c>
      <c r="R4078" s="8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42.75" x14ac:dyDescent="0.45">
      <c r="A4079" s="5">
        <v>4077</v>
      </c>
      <c r="B4079" s="7" t="s">
        <v>4073</v>
      </c>
      <c r="C4079" s="7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1">
        <f t="shared" si="252"/>
        <v>9</v>
      </c>
      <c r="P4079" s="8">
        <f t="shared" si="253"/>
        <v>222.5</v>
      </c>
      <c r="Q4079" s="8" t="s">
        <v>8317</v>
      </c>
      <c r="R4079" s="8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42.75" x14ac:dyDescent="0.45">
      <c r="A4080" s="5">
        <v>4078</v>
      </c>
      <c r="B4080" s="7" t="s">
        <v>4074</v>
      </c>
      <c r="C4080" s="7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1">
        <f t="shared" si="252"/>
        <v>0</v>
      </c>
      <c r="P4080" s="8" t="e">
        <f t="shared" si="253"/>
        <v>#DIV/0!</v>
      </c>
      <c r="Q4080" s="8" t="s">
        <v>8317</v>
      </c>
      <c r="R4080" s="8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42.75" x14ac:dyDescent="0.45">
      <c r="A4081" s="5">
        <v>4079</v>
      </c>
      <c r="B4081" s="7" t="s">
        <v>4075</v>
      </c>
      <c r="C4081" s="7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1">
        <f t="shared" si="252"/>
        <v>0</v>
      </c>
      <c r="P4081" s="8">
        <f t="shared" si="253"/>
        <v>5</v>
      </c>
      <c r="Q4081" s="8" t="s">
        <v>8317</v>
      </c>
      <c r="R4081" s="8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42.75" x14ac:dyDescent="0.45">
      <c r="A4082" s="5">
        <v>4080</v>
      </c>
      <c r="B4082" s="7" t="s">
        <v>4076</v>
      </c>
      <c r="C4082" s="7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1">
        <f t="shared" si="252"/>
        <v>0</v>
      </c>
      <c r="P4082" s="8" t="e">
        <f t="shared" si="253"/>
        <v>#DIV/0!</v>
      </c>
      <c r="Q4082" s="8" t="s">
        <v>8317</v>
      </c>
      <c r="R4082" s="8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2.75" x14ac:dyDescent="0.45">
      <c r="A4083" s="5">
        <v>4081</v>
      </c>
      <c r="B4083" s="7" t="s">
        <v>4077</v>
      </c>
      <c r="C4083" s="7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1">
        <f t="shared" si="252"/>
        <v>16</v>
      </c>
      <c r="P4083" s="8">
        <f t="shared" si="253"/>
        <v>29.17</v>
      </c>
      <c r="Q4083" s="8" t="s">
        <v>8317</v>
      </c>
      <c r="R4083" s="8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42.75" x14ac:dyDescent="0.45">
      <c r="A4084" s="5">
        <v>4082</v>
      </c>
      <c r="B4084" s="7" t="s">
        <v>4078</v>
      </c>
      <c r="C4084" s="7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1">
        <f t="shared" si="252"/>
        <v>2</v>
      </c>
      <c r="P4084" s="8">
        <f t="shared" si="253"/>
        <v>1.5</v>
      </c>
      <c r="Q4084" s="8" t="s">
        <v>8317</v>
      </c>
      <c r="R4084" s="8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42.75" x14ac:dyDescent="0.45">
      <c r="A4085" s="5">
        <v>4083</v>
      </c>
      <c r="B4085" s="7" t="s">
        <v>4079</v>
      </c>
      <c r="C4085" s="7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1">
        <f t="shared" si="252"/>
        <v>22</v>
      </c>
      <c r="P4085" s="8">
        <f t="shared" si="253"/>
        <v>126.5</v>
      </c>
      <c r="Q4085" s="8" t="s">
        <v>8317</v>
      </c>
      <c r="R4085" s="8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57" x14ac:dyDescent="0.45">
      <c r="A4086" s="5">
        <v>4084</v>
      </c>
      <c r="B4086" s="7" t="s">
        <v>4080</v>
      </c>
      <c r="C4086" s="7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1">
        <f t="shared" si="252"/>
        <v>0</v>
      </c>
      <c r="P4086" s="8">
        <f t="shared" si="253"/>
        <v>10</v>
      </c>
      <c r="Q4086" s="8" t="s">
        <v>8317</v>
      </c>
      <c r="R4086" s="8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42.75" x14ac:dyDescent="0.45">
      <c r="A4087" s="5">
        <v>4085</v>
      </c>
      <c r="B4087" s="7" t="s">
        <v>4081</v>
      </c>
      <c r="C4087" s="7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1">
        <f t="shared" si="252"/>
        <v>0</v>
      </c>
      <c r="P4087" s="8">
        <f t="shared" si="253"/>
        <v>10</v>
      </c>
      <c r="Q4087" s="8" t="s">
        <v>8317</v>
      </c>
      <c r="R4087" s="8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42.75" x14ac:dyDescent="0.45">
      <c r="A4088" s="5">
        <v>4086</v>
      </c>
      <c r="B4088" s="7" t="s">
        <v>4082</v>
      </c>
      <c r="C4088" s="7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1">
        <f t="shared" si="252"/>
        <v>5</v>
      </c>
      <c r="P4088" s="8">
        <f t="shared" si="253"/>
        <v>9.4</v>
      </c>
      <c r="Q4088" s="8" t="s">
        <v>8317</v>
      </c>
      <c r="R4088" s="8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45">
      <c r="A4089" s="5">
        <v>4087</v>
      </c>
      <c r="B4089" s="7" t="s">
        <v>4083</v>
      </c>
      <c r="C4089" s="7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1">
        <f t="shared" si="252"/>
        <v>0</v>
      </c>
      <c r="P4089" s="8" t="e">
        <f t="shared" si="253"/>
        <v>#DIV/0!</v>
      </c>
      <c r="Q4089" s="8" t="s">
        <v>8317</v>
      </c>
      <c r="R4089" s="8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2.75" x14ac:dyDescent="0.45">
      <c r="A4090" s="5">
        <v>4088</v>
      </c>
      <c r="B4090" s="7" t="s">
        <v>4084</v>
      </c>
      <c r="C4090" s="7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1">
        <f t="shared" si="252"/>
        <v>11</v>
      </c>
      <c r="P4090" s="8">
        <f t="shared" si="253"/>
        <v>72</v>
      </c>
      <c r="Q4090" s="8" t="s">
        <v>8317</v>
      </c>
      <c r="R4090" s="8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42.75" x14ac:dyDescent="0.45">
      <c r="A4091" s="5">
        <v>4089</v>
      </c>
      <c r="B4091" s="7" t="s">
        <v>4085</v>
      </c>
      <c r="C4091" s="7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1">
        <f t="shared" si="252"/>
        <v>5</v>
      </c>
      <c r="P4091" s="8">
        <f t="shared" si="253"/>
        <v>30</v>
      </c>
      <c r="Q4091" s="8" t="s">
        <v>8317</v>
      </c>
      <c r="R4091" s="8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2.75" x14ac:dyDescent="0.45">
      <c r="A4092" s="5">
        <v>4090</v>
      </c>
      <c r="B4092" s="7" t="s">
        <v>4086</v>
      </c>
      <c r="C4092" s="7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1">
        <f t="shared" si="252"/>
        <v>3</v>
      </c>
      <c r="P4092" s="8">
        <f t="shared" si="253"/>
        <v>10.67</v>
      </c>
      <c r="Q4092" s="8" t="s">
        <v>8317</v>
      </c>
      <c r="R4092" s="8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42.75" x14ac:dyDescent="0.45">
      <c r="A4093" s="5">
        <v>4091</v>
      </c>
      <c r="B4093" s="7" t="s">
        <v>4087</v>
      </c>
      <c r="C4093" s="7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1">
        <f t="shared" si="252"/>
        <v>13</v>
      </c>
      <c r="P4093" s="8">
        <f t="shared" si="253"/>
        <v>25.5</v>
      </c>
      <c r="Q4093" s="8" t="s">
        <v>8317</v>
      </c>
      <c r="R4093" s="8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2.75" x14ac:dyDescent="0.45">
      <c r="A4094" s="5">
        <v>4092</v>
      </c>
      <c r="B4094" s="7" t="s">
        <v>4088</v>
      </c>
      <c r="C4094" s="7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1">
        <f t="shared" si="252"/>
        <v>0</v>
      </c>
      <c r="P4094" s="8">
        <f t="shared" si="253"/>
        <v>20</v>
      </c>
      <c r="Q4094" s="8" t="s">
        <v>8317</v>
      </c>
      <c r="R4094" s="8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42.75" x14ac:dyDescent="0.45">
      <c r="A4095" s="5">
        <v>4093</v>
      </c>
      <c r="B4095" s="7" t="s">
        <v>4089</v>
      </c>
      <c r="C4095" s="7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1">
        <f t="shared" si="252"/>
        <v>2</v>
      </c>
      <c r="P4095" s="8">
        <f t="shared" si="253"/>
        <v>15</v>
      </c>
      <c r="Q4095" s="8" t="s">
        <v>8317</v>
      </c>
      <c r="R4095" s="8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2.75" x14ac:dyDescent="0.45">
      <c r="A4096" s="5">
        <v>4094</v>
      </c>
      <c r="B4096" s="7" t="s">
        <v>4090</v>
      </c>
      <c r="C4096" s="7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1">
        <f t="shared" si="252"/>
        <v>37</v>
      </c>
      <c r="P4096" s="8">
        <f t="shared" si="253"/>
        <v>91.25</v>
      </c>
      <c r="Q4096" s="8" t="s">
        <v>8317</v>
      </c>
      <c r="R4096" s="8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28.5" x14ac:dyDescent="0.45">
      <c r="A4097" s="5">
        <v>4095</v>
      </c>
      <c r="B4097" s="7" t="s">
        <v>4091</v>
      </c>
      <c r="C4097" s="7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1">
        <f t="shared" si="252"/>
        <v>3</v>
      </c>
      <c r="P4097" s="8">
        <f t="shared" si="253"/>
        <v>800</v>
      </c>
      <c r="Q4097" s="8" t="s">
        <v>8317</v>
      </c>
      <c r="R4097" s="8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2.75" x14ac:dyDescent="0.45">
      <c r="A4098" s="5">
        <v>4096</v>
      </c>
      <c r="B4098" s="7" t="s">
        <v>4092</v>
      </c>
      <c r="C4098" s="7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1">
        <f t="shared" si="252"/>
        <v>11</v>
      </c>
      <c r="P4098" s="8">
        <f t="shared" si="253"/>
        <v>80</v>
      </c>
      <c r="Q4098" s="8" t="s">
        <v>8317</v>
      </c>
      <c r="R4098" s="8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42.75" x14ac:dyDescent="0.45">
      <c r="A4099" s="5">
        <v>4097</v>
      </c>
      <c r="B4099" s="7" t="s">
        <v>4093</v>
      </c>
      <c r="C4099" s="7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1">
        <f t="shared" ref="O4099:O4115" si="256">ROUND((E4099/D4099)*100,0)</f>
        <v>0</v>
      </c>
      <c r="P4099" s="8" t="e">
        <f t="shared" ref="P4099:P4115" si="257">ROUND(E4099/L4099,2)</f>
        <v>#DIV/0!</v>
      </c>
      <c r="Q4099" s="8" t="s">
        <v>8317</v>
      </c>
      <c r="R4099" s="8" t="s">
        <v>8318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2.75" x14ac:dyDescent="0.45">
      <c r="A4100" s="5">
        <v>4098</v>
      </c>
      <c r="B4100" s="7" t="s">
        <v>4094</v>
      </c>
      <c r="C4100" s="7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1">
        <f t="shared" si="256"/>
        <v>0</v>
      </c>
      <c r="P4100" s="8" t="e">
        <f t="shared" si="257"/>
        <v>#DIV/0!</v>
      </c>
      <c r="Q4100" s="8" t="s">
        <v>8317</v>
      </c>
      <c r="R4100" s="8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42.75" x14ac:dyDescent="0.45">
      <c r="A4101" s="5">
        <v>4099</v>
      </c>
      <c r="B4101" s="7" t="s">
        <v>4095</v>
      </c>
      <c r="C4101" s="7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1">
        <f t="shared" si="256"/>
        <v>1</v>
      </c>
      <c r="P4101" s="8">
        <f t="shared" si="257"/>
        <v>50</v>
      </c>
      <c r="Q4101" s="8" t="s">
        <v>8317</v>
      </c>
      <c r="R4101" s="8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28.5" x14ac:dyDescent="0.45">
      <c r="A4102" s="5">
        <v>4100</v>
      </c>
      <c r="B4102" s="7" t="s">
        <v>4096</v>
      </c>
      <c r="C4102" s="7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1">
        <f t="shared" si="256"/>
        <v>0</v>
      </c>
      <c r="P4102" s="8" t="e">
        <f t="shared" si="257"/>
        <v>#DIV/0!</v>
      </c>
      <c r="Q4102" s="8" t="s">
        <v>8317</v>
      </c>
      <c r="R4102" s="8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42.75" x14ac:dyDescent="0.45">
      <c r="A4103" s="5">
        <v>4101</v>
      </c>
      <c r="B4103" s="7" t="s">
        <v>4097</v>
      </c>
      <c r="C4103" s="7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1">
        <f t="shared" si="256"/>
        <v>0</v>
      </c>
      <c r="P4103" s="8" t="e">
        <f t="shared" si="257"/>
        <v>#DIV/0!</v>
      </c>
      <c r="Q4103" s="8" t="s">
        <v>8317</v>
      </c>
      <c r="R4103" s="8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2.75" x14ac:dyDescent="0.45">
      <c r="A4104" s="5">
        <v>4102</v>
      </c>
      <c r="B4104" s="7" t="s">
        <v>4098</v>
      </c>
      <c r="C4104" s="7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1">
        <f t="shared" si="256"/>
        <v>27</v>
      </c>
      <c r="P4104" s="8">
        <f t="shared" si="257"/>
        <v>22.83</v>
      </c>
      <c r="Q4104" s="8" t="s">
        <v>8317</v>
      </c>
      <c r="R4104" s="8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2.75" x14ac:dyDescent="0.45">
      <c r="A4105" s="5">
        <v>4103</v>
      </c>
      <c r="B4105" s="7" t="s">
        <v>4099</v>
      </c>
      <c r="C4105" s="7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1">
        <f t="shared" si="256"/>
        <v>10</v>
      </c>
      <c r="P4105" s="8">
        <f t="shared" si="257"/>
        <v>16.670000000000002</v>
      </c>
      <c r="Q4105" s="8" t="s">
        <v>8317</v>
      </c>
      <c r="R4105" s="8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2.75" x14ac:dyDescent="0.45">
      <c r="A4106" s="5">
        <v>4104</v>
      </c>
      <c r="B4106" s="7" t="s">
        <v>4100</v>
      </c>
      <c r="C4106" s="7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1">
        <f t="shared" si="256"/>
        <v>21</v>
      </c>
      <c r="P4106" s="8">
        <f t="shared" si="257"/>
        <v>45.79</v>
      </c>
      <c r="Q4106" s="8" t="s">
        <v>8317</v>
      </c>
      <c r="R4106" s="8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42.75" x14ac:dyDescent="0.45">
      <c r="A4107" s="5">
        <v>4105</v>
      </c>
      <c r="B4107" s="7" t="s">
        <v>4101</v>
      </c>
      <c r="C4107" s="7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1">
        <f t="shared" si="256"/>
        <v>7</v>
      </c>
      <c r="P4107" s="8">
        <f t="shared" si="257"/>
        <v>383.33</v>
      </c>
      <c r="Q4107" s="8" t="s">
        <v>8317</v>
      </c>
      <c r="R4107" s="8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42.75" x14ac:dyDescent="0.45">
      <c r="A4108" s="5">
        <v>4106</v>
      </c>
      <c r="B4108" s="7" t="s">
        <v>4102</v>
      </c>
      <c r="C4108" s="7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1">
        <f t="shared" si="256"/>
        <v>71</v>
      </c>
      <c r="P4108" s="8">
        <f t="shared" si="257"/>
        <v>106.97</v>
      </c>
      <c r="Q4108" s="8" t="s">
        <v>8317</v>
      </c>
      <c r="R4108" s="8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42.75" x14ac:dyDescent="0.45">
      <c r="A4109" s="5">
        <v>4107</v>
      </c>
      <c r="B4109" s="7" t="s">
        <v>4103</v>
      </c>
      <c r="C4109" s="7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1">
        <f t="shared" si="256"/>
        <v>2</v>
      </c>
      <c r="P4109" s="8">
        <f t="shared" si="257"/>
        <v>10.25</v>
      </c>
      <c r="Q4109" s="8" t="s">
        <v>8317</v>
      </c>
      <c r="R4109" s="8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2.75" x14ac:dyDescent="0.45">
      <c r="A4110" s="5">
        <v>4108</v>
      </c>
      <c r="B4110" s="7" t="s">
        <v>4104</v>
      </c>
      <c r="C4110" s="7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1">
        <f t="shared" si="256"/>
        <v>2</v>
      </c>
      <c r="P4110" s="8">
        <f t="shared" si="257"/>
        <v>59</v>
      </c>
      <c r="Q4110" s="8" t="s">
        <v>8317</v>
      </c>
      <c r="R4110" s="8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2.75" x14ac:dyDescent="0.45">
      <c r="A4111" s="5">
        <v>4109</v>
      </c>
      <c r="B4111" s="7" t="s">
        <v>4105</v>
      </c>
      <c r="C4111" s="7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1">
        <f t="shared" si="256"/>
        <v>0</v>
      </c>
      <c r="P4111" s="8" t="e">
        <f t="shared" si="257"/>
        <v>#DIV/0!</v>
      </c>
      <c r="Q4111" s="8" t="s">
        <v>8317</v>
      </c>
      <c r="R4111" s="8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42.75" x14ac:dyDescent="0.45">
      <c r="A4112" s="5">
        <v>4110</v>
      </c>
      <c r="B4112" s="7" t="s">
        <v>4106</v>
      </c>
      <c r="C4112" s="7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1">
        <f t="shared" si="256"/>
        <v>29</v>
      </c>
      <c r="P4112" s="8">
        <f t="shared" si="257"/>
        <v>14.33</v>
      </c>
      <c r="Q4112" s="8" t="s">
        <v>8317</v>
      </c>
      <c r="R4112" s="8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2.75" x14ac:dyDescent="0.45">
      <c r="A4113" s="5">
        <v>4111</v>
      </c>
      <c r="B4113" s="7" t="s">
        <v>4107</v>
      </c>
      <c r="C4113" s="7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1">
        <f t="shared" si="256"/>
        <v>3</v>
      </c>
      <c r="P4113" s="8">
        <f t="shared" si="257"/>
        <v>15.67</v>
      </c>
      <c r="Q4113" s="8" t="s">
        <v>8317</v>
      </c>
      <c r="R4113" s="8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42.75" x14ac:dyDescent="0.45">
      <c r="A4114" s="5">
        <v>4112</v>
      </c>
      <c r="B4114" s="7" t="s">
        <v>4108</v>
      </c>
      <c r="C4114" s="7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1">
        <f t="shared" si="256"/>
        <v>0</v>
      </c>
      <c r="P4114" s="8">
        <f t="shared" si="257"/>
        <v>1</v>
      </c>
      <c r="Q4114" s="8" t="s">
        <v>8317</v>
      </c>
      <c r="R4114" s="8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42.75" x14ac:dyDescent="0.45">
      <c r="A4115" s="5">
        <v>4113</v>
      </c>
      <c r="B4115" s="7" t="s">
        <v>4109</v>
      </c>
      <c r="C4115" s="7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1">
        <f t="shared" si="256"/>
        <v>0</v>
      </c>
      <c r="P4115" s="8">
        <f t="shared" si="257"/>
        <v>1</v>
      </c>
      <c r="Q4115" s="8" t="s">
        <v>8317</v>
      </c>
      <c r="R4115" s="8" t="s">
        <v>8318</v>
      </c>
      <c r="S4115" s="17">
        <f t="shared" si="258"/>
        <v>42358.573182870372</v>
      </c>
      <c r="T4115" s="17">
        <f t="shared" si="259"/>
        <v>42377.273611111115</v>
      </c>
    </row>
  </sheetData>
  <autoFilter ref="A1:O4115" xr:uid="{D38ED482-D7EB-46F0-8A66-EBD59EB2FDA2}"/>
  <conditionalFormatting sqref="F2:F1048576">
    <cfRule type="containsText" dxfId="24" priority="4" operator="containsText" text="live">
      <formula>NOT(ISERROR(SEARCH("live",F2)))</formula>
    </cfRule>
    <cfRule type="containsText" dxfId="23" priority="5" operator="containsText" text="cancel">
      <formula>NOT(ISERROR(SEARCH("cancel",F2)))</formula>
    </cfRule>
    <cfRule type="containsText" dxfId="22" priority="6" operator="containsText" text="fail">
      <formula>NOT(ISERROR(SEARCH("fail",F2)))</formula>
    </cfRule>
    <cfRule type="containsText" dxfId="21" priority="7" operator="containsText" text="successful">
      <formula>NOT(ISERROR(SEARCH("successful",F2)))</formula>
    </cfRule>
  </conditionalFormatting>
  <conditionalFormatting sqref="O1:O4115">
    <cfRule type="cellIs" dxfId="20" priority="3" operator="between">
      <formula>0</formula>
      <formula>99</formula>
    </cfRule>
  </conditionalFormatting>
  <conditionalFormatting sqref="O2:O1048576">
    <cfRule type="cellIs" dxfId="19" priority="1" operator="greaterThanOrEqual">
      <formula>200</formula>
    </cfRule>
    <cfRule type="cellIs" dxfId="18" priority="2" operator="between">
      <formula>100</formula>
      <formula>199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898B2-DBA4-4588-81A2-9BB23498D641}">
  <dimension ref="A1:F14"/>
  <sheetViews>
    <sheetView workbookViewId="0">
      <selection activeCell="B3" sqref="B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41.46484375" bestFit="1" customWidth="1"/>
    <col min="8" max="8" width="16.06640625" bestFit="1" customWidth="1"/>
    <col min="9" max="9" width="18.86328125" bestFit="1" customWidth="1"/>
    <col min="10" max="10" width="23.59765625" bestFit="1" customWidth="1"/>
    <col min="11" max="11" width="26.3984375" bestFit="1" customWidth="1"/>
    <col min="12" max="12" width="27.1328125" bestFit="1" customWidth="1"/>
    <col min="13" max="13" width="29.9296875" bestFit="1" customWidth="1"/>
    <col min="14" max="14" width="40.46484375" bestFit="1" customWidth="1"/>
    <col min="15" max="15" width="43.265625" bestFit="1" customWidth="1"/>
    <col min="16" max="16" width="49.6640625" bestFit="1" customWidth="1"/>
    <col min="17" max="17" width="52.46484375" bestFit="1" customWidth="1"/>
    <col min="18" max="18" width="26.86328125" bestFit="1" customWidth="1"/>
    <col min="19" max="19" width="29.6640625" bestFit="1" customWidth="1"/>
    <col min="20" max="20" width="25" bestFit="1" customWidth="1"/>
    <col min="21" max="21" width="27.796875" bestFit="1" customWidth="1"/>
    <col min="22" max="22" width="50.86328125" bestFit="1" customWidth="1"/>
    <col min="23" max="23" width="53.73046875" bestFit="1" customWidth="1"/>
    <col min="24" max="24" width="19.6640625" bestFit="1" customWidth="1"/>
    <col min="25" max="25" width="22.46484375" bestFit="1" customWidth="1"/>
    <col min="26" max="26" width="52" bestFit="1" customWidth="1"/>
    <col min="27" max="27" width="54.796875" bestFit="1" customWidth="1"/>
    <col min="28" max="28" width="54.3984375" bestFit="1" customWidth="1"/>
    <col min="29" max="29" width="57.19921875" bestFit="1" customWidth="1"/>
    <col min="30" max="30" width="23.19921875" bestFit="1" customWidth="1"/>
    <col min="31" max="31" width="26" bestFit="1" customWidth="1"/>
    <col min="32" max="32" width="43.265625" bestFit="1" customWidth="1"/>
    <col min="33" max="33" width="46.06640625" bestFit="1" customWidth="1"/>
    <col min="34" max="34" width="40.6640625" bestFit="1" customWidth="1"/>
    <col min="35" max="35" width="43.46484375" bestFit="1" customWidth="1"/>
    <col min="36" max="36" width="14.06640625" bestFit="1" customWidth="1"/>
    <col min="37" max="37" width="16.9296875" bestFit="1" customWidth="1"/>
    <col min="38" max="38" width="31.6640625" bestFit="1" customWidth="1"/>
    <col min="39" max="39" width="34.46484375" bestFit="1" customWidth="1"/>
    <col min="40" max="40" width="53.33203125" bestFit="1" customWidth="1"/>
    <col min="41" max="41" width="56.1328125" bestFit="1" customWidth="1"/>
    <col min="42" max="42" width="29.33203125" bestFit="1" customWidth="1"/>
    <col min="43" max="43" width="32.1328125" bestFit="1" customWidth="1"/>
    <col min="44" max="44" width="51.9296875" bestFit="1" customWidth="1"/>
    <col min="45" max="45" width="54.73046875" bestFit="1" customWidth="1"/>
    <col min="46" max="46" width="31.86328125" bestFit="1" customWidth="1"/>
    <col min="47" max="47" width="34.6640625" bestFit="1" customWidth="1"/>
    <col min="48" max="48" width="49.06640625" bestFit="1" customWidth="1"/>
    <col min="49" max="49" width="51.86328125" bestFit="1" customWidth="1"/>
    <col min="50" max="50" width="48.53125" bestFit="1" customWidth="1"/>
    <col min="51" max="51" width="51.33203125" bestFit="1" customWidth="1"/>
    <col min="52" max="52" width="19.73046875" bestFit="1" customWidth="1"/>
    <col min="53" max="53" width="22.53125" bestFit="1" customWidth="1"/>
    <col min="54" max="54" width="49.3984375" bestFit="1" customWidth="1"/>
    <col min="55" max="55" width="52.19921875" bestFit="1" customWidth="1"/>
    <col min="56" max="56" width="51.59765625" bestFit="1" customWidth="1"/>
    <col min="57" max="57" width="54.3984375" bestFit="1" customWidth="1"/>
    <col min="58" max="58" width="53.46484375" bestFit="1" customWidth="1"/>
    <col min="59" max="59" width="56.265625" bestFit="1" customWidth="1"/>
    <col min="60" max="60" width="36.1328125" bestFit="1" customWidth="1"/>
    <col min="61" max="61" width="38.9296875" bestFit="1" customWidth="1"/>
    <col min="62" max="62" width="52" bestFit="1" customWidth="1"/>
    <col min="63" max="63" width="54.796875" bestFit="1" customWidth="1"/>
    <col min="64" max="64" width="36.1328125" bestFit="1" customWidth="1"/>
    <col min="65" max="65" width="38.9296875" bestFit="1" customWidth="1"/>
    <col min="66" max="66" width="25.59765625" bestFit="1" customWidth="1"/>
    <col min="67" max="67" width="28.3984375" bestFit="1" customWidth="1"/>
    <col min="68" max="68" width="36.53125" bestFit="1" customWidth="1"/>
    <col min="69" max="69" width="39.33203125" bestFit="1" customWidth="1"/>
    <col min="70" max="70" width="22.9296875" bestFit="1" customWidth="1"/>
    <col min="71" max="71" width="25.73046875" bestFit="1" customWidth="1"/>
    <col min="72" max="72" width="34.33203125" bestFit="1" customWidth="1"/>
    <col min="73" max="73" width="37.19921875" bestFit="1" customWidth="1"/>
    <col min="74" max="74" width="19.265625" bestFit="1" customWidth="1"/>
    <col min="75" max="75" width="22.06640625" bestFit="1" customWidth="1"/>
    <col min="76" max="76" width="37.59765625" bestFit="1" customWidth="1"/>
    <col min="77" max="77" width="40.3984375" bestFit="1" customWidth="1"/>
    <col min="78" max="78" width="46.53125" bestFit="1" customWidth="1"/>
    <col min="79" max="79" width="49.3984375" bestFit="1" customWidth="1"/>
    <col min="80" max="80" width="39.6640625" bestFit="1" customWidth="1"/>
    <col min="81" max="81" width="42.46484375" bestFit="1" customWidth="1"/>
    <col min="82" max="82" width="40.3984375" bestFit="1" customWidth="1"/>
    <col min="83" max="83" width="43.19921875" bestFit="1" customWidth="1"/>
    <col min="84" max="84" width="49.53125" bestFit="1" customWidth="1"/>
    <col min="85" max="85" width="52.33203125" bestFit="1" customWidth="1"/>
    <col min="86" max="86" width="33.73046875" bestFit="1" customWidth="1"/>
    <col min="87" max="87" width="36.53125" bestFit="1" customWidth="1"/>
    <col min="88" max="88" width="15" bestFit="1" customWidth="1"/>
    <col min="89" max="89" width="17.796875" bestFit="1" customWidth="1"/>
    <col min="90" max="90" width="9.19921875" bestFit="1" customWidth="1"/>
    <col min="91" max="91" width="11.9296875" bestFit="1" customWidth="1"/>
    <col min="92" max="92" width="48.265625" bestFit="1" customWidth="1"/>
    <col min="93" max="93" width="51.06640625" bestFit="1" customWidth="1"/>
    <col min="94" max="94" width="43.53125" bestFit="1" customWidth="1"/>
    <col min="95" max="95" width="46.33203125" bestFit="1" customWidth="1"/>
    <col min="96" max="96" width="41.6640625" bestFit="1" customWidth="1"/>
    <col min="97" max="97" width="44.46484375" bestFit="1" customWidth="1"/>
    <col min="98" max="98" width="51.53125" bestFit="1" customWidth="1"/>
    <col min="99" max="99" width="54.33203125" bestFit="1" customWidth="1"/>
    <col min="100" max="100" width="52.19921875" bestFit="1" customWidth="1"/>
    <col min="101" max="101" width="55" bestFit="1" customWidth="1"/>
    <col min="102" max="102" width="24.06640625" bestFit="1" customWidth="1"/>
    <col min="103" max="103" width="26.86328125" bestFit="1" customWidth="1"/>
    <col min="104" max="104" width="39" bestFit="1" customWidth="1"/>
    <col min="105" max="105" width="41.796875" bestFit="1" customWidth="1"/>
    <col min="106" max="106" width="39.9296875" bestFit="1" customWidth="1"/>
    <col min="107" max="107" width="42.73046875" bestFit="1" customWidth="1"/>
    <col min="108" max="108" width="35.73046875" bestFit="1" customWidth="1"/>
    <col min="109" max="109" width="38.53125" bestFit="1" customWidth="1"/>
    <col min="110" max="110" width="35.46484375" bestFit="1" customWidth="1"/>
    <col min="111" max="111" width="38.265625" bestFit="1" customWidth="1"/>
    <col min="112" max="112" width="50.33203125" bestFit="1" customWidth="1"/>
    <col min="113" max="113" width="53.1328125" bestFit="1" customWidth="1"/>
    <col min="114" max="114" width="52.6640625" bestFit="1" customWidth="1"/>
    <col min="115" max="115" width="55.46484375" bestFit="1" customWidth="1"/>
    <col min="116" max="116" width="39.265625" bestFit="1" customWidth="1"/>
    <col min="117" max="117" width="41.86328125" bestFit="1" customWidth="1"/>
    <col min="118" max="118" width="49.3984375" bestFit="1" customWidth="1"/>
    <col min="119" max="119" width="52.19921875" bestFit="1" customWidth="1"/>
    <col min="120" max="120" width="49.59765625" bestFit="1" customWidth="1"/>
    <col min="121" max="121" width="52.3984375" bestFit="1" customWidth="1"/>
    <col min="122" max="122" width="19.9296875" bestFit="1" customWidth="1"/>
    <col min="123" max="123" width="22.73046875" bestFit="1" customWidth="1"/>
    <col min="124" max="124" width="53.19921875" bestFit="1" customWidth="1"/>
    <col min="125" max="125" width="56" bestFit="1" customWidth="1"/>
    <col min="126" max="126" width="47.265625" bestFit="1" customWidth="1"/>
    <col min="127" max="127" width="50.06640625" bestFit="1" customWidth="1"/>
    <col min="128" max="128" width="24.06640625" bestFit="1" customWidth="1"/>
    <col min="129" max="129" width="26.86328125" bestFit="1" customWidth="1"/>
    <col min="130" max="130" width="43.6640625" bestFit="1" customWidth="1"/>
    <col min="131" max="131" width="46.46484375" bestFit="1" customWidth="1"/>
    <col min="132" max="132" width="70.3984375" bestFit="1" customWidth="1"/>
    <col min="133" max="133" width="73.19921875" bestFit="1" customWidth="1"/>
    <col min="134" max="134" width="43.86328125" bestFit="1" customWidth="1"/>
    <col min="135" max="135" width="46.6640625" bestFit="1" customWidth="1"/>
    <col min="136" max="136" width="43.9296875" bestFit="1" customWidth="1"/>
    <col min="137" max="137" width="46.73046875" bestFit="1" customWidth="1"/>
    <col min="138" max="138" width="28.6640625" bestFit="1" customWidth="1"/>
    <col min="139" max="139" width="31.46484375" bestFit="1" customWidth="1"/>
    <col min="140" max="140" width="54.59765625" bestFit="1" customWidth="1"/>
    <col min="141" max="141" width="57.3984375" bestFit="1" customWidth="1"/>
    <col min="142" max="142" width="37.3984375" bestFit="1" customWidth="1"/>
    <col min="143" max="143" width="40.19921875" bestFit="1" customWidth="1"/>
    <col min="144" max="144" width="36.33203125" bestFit="1" customWidth="1"/>
    <col min="145" max="145" width="39.1328125" bestFit="1" customWidth="1"/>
    <col min="146" max="146" width="24.1328125" bestFit="1" customWidth="1"/>
    <col min="147" max="147" width="26.9296875" bestFit="1" customWidth="1"/>
    <col min="148" max="148" width="47.86328125" bestFit="1" customWidth="1"/>
    <col min="149" max="149" width="50.6640625" bestFit="1" customWidth="1"/>
    <col min="150" max="150" width="30.33203125" bestFit="1" customWidth="1"/>
    <col min="151" max="151" width="33.19921875" bestFit="1" customWidth="1"/>
    <col min="152" max="152" width="47.19921875" bestFit="1" customWidth="1"/>
    <col min="153" max="153" width="50" bestFit="1" customWidth="1"/>
    <col min="154" max="154" width="36.59765625" bestFit="1" customWidth="1"/>
    <col min="155" max="155" width="39.3984375" bestFit="1" customWidth="1"/>
    <col min="156" max="156" width="36.53125" bestFit="1" customWidth="1"/>
    <col min="157" max="157" width="39.33203125" bestFit="1" customWidth="1"/>
    <col min="158" max="158" width="38.265625" bestFit="1" customWidth="1"/>
    <col min="159" max="159" width="41.06640625" bestFit="1" customWidth="1"/>
    <col min="160" max="160" width="50.73046875" bestFit="1" customWidth="1"/>
    <col min="161" max="161" width="53.59765625" bestFit="1" customWidth="1"/>
    <col min="162" max="162" width="41.6640625" bestFit="1" customWidth="1"/>
    <col min="163" max="163" width="44.46484375" bestFit="1" customWidth="1"/>
    <col min="164" max="164" width="80.53125" bestFit="1" customWidth="1"/>
    <col min="165" max="165" width="83.33203125" bestFit="1" customWidth="1"/>
    <col min="166" max="166" width="39.59765625" bestFit="1" customWidth="1"/>
    <col min="167" max="167" width="42.3984375" bestFit="1" customWidth="1"/>
    <col min="168" max="168" width="50.73046875" bestFit="1" customWidth="1"/>
    <col min="169" max="169" width="53.59765625" bestFit="1" customWidth="1"/>
    <col min="170" max="170" width="33.53125" bestFit="1" customWidth="1"/>
    <col min="171" max="171" width="36.33203125" bestFit="1" customWidth="1"/>
    <col min="172" max="172" width="49.53125" bestFit="1" customWidth="1"/>
    <col min="173" max="173" width="52.33203125" bestFit="1" customWidth="1"/>
    <col min="174" max="174" width="40" bestFit="1" customWidth="1"/>
    <col min="175" max="175" width="42.796875" bestFit="1" customWidth="1"/>
    <col min="176" max="176" width="25.796875" bestFit="1" customWidth="1"/>
    <col min="177" max="177" width="28.59765625" bestFit="1" customWidth="1"/>
    <col min="178" max="178" width="16.6640625" bestFit="1" customWidth="1"/>
    <col min="179" max="179" width="19.46484375" bestFit="1" customWidth="1"/>
    <col min="180" max="180" width="32.265625" bestFit="1" customWidth="1"/>
    <col min="181" max="181" width="35.06640625" bestFit="1" customWidth="1"/>
    <col min="182" max="182" width="31" bestFit="1" customWidth="1"/>
    <col min="183" max="183" width="33.796875" bestFit="1" customWidth="1"/>
    <col min="184" max="184" width="55.9296875" bestFit="1" customWidth="1"/>
    <col min="185" max="185" width="58.73046875" bestFit="1" customWidth="1"/>
    <col min="186" max="186" width="49" bestFit="1" customWidth="1"/>
    <col min="187" max="187" width="51.796875" bestFit="1" customWidth="1"/>
    <col min="188" max="188" width="52.86328125" bestFit="1" customWidth="1"/>
    <col min="189" max="189" width="55.6640625" bestFit="1" customWidth="1"/>
    <col min="190" max="190" width="46.9296875" bestFit="1" customWidth="1"/>
    <col min="191" max="191" width="49.796875" bestFit="1" customWidth="1"/>
    <col min="192" max="192" width="50" bestFit="1" customWidth="1"/>
    <col min="193" max="193" width="52.796875" bestFit="1" customWidth="1"/>
    <col min="194" max="194" width="43.06640625" bestFit="1" customWidth="1"/>
    <col min="195" max="195" width="45.86328125" bestFit="1" customWidth="1"/>
    <col min="196" max="196" width="50.265625" bestFit="1" customWidth="1"/>
    <col min="197" max="197" width="53.06640625" bestFit="1" customWidth="1"/>
    <col min="198" max="198" width="14.3984375" bestFit="1" customWidth="1"/>
    <col min="199" max="199" width="17.265625" bestFit="1" customWidth="1"/>
    <col min="200" max="200" width="21.33203125" bestFit="1" customWidth="1"/>
    <col min="201" max="202" width="24.1328125" bestFit="1" customWidth="1"/>
    <col min="203" max="203" width="26.9296875" bestFit="1" customWidth="1"/>
    <col min="204" max="204" width="44.06640625" bestFit="1" customWidth="1"/>
    <col min="205" max="205" width="46.86328125" bestFit="1" customWidth="1"/>
    <col min="206" max="206" width="17.53125" bestFit="1" customWidth="1"/>
    <col min="207" max="207" width="20.33203125" bestFit="1" customWidth="1"/>
    <col min="208" max="208" width="42.796875" bestFit="1" customWidth="1"/>
    <col min="209" max="209" width="45.6640625" bestFit="1" customWidth="1"/>
    <col min="210" max="210" width="55" bestFit="1" customWidth="1"/>
    <col min="211" max="211" width="57.86328125" bestFit="1" customWidth="1"/>
    <col min="212" max="212" width="32.53125" bestFit="1" customWidth="1"/>
    <col min="213" max="213" width="35.33203125" bestFit="1" customWidth="1"/>
    <col min="214" max="214" width="29.73046875" bestFit="1" customWidth="1"/>
    <col min="215" max="215" width="32.53125" bestFit="1" customWidth="1"/>
    <col min="216" max="216" width="17.9296875" bestFit="1" customWidth="1"/>
    <col min="217" max="217" width="20.73046875" bestFit="1" customWidth="1"/>
    <col min="218" max="218" width="47.53125" bestFit="1" customWidth="1"/>
    <col min="219" max="219" width="50.33203125" bestFit="1" customWidth="1"/>
    <col min="220" max="220" width="34.6640625" bestFit="1" customWidth="1"/>
    <col min="221" max="221" width="37.53125" bestFit="1" customWidth="1"/>
    <col min="222" max="222" width="29.59765625" bestFit="1" customWidth="1"/>
    <col min="223" max="223" width="32.3984375" bestFit="1" customWidth="1"/>
    <col min="224" max="224" width="49.19921875" bestFit="1" customWidth="1"/>
    <col min="225" max="225" width="52" bestFit="1" customWidth="1"/>
    <col min="226" max="226" width="25.33203125" bestFit="1" customWidth="1"/>
    <col min="227" max="227" width="28.1328125" bestFit="1" customWidth="1"/>
    <col min="228" max="228" width="43.59765625" bestFit="1" customWidth="1"/>
    <col min="229" max="229" width="46.3984375" bestFit="1" customWidth="1"/>
    <col min="230" max="230" width="15.46484375" bestFit="1" customWidth="1"/>
    <col min="231" max="231" width="18.265625" bestFit="1" customWidth="1"/>
    <col min="232" max="232" width="55.1328125" bestFit="1" customWidth="1"/>
    <col min="233" max="233" width="58" bestFit="1" customWidth="1"/>
    <col min="234" max="234" width="49.06640625" bestFit="1" customWidth="1"/>
    <col min="235" max="235" width="51.86328125" bestFit="1" customWidth="1"/>
    <col min="236" max="236" width="9.46484375" bestFit="1" customWidth="1"/>
    <col min="237" max="237" width="12.19921875" bestFit="1" customWidth="1"/>
    <col min="238" max="238" width="41.19921875" bestFit="1" customWidth="1"/>
    <col min="239" max="239" width="44" bestFit="1" customWidth="1"/>
    <col min="240" max="240" width="9.59765625" bestFit="1" customWidth="1"/>
    <col min="241" max="241" width="12.33203125" bestFit="1" customWidth="1"/>
    <col min="242" max="242" width="27.86328125" bestFit="1" customWidth="1"/>
    <col min="243" max="243" width="30.6640625" bestFit="1" customWidth="1"/>
    <col min="244" max="244" width="44.73046875" bestFit="1" customWidth="1"/>
    <col min="245" max="245" width="47.53125" bestFit="1" customWidth="1"/>
    <col min="246" max="246" width="8.9296875" bestFit="1" customWidth="1"/>
    <col min="247" max="247" width="9.73046875" bestFit="1" customWidth="1"/>
    <col min="248" max="248" width="30.06640625" bestFit="1" customWidth="1"/>
    <col min="249" max="249" width="32.86328125" bestFit="1" customWidth="1"/>
    <col min="250" max="250" width="8.73046875" bestFit="1" customWidth="1"/>
    <col min="251" max="251" width="11.46484375" bestFit="1" customWidth="1"/>
    <col min="252" max="252" width="45.9296875" bestFit="1" customWidth="1"/>
    <col min="253" max="253" width="48.73046875" bestFit="1" customWidth="1"/>
    <col min="254" max="254" width="13.265625" bestFit="1" customWidth="1"/>
    <col min="255" max="255" width="16.06640625" bestFit="1" customWidth="1"/>
    <col min="256" max="256" width="43.53125" bestFit="1" customWidth="1"/>
    <col min="257" max="257" width="46.33203125" bestFit="1" customWidth="1"/>
    <col min="258" max="258" width="15.59765625" bestFit="1" customWidth="1"/>
    <col min="259" max="259" width="18.3984375" bestFit="1" customWidth="1"/>
    <col min="260" max="260" width="21.19921875" bestFit="1" customWidth="1"/>
    <col min="261" max="261" width="24" bestFit="1" customWidth="1"/>
    <col min="262" max="262" width="50.796875" bestFit="1" customWidth="1"/>
    <col min="263" max="263" width="53.6640625" bestFit="1" customWidth="1"/>
    <col min="264" max="264" width="33.19921875" bestFit="1" customWidth="1"/>
    <col min="265" max="265" width="36" bestFit="1" customWidth="1"/>
    <col min="266" max="266" width="63.796875" bestFit="1" customWidth="1"/>
    <col min="267" max="267" width="66.59765625" bestFit="1" customWidth="1"/>
    <col min="268" max="268" width="46.1328125" bestFit="1" customWidth="1"/>
    <col min="269" max="269" width="48.9296875" bestFit="1" customWidth="1"/>
    <col min="270" max="270" width="54.9296875" bestFit="1" customWidth="1"/>
    <col min="271" max="271" width="57.796875" bestFit="1" customWidth="1"/>
    <col min="272" max="272" width="23.73046875" bestFit="1" customWidth="1"/>
    <col min="273" max="273" width="26.53125" bestFit="1" customWidth="1"/>
    <col min="274" max="274" width="37.9296875" bestFit="1" customWidth="1"/>
    <col min="275" max="275" width="40.73046875" bestFit="1" customWidth="1"/>
    <col min="276" max="276" width="28.1328125" bestFit="1" customWidth="1"/>
    <col min="277" max="277" width="30.9296875" bestFit="1" customWidth="1"/>
    <col min="278" max="278" width="39.796875" bestFit="1" customWidth="1"/>
    <col min="279" max="279" width="42.59765625" bestFit="1" customWidth="1"/>
    <col min="280" max="280" width="31.53125" bestFit="1" customWidth="1"/>
    <col min="281" max="281" width="34.33203125" bestFit="1" customWidth="1"/>
    <col min="282" max="282" width="55.265625" bestFit="1" customWidth="1"/>
    <col min="283" max="283" width="58.06640625" bestFit="1" customWidth="1"/>
    <col min="284" max="284" width="35.6640625" bestFit="1" customWidth="1"/>
    <col min="285" max="285" width="38.46484375" bestFit="1" customWidth="1"/>
    <col min="286" max="286" width="26.265625" bestFit="1" customWidth="1"/>
    <col min="287" max="287" width="29.1328125" bestFit="1" customWidth="1"/>
    <col min="288" max="288" width="39.796875" bestFit="1" customWidth="1"/>
    <col min="289" max="289" width="42.59765625" bestFit="1" customWidth="1"/>
    <col min="290" max="290" width="31.9296875" bestFit="1" customWidth="1"/>
    <col min="291" max="291" width="34.73046875" bestFit="1" customWidth="1"/>
    <col min="292" max="292" width="41.33203125" bestFit="1" customWidth="1"/>
    <col min="293" max="293" width="44.1328125" bestFit="1" customWidth="1"/>
    <col min="294" max="294" width="37.3984375" bestFit="1" customWidth="1"/>
    <col min="295" max="295" width="40.19921875" bestFit="1" customWidth="1"/>
    <col min="296" max="296" width="18.33203125" bestFit="1" customWidth="1"/>
    <col min="297" max="297" width="21.19921875" bestFit="1" customWidth="1"/>
    <col min="298" max="298" width="23.73046875" bestFit="1" customWidth="1"/>
    <col min="299" max="299" width="26.53125" bestFit="1" customWidth="1"/>
    <col min="300" max="300" width="17.33203125" bestFit="1" customWidth="1"/>
    <col min="301" max="301" width="20.1328125" bestFit="1" customWidth="1"/>
    <col min="302" max="302" width="42.19921875" bestFit="1" customWidth="1"/>
    <col min="303" max="303" width="45" bestFit="1" customWidth="1"/>
    <col min="304" max="304" width="17.6640625" bestFit="1" customWidth="1"/>
    <col min="305" max="305" width="20.46484375" bestFit="1" customWidth="1"/>
    <col min="306" max="306" width="39.796875" bestFit="1" customWidth="1"/>
    <col min="307" max="307" width="42.59765625" bestFit="1" customWidth="1"/>
    <col min="308" max="308" width="43.53125" bestFit="1" customWidth="1"/>
    <col min="309" max="309" width="46.33203125" bestFit="1" customWidth="1"/>
    <col min="310" max="310" width="45.19921875" bestFit="1" customWidth="1"/>
    <col min="311" max="311" width="48" bestFit="1" customWidth="1"/>
    <col min="312" max="312" width="45" bestFit="1" customWidth="1"/>
    <col min="313" max="313" width="47.796875" bestFit="1" customWidth="1"/>
    <col min="314" max="314" width="45.19921875" bestFit="1" customWidth="1"/>
    <col min="315" max="315" width="48" bestFit="1" customWidth="1"/>
    <col min="316" max="316" width="38.1328125" bestFit="1" customWidth="1"/>
    <col min="317" max="317" width="40.9296875" bestFit="1" customWidth="1"/>
    <col min="318" max="318" width="37.3984375" bestFit="1" customWidth="1"/>
    <col min="319" max="319" width="40.19921875" bestFit="1" customWidth="1"/>
    <col min="320" max="320" width="10.53125" bestFit="1" customWidth="1"/>
    <col min="321" max="321" width="13.33203125" bestFit="1" customWidth="1"/>
    <col min="322" max="322" width="48.6640625" bestFit="1" customWidth="1"/>
    <col min="323" max="323" width="51.46484375" bestFit="1" customWidth="1"/>
    <col min="324" max="324" width="22.33203125" bestFit="1" customWidth="1"/>
    <col min="325" max="325" width="25.19921875" bestFit="1" customWidth="1"/>
    <col min="326" max="326" width="23.1328125" bestFit="1" customWidth="1"/>
    <col min="327" max="327" width="25.9296875" bestFit="1" customWidth="1"/>
    <col min="328" max="328" width="18.19921875" bestFit="1" customWidth="1"/>
    <col min="329" max="329" width="21.06640625" bestFit="1" customWidth="1"/>
    <col min="330" max="330" width="25.19921875" bestFit="1" customWidth="1"/>
    <col min="331" max="331" width="28" bestFit="1" customWidth="1"/>
    <col min="332" max="332" width="11.46484375" bestFit="1" customWidth="1"/>
    <col min="333" max="333" width="14.265625" bestFit="1" customWidth="1"/>
    <col min="334" max="334" width="7.265625" bestFit="1" customWidth="1"/>
    <col min="335" max="335" width="10" bestFit="1" customWidth="1"/>
    <col min="336" max="336" width="24.9296875" bestFit="1" customWidth="1"/>
    <col min="337" max="337" width="27.73046875" bestFit="1" customWidth="1"/>
    <col min="338" max="338" width="23.6640625" bestFit="1" customWidth="1"/>
    <col min="339" max="339" width="26.46484375" bestFit="1" customWidth="1"/>
    <col min="340" max="340" width="12.46484375" bestFit="1" customWidth="1"/>
    <col min="341" max="341" width="15.265625" bestFit="1" customWidth="1"/>
    <col min="342" max="342" width="39.06640625" bestFit="1" customWidth="1"/>
    <col min="343" max="343" width="41.86328125" bestFit="1" customWidth="1"/>
    <col min="344" max="344" width="11.19921875" bestFit="1" customWidth="1"/>
    <col min="345" max="345" width="14" bestFit="1" customWidth="1"/>
    <col min="346" max="346" width="43.46484375" bestFit="1" customWidth="1"/>
    <col min="347" max="347" width="46.265625" bestFit="1" customWidth="1"/>
    <col min="348" max="348" width="50.06640625" bestFit="1" customWidth="1"/>
    <col min="349" max="349" width="52.86328125" bestFit="1" customWidth="1"/>
    <col min="350" max="350" width="20.19921875" bestFit="1" customWidth="1"/>
    <col min="351" max="351" width="23" bestFit="1" customWidth="1"/>
    <col min="352" max="352" width="55.796875" bestFit="1" customWidth="1"/>
    <col min="353" max="353" width="58.59765625" bestFit="1" customWidth="1"/>
    <col min="354" max="354" width="36.6640625" bestFit="1" customWidth="1"/>
    <col min="355" max="355" width="39.46484375" bestFit="1" customWidth="1"/>
    <col min="356" max="356" width="54.73046875" bestFit="1" customWidth="1"/>
    <col min="357" max="357" width="57.59765625" bestFit="1" customWidth="1"/>
    <col min="358" max="358" width="31.73046875" bestFit="1" customWidth="1"/>
    <col min="359" max="359" width="34.53125" bestFit="1" customWidth="1"/>
    <col min="360" max="360" width="37.796875" bestFit="1" customWidth="1"/>
    <col min="361" max="361" width="40.59765625" bestFit="1" customWidth="1"/>
    <col min="362" max="362" width="43.33203125" bestFit="1" customWidth="1"/>
    <col min="363" max="363" width="46.1328125" bestFit="1" customWidth="1"/>
    <col min="364" max="364" width="20.73046875" bestFit="1" customWidth="1"/>
    <col min="365" max="365" width="23.53125" bestFit="1" customWidth="1"/>
    <col min="366" max="366" width="34.265625" bestFit="1" customWidth="1"/>
    <col min="367" max="367" width="37.06640625" bestFit="1" customWidth="1"/>
    <col min="368" max="368" width="54.86328125" bestFit="1" customWidth="1"/>
    <col min="369" max="369" width="57.73046875" bestFit="1" customWidth="1"/>
    <col min="370" max="370" width="15.46484375" bestFit="1" customWidth="1"/>
    <col min="371" max="371" width="18.265625" bestFit="1" customWidth="1"/>
    <col min="372" max="372" width="36.06640625" bestFit="1" customWidth="1"/>
    <col min="373" max="373" width="38.86328125" bestFit="1" customWidth="1"/>
    <col min="374" max="374" width="37.6640625" bestFit="1" customWidth="1"/>
    <col min="375" max="375" width="40.46484375" bestFit="1" customWidth="1"/>
    <col min="376" max="376" width="34.796875" bestFit="1" customWidth="1"/>
    <col min="377" max="377" width="37.6640625" bestFit="1" customWidth="1"/>
    <col min="378" max="378" width="13.3984375" bestFit="1" customWidth="1"/>
    <col min="379" max="379" width="16.19921875" bestFit="1" customWidth="1"/>
    <col min="380" max="380" width="51" bestFit="1" customWidth="1"/>
    <col min="381" max="381" width="53.86328125" bestFit="1" customWidth="1"/>
    <col min="382" max="382" width="49.6640625" bestFit="1" customWidth="1"/>
    <col min="383" max="383" width="52.46484375" bestFit="1" customWidth="1"/>
    <col min="384" max="384" width="53.3984375" bestFit="1" customWidth="1"/>
    <col min="385" max="385" width="56.19921875" bestFit="1" customWidth="1"/>
    <col min="386" max="386" width="31.3984375" bestFit="1" customWidth="1"/>
    <col min="387" max="387" width="34.19921875" bestFit="1" customWidth="1"/>
    <col min="388" max="388" width="47.59765625" bestFit="1" customWidth="1"/>
    <col min="389" max="389" width="50.3984375" bestFit="1" customWidth="1"/>
    <col min="390" max="390" width="25.59765625" bestFit="1" customWidth="1"/>
    <col min="391" max="391" width="28.3984375" bestFit="1" customWidth="1"/>
    <col min="392" max="392" width="28.73046875" bestFit="1" customWidth="1"/>
    <col min="393" max="393" width="31.53125" bestFit="1" customWidth="1"/>
    <col min="394" max="394" width="29.46484375" bestFit="1" customWidth="1"/>
    <col min="395" max="395" width="32.265625" bestFit="1" customWidth="1"/>
    <col min="396" max="396" width="23.6640625" bestFit="1" customWidth="1"/>
    <col min="397" max="397" width="26.46484375" bestFit="1" customWidth="1"/>
    <col min="398" max="398" width="40.796875" bestFit="1" customWidth="1"/>
    <col min="399" max="399" width="43.59765625" bestFit="1" customWidth="1"/>
    <col min="400" max="400" width="38.265625" bestFit="1" customWidth="1"/>
    <col min="401" max="401" width="41.06640625" bestFit="1" customWidth="1"/>
    <col min="402" max="402" width="20.33203125" bestFit="1" customWidth="1"/>
    <col min="403" max="403" width="23.1328125" bestFit="1" customWidth="1"/>
    <col min="404" max="404" width="16.3984375" bestFit="1" customWidth="1"/>
    <col min="405" max="405" width="19.19921875" bestFit="1" customWidth="1"/>
    <col min="406" max="406" width="48.265625" bestFit="1" customWidth="1"/>
    <col min="407" max="407" width="51.06640625" bestFit="1" customWidth="1"/>
    <col min="408" max="408" width="27.19921875" bestFit="1" customWidth="1"/>
    <col min="409" max="409" width="30" bestFit="1" customWidth="1"/>
    <col min="410" max="410" width="48.06640625" bestFit="1" customWidth="1"/>
    <col min="411" max="411" width="50.86328125" bestFit="1" customWidth="1"/>
    <col min="412" max="412" width="29.53125" bestFit="1" customWidth="1"/>
    <col min="413" max="413" width="32.33203125" bestFit="1" customWidth="1"/>
    <col min="414" max="414" width="45.86328125" bestFit="1" customWidth="1"/>
    <col min="415" max="415" width="48.6640625" bestFit="1" customWidth="1"/>
    <col min="416" max="416" width="27.9296875" bestFit="1" customWidth="1"/>
    <col min="417" max="417" width="30.73046875" bestFit="1" customWidth="1"/>
    <col min="418" max="418" width="48.53125" bestFit="1" customWidth="1"/>
    <col min="419" max="419" width="51.33203125" bestFit="1" customWidth="1"/>
    <col min="420" max="420" width="40.19921875" bestFit="1" customWidth="1"/>
    <col min="421" max="421" width="43" bestFit="1" customWidth="1"/>
    <col min="422" max="422" width="31" bestFit="1" customWidth="1"/>
    <col min="423" max="423" width="33.796875" bestFit="1" customWidth="1"/>
    <col min="424" max="424" width="42.3984375" bestFit="1" customWidth="1"/>
    <col min="425" max="425" width="45.19921875" bestFit="1" customWidth="1"/>
    <col min="426" max="426" width="34.06640625" bestFit="1" customWidth="1"/>
    <col min="427" max="427" width="36.86328125" bestFit="1" customWidth="1"/>
    <col min="428" max="428" width="38.1328125" bestFit="1" customWidth="1"/>
    <col min="429" max="429" width="40.9296875" bestFit="1" customWidth="1"/>
    <col min="430" max="430" width="26.33203125" bestFit="1" customWidth="1"/>
    <col min="431" max="431" width="8.9296875" bestFit="1" customWidth="1"/>
    <col min="432" max="432" width="29.19921875" bestFit="1" customWidth="1"/>
    <col min="433" max="433" width="24.06640625" bestFit="1" customWidth="1"/>
    <col min="434" max="434" width="26.86328125" bestFit="1" customWidth="1"/>
    <col min="435" max="435" width="27.6640625" bestFit="1" customWidth="1"/>
    <col min="436" max="436" width="30.46484375" bestFit="1" customWidth="1"/>
    <col min="437" max="437" width="41.46484375" bestFit="1" customWidth="1"/>
    <col min="438" max="438" width="44.265625" bestFit="1" customWidth="1"/>
    <col min="439" max="439" width="52.06640625" bestFit="1" customWidth="1"/>
    <col min="440" max="440" width="54.86328125" bestFit="1" customWidth="1"/>
    <col min="441" max="441" width="51.796875" bestFit="1" customWidth="1"/>
    <col min="442" max="442" width="54.59765625" bestFit="1" customWidth="1"/>
    <col min="443" max="443" width="25.9296875" bestFit="1" customWidth="1"/>
    <col min="444" max="444" width="28.73046875" bestFit="1" customWidth="1"/>
    <col min="445" max="445" width="29.6640625" bestFit="1" customWidth="1"/>
    <col min="446" max="446" width="32.46484375" bestFit="1" customWidth="1"/>
    <col min="447" max="447" width="49.265625" bestFit="1" customWidth="1"/>
    <col min="448" max="448" width="52.06640625" bestFit="1" customWidth="1"/>
    <col min="449" max="449" width="48" bestFit="1" customWidth="1"/>
    <col min="450" max="450" width="50.796875" bestFit="1" customWidth="1"/>
    <col min="451" max="451" width="49.53125" bestFit="1" customWidth="1"/>
    <col min="452" max="452" width="52.33203125" bestFit="1" customWidth="1"/>
    <col min="453" max="453" width="15.59765625" bestFit="1" customWidth="1"/>
    <col min="454" max="454" width="18.3984375" bestFit="1" customWidth="1"/>
    <col min="455" max="455" width="18.1328125" bestFit="1" customWidth="1"/>
    <col min="456" max="456" width="21" bestFit="1" customWidth="1"/>
    <col min="457" max="457" width="13.53125" bestFit="1" customWidth="1"/>
    <col min="458" max="458" width="16.33203125" bestFit="1" customWidth="1"/>
    <col min="459" max="459" width="33.19921875" bestFit="1" customWidth="1"/>
    <col min="460" max="460" width="36" bestFit="1" customWidth="1"/>
    <col min="461" max="461" width="37.86328125" bestFit="1" customWidth="1"/>
    <col min="462" max="462" width="40.6640625" bestFit="1" customWidth="1"/>
    <col min="463" max="463" width="25.86328125" bestFit="1" customWidth="1"/>
    <col min="464" max="464" width="28.6640625" bestFit="1" customWidth="1"/>
    <col min="465" max="465" width="36.86328125" bestFit="1" customWidth="1"/>
    <col min="466" max="466" width="39.6640625" bestFit="1" customWidth="1"/>
    <col min="467" max="467" width="27.46484375" bestFit="1" customWidth="1"/>
    <col min="468" max="468" width="30.265625" bestFit="1" customWidth="1"/>
    <col min="469" max="469" width="17.59765625" bestFit="1" customWidth="1"/>
    <col min="470" max="470" width="20.3984375" bestFit="1" customWidth="1"/>
    <col min="471" max="471" width="41.53125" bestFit="1" customWidth="1"/>
    <col min="472" max="472" width="44.33203125" bestFit="1" customWidth="1"/>
    <col min="473" max="473" width="45.265625" bestFit="1" customWidth="1"/>
    <col min="474" max="474" width="48.06640625" bestFit="1" customWidth="1"/>
    <col min="475" max="475" width="33.86328125" bestFit="1" customWidth="1"/>
    <col min="476" max="476" width="36.6640625" bestFit="1" customWidth="1"/>
    <col min="477" max="477" width="25.796875" bestFit="1" customWidth="1"/>
    <col min="478" max="478" width="28.59765625" bestFit="1" customWidth="1"/>
    <col min="479" max="479" width="45.59765625" bestFit="1" customWidth="1"/>
    <col min="480" max="480" width="48.3984375" bestFit="1" customWidth="1"/>
    <col min="481" max="481" width="17.19921875" bestFit="1" customWidth="1"/>
    <col min="482" max="482" width="20" bestFit="1" customWidth="1"/>
    <col min="483" max="483" width="17.59765625" bestFit="1" customWidth="1"/>
    <col min="484" max="484" width="20.3984375" bestFit="1" customWidth="1"/>
    <col min="485" max="485" width="25.1328125" bestFit="1" customWidth="1"/>
    <col min="486" max="486" width="27.9296875" bestFit="1" customWidth="1"/>
    <col min="487" max="487" width="44.19921875" bestFit="1" customWidth="1"/>
    <col min="488" max="488" width="47" bestFit="1" customWidth="1"/>
    <col min="489" max="489" width="35.53125" bestFit="1" customWidth="1"/>
    <col min="490" max="490" width="38.33203125" bestFit="1" customWidth="1"/>
    <col min="491" max="491" width="22.86328125" bestFit="1" customWidth="1"/>
    <col min="492" max="492" width="25.6640625" bestFit="1" customWidth="1"/>
    <col min="493" max="493" width="19.06640625" bestFit="1" customWidth="1"/>
    <col min="494" max="494" width="21.86328125" bestFit="1" customWidth="1"/>
    <col min="495" max="495" width="52.265625" bestFit="1" customWidth="1"/>
    <col min="496" max="496" width="55.06640625" bestFit="1" customWidth="1"/>
    <col min="497" max="497" width="45.3984375" bestFit="1" customWidth="1"/>
    <col min="498" max="498" width="48.19921875" bestFit="1" customWidth="1"/>
    <col min="499" max="499" width="50.796875" bestFit="1" customWidth="1"/>
    <col min="500" max="500" width="53.6640625" bestFit="1" customWidth="1"/>
    <col min="501" max="501" width="58.06640625" bestFit="1" customWidth="1"/>
    <col min="502" max="502" width="60.86328125" bestFit="1" customWidth="1"/>
    <col min="503" max="503" width="51.86328125" bestFit="1" customWidth="1"/>
    <col min="504" max="504" width="54.6640625" bestFit="1" customWidth="1"/>
    <col min="505" max="505" width="25.33203125" bestFit="1" customWidth="1"/>
    <col min="506" max="506" width="28.1328125" bestFit="1" customWidth="1"/>
    <col min="507" max="507" width="13.46484375" bestFit="1" customWidth="1"/>
    <col min="508" max="508" width="16.265625" bestFit="1" customWidth="1"/>
    <col min="509" max="509" width="30.73046875" bestFit="1" customWidth="1"/>
    <col min="510" max="510" width="33.3984375" bestFit="1" customWidth="1"/>
    <col min="511" max="511" width="51.86328125" bestFit="1" customWidth="1"/>
    <col min="512" max="512" width="54.6640625" bestFit="1" customWidth="1"/>
    <col min="513" max="513" width="8.9296875" bestFit="1" customWidth="1"/>
    <col min="514" max="514" width="11.46484375" bestFit="1" customWidth="1"/>
    <col min="515" max="515" width="43.19921875" bestFit="1" customWidth="1"/>
    <col min="516" max="516" width="46" bestFit="1" customWidth="1"/>
    <col min="517" max="517" width="33.33203125" bestFit="1" customWidth="1"/>
    <col min="518" max="518" width="36.1328125" bestFit="1" customWidth="1"/>
    <col min="519" max="519" width="15.59765625" bestFit="1" customWidth="1"/>
    <col min="520" max="520" width="18.3984375" bestFit="1" customWidth="1"/>
    <col min="521" max="521" width="50.53125" bestFit="1" customWidth="1"/>
    <col min="522" max="522" width="53.33203125" bestFit="1" customWidth="1"/>
    <col min="523" max="523" width="35.796875" bestFit="1" customWidth="1"/>
    <col min="524" max="524" width="38.59765625" bestFit="1" customWidth="1"/>
    <col min="525" max="525" width="50.33203125" bestFit="1" customWidth="1"/>
    <col min="526" max="526" width="53.1328125" bestFit="1" customWidth="1"/>
    <col min="527" max="527" width="20.1328125" bestFit="1" customWidth="1"/>
    <col min="528" max="528" width="22.9296875" bestFit="1" customWidth="1"/>
    <col min="529" max="529" width="35.06640625" bestFit="1" customWidth="1"/>
    <col min="530" max="530" width="37.86328125" bestFit="1" customWidth="1"/>
    <col min="531" max="531" width="41.59765625" bestFit="1" customWidth="1"/>
    <col min="532" max="532" width="44.3984375" bestFit="1" customWidth="1"/>
    <col min="533" max="533" width="28.9296875" bestFit="1" customWidth="1"/>
    <col min="534" max="534" width="31.73046875" bestFit="1" customWidth="1"/>
    <col min="535" max="535" width="23.6640625" bestFit="1" customWidth="1"/>
    <col min="536" max="536" width="26.46484375" bestFit="1" customWidth="1"/>
    <col min="537" max="537" width="35.46484375" bestFit="1" customWidth="1"/>
    <col min="538" max="538" width="38.265625" bestFit="1" customWidth="1"/>
    <col min="539" max="539" width="28.46484375" bestFit="1" customWidth="1"/>
    <col min="540" max="540" width="31.265625" bestFit="1" customWidth="1"/>
    <col min="541" max="541" width="39.06640625" bestFit="1" customWidth="1"/>
    <col min="542" max="542" width="41.86328125" bestFit="1" customWidth="1"/>
    <col min="543" max="543" width="41" bestFit="1" customWidth="1"/>
    <col min="544" max="544" width="43.796875" bestFit="1" customWidth="1"/>
    <col min="545" max="545" width="27.46484375" bestFit="1" customWidth="1"/>
    <col min="546" max="546" width="30.265625" bestFit="1" customWidth="1"/>
    <col min="547" max="547" width="41" bestFit="1" customWidth="1"/>
    <col min="548" max="548" width="43.796875" bestFit="1" customWidth="1"/>
    <col min="549" max="549" width="58.9296875" bestFit="1" customWidth="1"/>
    <col min="550" max="550" width="61.796875" bestFit="1" customWidth="1"/>
    <col min="551" max="551" width="39.796875" bestFit="1" customWidth="1"/>
    <col min="552" max="552" width="42.59765625" bestFit="1" customWidth="1"/>
    <col min="553" max="553" width="14.33203125" bestFit="1" customWidth="1"/>
    <col min="554" max="554" width="17.19921875" bestFit="1" customWidth="1"/>
    <col min="555" max="555" width="48.1328125" bestFit="1" customWidth="1"/>
    <col min="556" max="556" width="50.9296875" bestFit="1" customWidth="1"/>
    <col min="557" max="557" width="47.59765625" bestFit="1" customWidth="1"/>
    <col min="558" max="558" width="50.3984375" bestFit="1" customWidth="1"/>
    <col min="559" max="559" width="21.6640625" bestFit="1" customWidth="1"/>
    <col min="560" max="560" width="24.46484375" bestFit="1" customWidth="1"/>
    <col min="561" max="561" width="46.06640625" bestFit="1" customWidth="1"/>
    <col min="562" max="562" width="48.86328125" bestFit="1" customWidth="1"/>
    <col min="563" max="563" width="51" bestFit="1" customWidth="1"/>
    <col min="564" max="564" width="53.86328125" bestFit="1" customWidth="1"/>
    <col min="565" max="565" width="41" bestFit="1" customWidth="1"/>
    <col min="566" max="566" width="43.796875" bestFit="1" customWidth="1"/>
    <col min="567" max="567" width="31" bestFit="1" customWidth="1"/>
    <col min="568" max="568" width="33.796875" bestFit="1" customWidth="1"/>
    <col min="569" max="569" width="31.265625" bestFit="1" customWidth="1"/>
    <col min="570" max="570" width="34.06640625" bestFit="1" customWidth="1"/>
    <col min="571" max="571" width="37.796875" bestFit="1" customWidth="1"/>
    <col min="572" max="572" width="40.59765625" bestFit="1" customWidth="1"/>
    <col min="573" max="573" width="14.19921875" bestFit="1" customWidth="1"/>
    <col min="574" max="574" width="17.06640625" bestFit="1" customWidth="1"/>
    <col min="575" max="575" width="13.6640625" bestFit="1" customWidth="1"/>
    <col min="576" max="576" width="16.46484375" bestFit="1" customWidth="1"/>
    <col min="577" max="577" width="46.33203125" bestFit="1" customWidth="1"/>
    <col min="578" max="578" width="49.1328125" bestFit="1" customWidth="1"/>
    <col min="579" max="579" width="33.53125" bestFit="1" customWidth="1"/>
    <col min="580" max="580" width="36.33203125" bestFit="1" customWidth="1"/>
    <col min="581" max="581" width="44.6640625" bestFit="1" customWidth="1"/>
    <col min="582" max="582" width="47.46484375" bestFit="1" customWidth="1"/>
    <col min="583" max="583" width="30.6640625" bestFit="1" customWidth="1"/>
    <col min="584" max="584" width="33.53125" bestFit="1" customWidth="1"/>
    <col min="585" max="585" width="36.46484375" bestFit="1" customWidth="1"/>
    <col min="586" max="586" width="39.265625" bestFit="1" customWidth="1"/>
    <col min="587" max="587" width="46.9296875" bestFit="1" customWidth="1"/>
    <col min="588" max="588" width="49.796875" bestFit="1" customWidth="1"/>
    <col min="589" max="589" width="35.9296875" bestFit="1" customWidth="1"/>
    <col min="590" max="590" width="38.73046875" bestFit="1" customWidth="1"/>
    <col min="591" max="591" width="54.33203125" bestFit="1" customWidth="1"/>
    <col min="592" max="592" width="57.1328125" bestFit="1" customWidth="1"/>
    <col min="593" max="593" width="16.265625" bestFit="1" customWidth="1"/>
    <col min="594" max="594" width="19.06640625" bestFit="1" customWidth="1"/>
    <col min="595" max="595" width="34.59765625" bestFit="1" customWidth="1"/>
    <col min="596" max="596" width="37.46484375" bestFit="1" customWidth="1"/>
    <col min="597" max="597" width="53.73046875" bestFit="1" customWidth="1"/>
    <col min="598" max="598" width="56.53125" bestFit="1" customWidth="1"/>
    <col min="599" max="599" width="18.3984375" bestFit="1" customWidth="1"/>
    <col min="600" max="600" width="21.265625" bestFit="1" customWidth="1"/>
    <col min="601" max="601" width="29.9296875" bestFit="1" customWidth="1"/>
    <col min="602" max="602" width="32.73046875" bestFit="1" customWidth="1"/>
    <col min="603" max="603" width="9.59765625" bestFit="1" customWidth="1"/>
    <col min="604" max="604" width="12.33203125" bestFit="1" customWidth="1"/>
    <col min="605" max="605" width="49.06640625" bestFit="1" customWidth="1"/>
    <col min="606" max="606" width="51.86328125" bestFit="1" customWidth="1"/>
    <col min="607" max="607" width="40.265625" bestFit="1" customWidth="1"/>
    <col min="608" max="608" width="43.06640625" bestFit="1" customWidth="1"/>
    <col min="609" max="609" width="8.9296875" bestFit="1" customWidth="1"/>
    <col min="610" max="610" width="11.6640625" bestFit="1" customWidth="1"/>
    <col min="611" max="611" width="24.06640625" bestFit="1" customWidth="1"/>
    <col min="612" max="612" width="26.86328125" bestFit="1" customWidth="1"/>
    <col min="613" max="613" width="14.46484375" bestFit="1" customWidth="1"/>
    <col min="614" max="614" width="17.33203125" bestFit="1" customWidth="1"/>
    <col min="615" max="615" width="43.73046875" bestFit="1" customWidth="1"/>
    <col min="616" max="616" width="46.53125" bestFit="1" customWidth="1"/>
    <col min="617" max="617" width="52.86328125" bestFit="1" customWidth="1"/>
    <col min="618" max="618" width="55.6640625" bestFit="1" customWidth="1"/>
    <col min="619" max="619" width="38.796875" bestFit="1" customWidth="1"/>
    <col min="620" max="620" width="41.6640625" bestFit="1" customWidth="1"/>
    <col min="621" max="621" width="20.19921875" bestFit="1" customWidth="1"/>
    <col min="622" max="622" width="23" bestFit="1" customWidth="1"/>
    <col min="623" max="623" width="49.86328125" bestFit="1" customWidth="1"/>
    <col min="624" max="624" width="52.6640625" bestFit="1" customWidth="1"/>
    <col min="625" max="625" width="41" bestFit="1" customWidth="1"/>
    <col min="626" max="626" width="43.796875" bestFit="1" customWidth="1"/>
    <col min="627" max="627" width="51.86328125" bestFit="1" customWidth="1"/>
    <col min="628" max="628" width="54.6640625" bestFit="1" customWidth="1"/>
    <col min="629" max="629" width="53.19921875" bestFit="1" customWidth="1"/>
    <col min="630" max="630" width="56" bestFit="1" customWidth="1"/>
    <col min="631" max="631" width="20" bestFit="1" customWidth="1"/>
    <col min="632" max="632" width="22.796875" bestFit="1" customWidth="1"/>
    <col min="633" max="633" width="25.06640625" bestFit="1" customWidth="1"/>
    <col min="634" max="634" width="27.86328125" bestFit="1" customWidth="1"/>
    <col min="635" max="635" width="45.73046875" bestFit="1" customWidth="1"/>
    <col min="636" max="637" width="48.53125" bestFit="1" customWidth="1"/>
    <col min="638" max="638" width="51.33203125" bestFit="1" customWidth="1"/>
    <col min="639" max="639" width="29.06640625" bestFit="1" customWidth="1"/>
    <col min="640" max="640" width="31.86328125" bestFit="1" customWidth="1"/>
    <col min="641" max="641" width="16.19921875" bestFit="1" customWidth="1"/>
    <col min="642" max="642" width="19" bestFit="1" customWidth="1"/>
    <col min="643" max="643" width="14.19921875" bestFit="1" customWidth="1"/>
    <col min="644" max="644" width="17.06640625" bestFit="1" customWidth="1"/>
    <col min="645" max="645" width="32.53125" bestFit="1" customWidth="1"/>
    <col min="646" max="646" width="35.33203125" bestFit="1" customWidth="1"/>
    <col min="647" max="647" width="50.19921875" bestFit="1" customWidth="1"/>
    <col min="648" max="648" width="53" bestFit="1" customWidth="1"/>
    <col min="649" max="649" width="44.1328125" bestFit="1" customWidth="1"/>
    <col min="650" max="650" width="46.9296875" bestFit="1" customWidth="1"/>
    <col min="651" max="651" width="8.9296875" bestFit="1" customWidth="1"/>
    <col min="652" max="652" width="9.53125" bestFit="1" customWidth="1"/>
    <col min="653" max="653" width="20.6640625" bestFit="1" customWidth="1"/>
    <col min="654" max="654" width="23.46484375" bestFit="1" customWidth="1"/>
    <col min="655" max="655" width="12.33203125" bestFit="1" customWidth="1"/>
    <col min="656" max="656" width="15.1328125" bestFit="1" customWidth="1"/>
    <col min="657" max="657" width="52.9296875" bestFit="1" customWidth="1"/>
    <col min="658" max="658" width="55.73046875" bestFit="1" customWidth="1"/>
    <col min="659" max="659" width="30.73046875" bestFit="1" customWidth="1"/>
    <col min="660" max="660" width="33.59765625" bestFit="1" customWidth="1"/>
    <col min="661" max="661" width="54.19921875" bestFit="1" customWidth="1"/>
    <col min="662" max="662" width="57" bestFit="1" customWidth="1"/>
    <col min="663" max="663" width="47.73046875" bestFit="1" customWidth="1"/>
    <col min="664" max="664" width="50.53125" bestFit="1" customWidth="1"/>
    <col min="665" max="665" width="46.3984375" bestFit="1" customWidth="1"/>
    <col min="666" max="666" width="49.19921875" bestFit="1" customWidth="1"/>
    <col min="667" max="667" width="49.33203125" bestFit="1" customWidth="1"/>
    <col min="668" max="668" width="52.1328125" bestFit="1" customWidth="1"/>
    <col min="669" max="669" width="37.6640625" bestFit="1" customWidth="1"/>
    <col min="670" max="670" width="40.46484375" bestFit="1" customWidth="1"/>
    <col min="671" max="671" width="48.265625" bestFit="1" customWidth="1"/>
    <col min="672" max="672" width="51.06640625" bestFit="1" customWidth="1"/>
    <col min="673" max="673" width="37.6640625" bestFit="1" customWidth="1"/>
    <col min="674" max="674" width="40.46484375" bestFit="1" customWidth="1"/>
    <col min="675" max="675" width="52.6640625" bestFit="1" customWidth="1"/>
    <col min="676" max="676" width="55.46484375" bestFit="1" customWidth="1"/>
    <col min="677" max="677" width="25.1328125" bestFit="1" customWidth="1"/>
    <col min="678" max="678" width="27.9296875" bestFit="1" customWidth="1"/>
    <col min="679" max="679" width="15" bestFit="1" customWidth="1"/>
    <col min="680" max="680" width="17.796875" bestFit="1" customWidth="1"/>
    <col min="681" max="681" width="45.59765625" bestFit="1" customWidth="1"/>
    <col min="682" max="682" width="48.3984375" bestFit="1" customWidth="1"/>
    <col min="683" max="683" width="36.265625" bestFit="1" customWidth="1"/>
    <col min="684" max="684" width="39.06640625" bestFit="1" customWidth="1"/>
    <col min="685" max="685" width="49.86328125" bestFit="1" customWidth="1"/>
    <col min="686" max="686" width="52.6640625" bestFit="1" customWidth="1"/>
    <col min="687" max="687" width="45.73046875" bestFit="1" customWidth="1"/>
    <col min="688" max="688" width="48.53125" bestFit="1" customWidth="1"/>
    <col min="689" max="689" width="42.59765625" bestFit="1" customWidth="1"/>
    <col min="690" max="690" width="45.46484375" bestFit="1" customWidth="1"/>
    <col min="691" max="691" width="49.53125" bestFit="1" customWidth="1"/>
    <col min="692" max="692" width="52.33203125" bestFit="1" customWidth="1"/>
    <col min="693" max="693" width="51.73046875" bestFit="1" customWidth="1"/>
    <col min="694" max="694" width="54.53125" bestFit="1" customWidth="1"/>
    <col min="695" max="695" width="28.6640625" bestFit="1" customWidth="1"/>
    <col min="696" max="696" width="31.46484375" bestFit="1" customWidth="1"/>
    <col min="697" max="697" width="19" bestFit="1" customWidth="1"/>
    <col min="698" max="698" width="21.796875" bestFit="1" customWidth="1"/>
    <col min="699" max="699" width="22.53125" bestFit="1" customWidth="1"/>
    <col min="700" max="700" width="25.3984375" bestFit="1" customWidth="1"/>
    <col min="701" max="701" width="28.06640625" bestFit="1" customWidth="1"/>
    <col min="702" max="702" width="30.86328125" bestFit="1" customWidth="1"/>
    <col min="703" max="703" width="20.3984375" bestFit="1" customWidth="1"/>
    <col min="704" max="704" width="23.19921875" bestFit="1" customWidth="1"/>
    <col min="705" max="705" width="37.86328125" bestFit="1" customWidth="1"/>
    <col min="706" max="706" width="40.6640625" bestFit="1" customWidth="1"/>
    <col min="707" max="707" width="17.9296875" bestFit="1" customWidth="1"/>
    <col min="708" max="708" width="20.73046875" bestFit="1" customWidth="1"/>
    <col min="709" max="709" width="19.59765625" bestFit="1" customWidth="1"/>
    <col min="710" max="710" width="22.3984375" bestFit="1" customWidth="1"/>
    <col min="711" max="711" width="37.06640625" bestFit="1" customWidth="1"/>
    <col min="712" max="712" width="39.86328125" bestFit="1" customWidth="1"/>
    <col min="713" max="713" width="35.3984375" bestFit="1" customWidth="1"/>
    <col min="714" max="714" width="38.19921875" bestFit="1" customWidth="1"/>
    <col min="715" max="715" width="44.06640625" bestFit="1" customWidth="1"/>
    <col min="716" max="716" width="46.86328125" bestFit="1" customWidth="1"/>
    <col min="717" max="717" width="50.265625" bestFit="1" customWidth="1"/>
    <col min="718" max="718" width="53.06640625" bestFit="1" customWidth="1"/>
    <col min="719" max="719" width="22.06640625" bestFit="1" customWidth="1"/>
    <col min="720" max="720" width="24.6640625" bestFit="1" customWidth="1"/>
    <col min="721" max="721" width="34.1328125" bestFit="1" customWidth="1"/>
    <col min="722" max="722" width="36.9296875" bestFit="1" customWidth="1"/>
    <col min="723" max="723" width="36.73046875" bestFit="1" customWidth="1"/>
    <col min="724" max="724" width="39.53125" bestFit="1" customWidth="1"/>
    <col min="725" max="725" width="20.33203125" bestFit="1" customWidth="1"/>
    <col min="726" max="726" width="23.1328125" bestFit="1" customWidth="1"/>
    <col min="727" max="727" width="28.3984375" bestFit="1" customWidth="1"/>
    <col min="728" max="728" width="31.19921875" bestFit="1" customWidth="1"/>
    <col min="729" max="729" width="41.19921875" bestFit="1" customWidth="1"/>
    <col min="730" max="730" width="44" bestFit="1" customWidth="1"/>
    <col min="731" max="731" width="32.06640625" bestFit="1" customWidth="1"/>
    <col min="732" max="732" width="34.86328125" bestFit="1" customWidth="1"/>
    <col min="733" max="733" width="51.73046875" bestFit="1" customWidth="1"/>
    <col min="734" max="734" width="54.53125" bestFit="1" customWidth="1"/>
    <col min="735" max="735" width="26.1328125" bestFit="1" customWidth="1"/>
    <col min="736" max="736" width="28.9296875" bestFit="1" customWidth="1"/>
    <col min="737" max="737" width="35.9296875" bestFit="1" customWidth="1"/>
    <col min="738" max="738" width="38.73046875" bestFit="1" customWidth="1"/>
    <col min="739" max="739" width="18.46484375" bestFit="1" customWidth="1"/>
    <col min="740" max="740" width="21.33203125" bestFit="1" customWidth="1"/>
    <col min="741" max="741" width="38.59765625" bestFit="1" customWidth="1"/>
    <col min="742" max="742" width="41.46484375" bestFit="1" customWidth="1"/>
    <col min="743" max="743" width="8.53125" bestFit="1" customWidth="1"/>
    <col min="744" max="744" width="11.265625" bestFit="1" customWidth="1"/>
    <col min="745" max="745" width="17.46484375" bestFit="1" customWidth="1"/>
    <col min="746" max="746" width="20.265625" bestFit="1" customWidth="1"/>
    <col min="747" max="747" width="52.9296875" bestFit="1" customWidth="1"/>
    <col min="748" max="748" width="55.73046875" bestFit="1" customWidth="1"/>
    <col min="749" max="749" width="23.59765625" bestFit="1" customWidth="1"/>
    <col min="750" max="750" width="26.3984375" bestFit="1" customWidth="1"/>
    <col min="751" max="751" width="43.3984375" bestFit="1" customWidth="1"/>
    <col min="752" max="752" width="46.19921875" bestFit="1" customWidth="1"/>
    <col min="753" max="753" width="37.19921875" bestFit="1" customWidth="1"/>
    <col min="754" max="754" width="40" bestFit="1" customWidth="1"/>
    <col min="755" max="755" width="43.86328125" bestFit="1" customWidth="1"/>
    <col min="756" max="756" width="46.46484375" bestFit="1" customWidth="1"/>
    <col min="757" max="757" width="13.1328125" bestFit="1" customWidth="1"/>
    <col min="758" max="758" width="15.9296875" bestFit="1" customWidth="1"/>
    <col min="759" max="759" width="35.265625" bestFit="1" customWidth="1"/>
    <col min="760" max="760" width="38.06640625" bestFit="1" customWidth="1"/>
    <col min="761" max="761" width="33.86328125" bestFit="1" customWidth="1"/>
    <col min="762" max="762" width="36.6640625" bestFit="1" customWidth="1"/>
    <col min="763" max="763" width="32.19921875" bestFit="1" customWidth="1"/>
    <col min="764" max="764" width="35" bestFit="1" customWidth="1"/>
    <col min="765" max="765" width="33.59765625" bestFit="1" customWidth="1"/>
    <col min="766" max="766" width="36.3984375" bestFit="1" customWidth="1"/>
    <col min="767" max="767" width="19.53125" bestFit="1" customWidth="1"/>
    <col min="768" max="768" width="22.33203125" bestFit="1" customWidth="1"/>
    <col min="769" max="769" width="32.19921875" bestFit="1" customWidth="1"/>
    <col min="770" max="770" width="35" bestFit="1" customWidth="1"/>
    <col min="771" max="771" width="24.9296875" bestFit="1" customWidth="1"/>
    <col min="772" max="772" width="27.73046875" bestFit="1" customWidth="1"/>
    <col min="773" max="773" width="30.06640625" bestFit="1" customWidth="1"/>
    <col min="774" max="774" width="32.86328125" bestFit="1" customWidth="1"/>
    <col min="775" max="775" width="18.6640625" bestFit="1" customWidth="1"/>
    <col min="776" max="776" width="21.46484375" bestFit="1" customWidth="1"/>
    <col min="777" max="777" width="27.73046875" bestFit="1" customWidth="1"/>
    <col min="778" max="778" width="30.53125" bestFit="1" customWidth="1"/>
    <col min="779" max="779" width="48.46484375" bestFit="1" customWidth="1"/>
    <col min="780" max="780" width="51.265625" bestFit="1" customWidth="1"/>
    <col min="781" max="781" width="23.86328125" bestFit="1" customWidth="1"/>
    <col min="782" max="782" width="26.6640625" bestFit="1" customWidth="1"/>
    <col min="783" max="783" width="18.73046875" bestFit="1" customWidth="1"/>
    <col min="784" max="784" width="21.53125" bestFit="1" customWidth="1"/>
    <col min="785" max="785" width="27.73046875" bestFit="1" customWidth="1"/>
    <col min="786" max="786" width="30.53125" bestFit="1" customWidth="1"/>
    <col min="787" max="787" width="11.73046875" bestFit="1" customWidth="1"/>
    <col min="788" max="788" width="14.53125" bestFit="1" customWidth="1"/>
    <col min="789" max="789" width="43.33203125" bestFit="1" customWidth="1"/>
    <col min="790" max="790" width="46.1328125" bestFit="1" customWidth="1"/>
    <col min="791" max="791" width="38.86328125" bestFit="1" customWidth="1"/>
    <col min="792" max="792" width="41.73046875" bestFit="1" customWidth="1"/>
    <col min="793" max="793" width="16.265625" bestFit="1" customWidth="1"/>
    <col min="794" max="794" width="19.06640625" bestFit="1" customWidth="1"/>
    <col min="795" max="795" width="23.53125" bestFit="1" customWidth="1"/>
    <col min="796" max="796" width="26.33203125" bestFit="1" customWidth="1"/>
    <col min="797" max="797" width="32.33203125" bestFit="1" customWidth="1"/>
    <col min="798" max="798" width="35.1328125" bestFit="1" customWidth="1"/>
    <col min="799" max="799" width="31.33203125" bestFit="1" customWidth="1"/>
    <col min="800" max="800" width="34.1328125" bestFit="1" customWidth="1"/>
    <col min="801" max="801" width="27.265625" bestFit="1" customWidth="1"/>
    <col min="802" max="802" width="30.06640625" bestFit="1" customWidth="1"/>
    <col min="803" max="803" width="31.19921875" bestFit="1" customWidth="1"/>
    <col min="804" max="804" width="34" bestFit="1" customWidth="1"/>
    <col min="805" max="805" width="29" bestFit="1" customWidth="1"/>
    <col min="806" max="806" width="31.796875" bestFit="1" customWidth="1"/>
    <col min="807" max="807" width="20.1328125" bestFit="1" customWidth="1"/>
    <col min="808" max="808" width="22.9296875" bestFit="1" customWidth="1"/>
    <col min="809" max="809" width="8.9296875" bestFit="1" customWidth="1"/>
    <col min="810" max="810" width="9.3984375" bestFit="1" customWidth="1"/>
    <col min="811" max="811" width="35.33203125" bestFit="1" customWidth="1"/>
    <col min="812" max="812" width="38.1328125" bestFit="1" customWidth="1"/>
    <col min="813" max="813" width="36.86328125" bestFit="1" customWidth="1"/>
    <col min="814" max="814" width="39.6640625" bestFit="1" customWidth="1"/>
    <col min="815" max="815" width="18.6640625" bestFit="1" customWidth="1"/>
    <col min="816" max="816" width="21.46484375" bestFit="1" customWidth="1"/>
    <col min="817" max="817" width="12.796875" bestFit="1" customWidth="1"/>
    <col min="818" max="818" width="15.59765625" bestFit="1" customWidth="1"/>
    <col min="819" max="819" width="14.46484375" bestFit="1" customWidth="1"/>
    <col min="820" max="820" width="17.33203125" bestFit="1" customWidth="1"/>
    <col min="821" max="821" width="47.53125" bestFit="1" customWidth="1"/>
    <col min="822" max="822" width="50.33203125" bestFit="1" customWidth="1"/>
    <col min="823" max="823" width="30.73046875" bestFit="1" customWidth="1"/>
    <col min="824" max="824" width="33.59765625" bestFit="1" customWidth="1"/>
    <col min="825" max="825" width="49.33203125" bestFit="1" customWidth="1"/>
    <col min="826" max="826" width="52.1328125" bestFit="1" customWidth="1"/>
    <col min="827" max="827" width="39.46484375" bestFit="1" customWidth="1"/>
    <col min="828" max="828" width="42.265625" bestFit="1" customWidth="1"/>
    <col min="829" max="829" width="35.6640625" bestFit="1" customWidth="1"/>
    <col min="830" max="830" width="38.46484375" bestFit="1" customWidth="1"/>
    <col min="831" max="831" width="27.53125" bestFit="1" customWidth="1"/>
    <col min="832" max="832" width="30.33203125" bestFit="1" customWidth="1"/>
    <col min="833" max="833" width="45" bestFit="1" customWidth="1"/>
    <col min="834" max="834" width="47.796875" bestFit="1" customWidth="1"/>
    <col min="835" max="835" width="37.86328125" bestFit="1" customWidth="1"/>
    <col min="836" max="836" width="40.6640625" bestFit="1" customWidth="1"/>
    <col min="837" max="837" width="47.33203125" bestFit="1" customWidth="1"/>
    <col min="838" max="838" width="50.1328125" bestFit="1" customWidth="1"/>
    <col min="839" max="839" width="47.6640625" bestFit="1" customWidth="1"/>
    <col min="840" max="840" width="50.46484375" bestFit="1" customWidth="1"/>
    <col min="841" max="841" width="18.1328125" bestFit="1" customWidth="1"/>
    <col min="842" max="842" width="21" bestFit="1" customWidth="1"/>
    <col min="843" max="843" width="12.6640625" bestFit="1" customWidth="1"/>
    <col min="844" max="844" width="15.46484375" bestFit="1" customWidth="1"/>
    <col min="845" max="845" width="48.53125" bestFit="1" customWidth="1"/>
    <col min="846" max="846" width="51.33203125" bestFit="1" customWidth="1"/>
    <col min="847" max="847" width="42.46484375" bestFit="1" customWidth="1"/>
    <col min="848" max="848" width="45.33203125" bestFit="1" customWidth="1"/>
    <col min="849" max="849" width="30.86328125" bestFit="1" customWidth="1"/>
    <col min="850" max="850" width="33.6640625" bestFit="1" customWidth="1"/>
    <col min="851" max="851" width="47.3984375" bestFit="1" customWidth="1"/>
    <col min="852" max="852" width="50.19921875" bestFit="1" customWidth="1"/>
    <col min="853" max="853" width="49.59765625" bestFit="1" customWidth="1"/>
    <col min="854" max="854" width="52.3984375" bestFit="1" customWidth="1"/>
    <col min="855" max="855" width="10.73046875" bestFit="1" customWidth="1"/>
    <col min="856" max="856" width="13.53125" bestFit="1" customWidth="1"/>
    <col min="857" max="857" width="47.33203125" bestFit="1" customWidth="1"/>
    <col min="858" max="858" width="50.1328125" bestFit="1" customWidth="1"/>
    <col min="859" max="859" width="49.73046875" bestFit="1" customWidth="1"/>
    <col min="860" max="860" width="52.53125" bestFit="1" customWidth="1"/>
    <col min="861" max="861" width="29.33203125" bestFit="1" customWidth="1"/>
    <col min="862" max="862" width="32.1328125" bestFit="1" customWidth="1"/>
    <col min="863" max="863" width="12.86328125" bestFit="1" customWidth="1"/>
    <col min="864" max="864" width="15.6640625" bestFit="1" customWidth="1"/>
    <col min="865" max="865" width="31.06640625" bestFit="1" customWidth="1"/>
    <col min="866" max="866" width="33.86328125" bestFit="1" customWidth="1"/>
    <col min="867" max="867" width="22.265625" bestFit="1" customWidth="1"/>
    <col min="868" max="868" width="25.1328125" bestFit="1" customWidth="1"/>
    <col min="869" max="869" width="21.9296875" bestFit="1" customWidth="1"/>
    <col min="870" max="870" width="24.73046875" bestFit="1" customWidth="1"/>
    <col min="871" max="871" width="24.59765625" bestFit="1" customWidth="1"/>
    <col min="872" max="872" width="27.3984375" bestFit="1" customWidth="1"/>
    <col min="873" max="873" width="44.796875" bestFit="1" customWidth="1"/>
    <col min="874" max="874" width="47.59765625" bestFit="1" customWidth="1"/>
    <col min="875" max="875" width="26.796875" bestFit="1" customWidth="1"/>
    <col min="876" max="876" width="29.59765625" bestFit="1" customWidth="1"/>
    <col min="877" max="877" width="50.19921875" bestFit="1" customWidth="1"/>
    <col min="878" max="878" width="53" bestFit="1" customWidth="1"/>
    <col min="879" max="879" width="16.53125" bestFit="1" customWidth="1"/>
    <col min="880" max="880" width="19.33203125" bestFit="1" customWidth="1"/>
    <col min="881" max="881" width="19.73046875" bestFit="1" customWidth="1"/>
    <col min="882" max="882" width="22.53125" bestFit="1" customWidth="1"/>
    <col min="883" max="883" width="51.73046875" bestFit="1" customWidth="1"/>
    <col min="884" max="884" width="54.53125" bestFit="1" customWidth="1"/>
    <col min="885" max="885" width="20.73046875" bestFit="1" customWidth="1"/>
    <col min="886" max="886" width="23.53125" bestFit="1" customWidth="1"/>
    <col min="887" max="887" width="32.86328125" bestFit="1" customWidth="1"/>
    <col min="888" max="888" width="35.6640625" bestFit="1" customWidth="1"/>
    <col min="889" max="889" width="9.796875" bestFit="1" customWidth="1"/>
    <col min="890" max="890" width="12.53125" bestFit="1" customWidth="1"/>
    <col min="891" max="891" width="35.73046875" bestFit="1" customWidth="1"/>
    <col min="892" max="892" width="38.53125" bestFit="1" customWidth="1"/>
    <col min="893" max="893" width="42.19921875" bestFit="1" customWidth="1"/>
    <col min="894" max="894" width="45" bestFit="1" customWidth="1"/>
    <col min="895" max="895" width="42.19921875" bestFit="1" customWidth="1"/>
    <col min="896" max="896" width="45" bestFit="1" customWidth="1"/>
    <col min="897" max="897" width="47.1328125" bestFit="1" customWidth="1"/>
    <col min="898" max="898" width="49.9296875" bestFit="1" customWidth="1"/>
    <col min="899" max="899" width="40.59765625" bestFit="1" customWidth="1"/>
    <col min="900" max="900" width="43.3984375" bestFit="1" customWidth="1"/>
    <col min="901" max="901" width="56.86328125" bestFit="1" customWidth="1"/>
    <col min="902" max="902" width="59.6640625" bestFit="1" customWidth="1"/>
    <col min="903" max="903" width="16.73046875" bestFit="1" customWidth="1"/>
    <col min="904" max="904" width="19.53125" bestFit="1" customWidth="1"/>
    <col min="905" max="905" width="15.3984375" bestFit="1" customWidth="1"/>
    <col min="906" max="906" width="18.19921875" bestFit="1" customWidth="1"/>
    <col min="907" max="907" width="17.33203125" bestFit="1" customWidth="1"/>
    <col min="908" max="908" width="20.1328125" bestFit="1" customWidth="1"/>
    <col min="909" max="909" width="34" bestFit="1" customWidth="1"/>
    <col min="910" max="910" width="36.796875" bestFit="1" customWidth="1"/>
    <col min="911" max="911" width="17.6640625" bestFit="1" customWidth="1"/>
    <col min="912" max="912" width="20.46484375" bestFit="1" customWidth="1"/>
    <col min="913" max="913" width="30.9296875" bestFit="1" customWidth="1"/>
    <col min="914" max="914" width="33.73046875" bestFit="1" customWidth="1"/>
    <col min="915" max="915" width="48.3984375" bestFit="1" customWidth="1"/>
    <col min="916" max="916" width="51.19921875" bestFit="1" customWidth="1"/>
    <col min="917" max="917" width="14.3984375" bestFit="1" customWidth="1"/>
    <col min="918" max="918" width="17.265625" bestFit="1" customWidth="1"/>
    <col min="919" max="919" width="18.53125" bestFit="1" customWidth="1"/>
    <col min="920" max="920" width="21.3984375" bestFit="1" customWidth="1"/>
    <col min="921" max="921" width="24.59765625" bestFit="1" customWidth="1"/>
    <col min="922" max="922" width="27.3984375" bestFit="1" customWidth="1"/>
    <col min="923" max="923" width="39.46484375" bestFit="1" customWidth="1"/>
    <col min="924" max="924" width="42.265625" bestFit="1" customWidth="1"/>
    <col min="925" max="925" width="25.33203125" bestFit="1" customWidth="1"/>
    <col min="926" max="926" width="28.1328125" bestFit="1" customWidth="1"/>
    <col min="927" max="927" width="22.796875" bestFit="1" customWidth="1"/>
    <col min="928" max="928" width="25.59765625" bestFit="1" customWidth="1"/>
    <col min="929" max="929" width="36.19921875" bestFit="1" customWidth="1"/>
    <col min="930" max="930" width="39" bestFit="1" customWidth="1"/>
    <col min="931" max="931" width="39.73046875" bestFit="1" customWidth="1"/>
    <col min="932" max="932" width="42.53125" bestFit="1" customWidth="1"/>
    <col min="933" max="933" width="49" bestFit="1" customWidth="1"/>
    <col min="934" max="934" width="51.796875" bestFit="1" customWidth="1"/>
    <col min="935" max="935" width="15.33203125" bestFit="1" customWidth="1"/>
    <col min="936" max="936" width="18.1328125" bestFit="1" customWidth="1"/>
    <col min="937" max="937" width="17.796875" bestFit="1" customWidth="1"/>
    <col min="938" max="938" width="20.59765625" bestFit="1" customWidth="1"/>
    <col min="939" max="939" width="38.3984375" bestFit="1" customWidth="1"/>
    <col min="940" max="940" width="41.265625" bestFit="1" customWidth="1"/>
    <col min="941" max="941" width="37.86328125" bestFit="1" customWidth="1"/>
    <col min="942" max="942" width="40.6640625" bestFit="1" customWidth="1"/>
    <col min="943" max="943" width="17.33203125" bestFit="1" customWidth="1"/>
    <col min="944" max="944" width="20.1328125" bestFit="1" customWidth="1"/>
    <col min="945" max="945" width="18.9296875" bestFit="1" customWidth="1"/>
    <col min="946" max="946" width="21.73046875" bestFit="1" customWidth="1"/>
    <col min="947" max="947" width="48.06640625" bestFit="1" customWidth="1"/>
    <col min="948" max="948" width="50.86328125" bestFit="1" customWidth="1"/>
    <col min="949" max="949" width="21.73046875" bestFit="1" customWidth="1"/>
    <col min="950" max="950" width="24.53125" bestFit="1" customWidth="1"/>
    <col min="951" max="951" width="52.33203125" bestFit="1" customWidth="1"/>
    <col min="952" max="952" width="55.1328125" bestFit="1" customWidth="1"/>
    <col min="953" max="953" width="22.3984375" bestFit="1" customWidth="1"/>
    <col min="954" max="954" width="25.265625" bestFit="1" customWidth="1"/>
    <col min="955" max="955" width="27.6640625" bestFit="1" customWidth="1"/>
    <col min="956" max="956" width="30.46484375" bestFit="1" customWidth="1"/>
    <col min="957" max="957" width="12.46484375" bestFit="1" customWidth="1"/>
    <col min="958" max="958" width="15.265625" bestFit="1" customWidth="1"/>
    <col min="959" max="959" width="36.796875" bestFit="1" customWidth="1"/>
    <col min="960" max="960" width="39.59765625" bestFit="1" customWidth="1"/>
    <col min="961" max="961" width="37.3984375" bestFit="1" customWidth="1"/>
    <col min="962" max="962" width="40.19921875" bestFit="1" customWidth="1"/>
    <col min="963" max="963" width="28.06640625" bestFit="1" customWidth="1"/>
    <col min="964" max="964" width="30.86328125" bestFit="1" customWidth="1"/>
    <col min="965" max="965" width="47.6640625" bestFit="1" customWidth="1"/>
    <col min="966" max="966" width="50.46484375" bestFit="1" customWidth="1"/>
    <col min="967" max="967" width="25.19921875" bestFit="1" customWidth="1"/>
    <col min="968" max="968" width="28" bestFit="1" customWidth="1"/>
    <col min="969" max="969" width="25.6640625" bestFit="1" customWidth="1"/>
    <col min="970" max="970" width="28.46484375" bestFit="1" customWidth="1"/>
    <col min="971" max="971" width="50.46484375" bestFit="1" customWidth="1"/>
    <col min="972" max="972" width="53.265625" bestFit="1" customWidth="1"/>
    <col min="973" max="973" width="20" bestFit="1" customWidth="1"/>
    <col min="974" max="974" width="22.796875" bestFit="1" customWidth="1"/>
    <col min="975" max="975" width="15.265625" bestFit="1" customWidth="1"/>
    <col min="976" max="976" width="18.06640625" bestFit="1" customWidth="1"/>
    <col min="977" max="977" width="39.46484375" bestFit="1" customWidth="1"/>
    <col min="978" max="978" width="42.265625" bestFit="1" customWidth="1"/>
    <col min="979" max="979" width="47.73046875" bestFit="1" customWidth="1"/>
    <col min="980" max="980" width="50.53125" bestFit="1" customWidth="1"/>
    <col min="981" max="981" width="15.3984375" bestFit="1" customWidth="1"/>
    <col min="982" max="982" width="18.19921875" bestFit="1" customWidth="1"/>
    <col min="983" max="983" width="52.73046875" bestFit="1" customWidth="1"/>
    <col min="984" max="984" width="55.53125" bestFit="1" customWidth="1"/>
    <col min="985" max="985" width="19.265625" bestFit="1" customWidth="1"/>
    <col min="986" max="986" width="22.06640625" bestFit="1" customWidth="1"/>
    <col min="987" max="987" width="26.796875" bestFit="1" customWidth="1"/>
    <col min="988" max="988" width="29.59765625" bestFit="1" customWidth="1"/>
    <col min="989" max="989" width="62.33203125" bestFit="1" customWidth="1"/>
    <col min="990" max="990" width="65.1328125" bestFit="1" customWidth="1"/>
    <col min="991" max="991" width="24" bestFit="1" customWidth="1"/>
    <col min="992" max="992" width="26.796875" bestFit="1" customWidth="1"/>
    <col min="993" max="993" width="34.33203125" bestFit="1" customWidth="1"/>
    <col min="994" max="994" width="37.19921875" bestFit="1" customWidth="1"/>
    <col min="995" max="995" width="36.796875" bestFit="1" customWidth="1"/>
    <col min="996" max="996" width="39.59765625" bestFit="1" customWidth="1"/>
    <col min="997" max="997" width="16.1328125" bestFit="1" customWidth="1"/>
    <col min="998" max="998" width="18.9296875" bestFit="1" customWidth="1"/>
    <col min="999" max="999" width="22.265625" bestFit="1" customWidth="1"/>
    <col min="1000" max="1000" width="25.1328125" bestFit="1" customWidth="1"/>
    <col min="1001" max="1001" width="51.06640625" bestFit="1" customWidth="1"/>
    <col min="1002" max="1002" width="53.9296875" bestFit="1" customWidth="1"/>
    <col min="1003" max="1003" width="42.06640625" bestFit="1" customWidth="1"/>
    <col min="1004" max="1004" width="44.86328125" bestFit="1" customWidth="1"/>
    <col min="1005" max="1005" width="50.46484375" bestFit="1" customWidth="1"/>
    <col min="1006" max="1006" width="53.265625" bestFit="1" customWidth="1"/>
    <col min="1007" max="1007" width="12.9296875" bestFit="1" customWidth="1"/>
    <col min="1008" max="1008" width="15.73046875" bestFit="1" customWidth="1"/>
    <col min="1009" max="1009" width="13.33203125" bestFit="1" customWidth="1"/>
    <col min="1010" max="1010" width="16.1328125" bestFit="1" customWidth="1"/>
    <col min="1011" max="1011" width="24.6640625" bestFit="1" customWidth="1"/>
    <col min="1012" max="1012" width="8.9296875" bestFit="1" customWidth="1"/>
    <col min="1013" max="1013" width="27.46484375" bestFit="1" customWidth="1"/>
    <col min="1014" max="1014" width="17.1328125" bestFit="1" customWidth="1"/>
    <col min="1015" max="1015" width="19.9296875" bestFit="1" customWidth="1"/>
    <col min="1016" max="1016" width="23.33203125" bestFit="1" customWidth="1"/>
    <col min="1017" max="1017" width="26.1328125" bestFit="1" customWidth="1"/>
    <col min="1018" max="1018" width="31.53125" bestFit="1" customWidth="1"/>
    <col min="1019" max="1019" width="34.33203125" bestFit="1" customWidth="1"/>
    <col min="1020" max="1020" width="43.796875" bestFit="1" customWidth="1"/>
    <col min="1021" max="1021" width="46.59765625" bestFit="1" customWidth="1"/>
    <col min="1022" max="1022" width="22.19921875" bestFit="1" customWidth="1"/>
    <col min="1023" max="1023" width="25.06640625" bestFit="1" customWidth="1"/>
    <col min="1024" max="1024" width="39.59765625" bestFit="1" customWidth="1"/>
    <col min="1025" max="1025" width="42.3984375" bestFit="1" customWidth="1"/>
    <col min="1026" max="1026" width="28.06640625" bestFit="1" customWidth="1"/>
    <col min="1027" max="1027" width="30.86328125" bestFit="1" customWidth="1"/>
    <col min="1028" max="1028" width="38.6640625" bestFit="1" customWidth="1"/>
    <col min="1029" max="1029" width="41.53125" bestFit="1" customWidth="1"/>
    <col min="1030" max="1030" width="45.796875" bestFit="1" customWidth="1"/>
    <col min="1031" max="1031" width="48.59765625" bestFit="1" customWidth="1"/>
    <col min="1032" max="1032" width="9.3984375" bestFit="1" customWidth="1"/>
    <col min="1033" max="1033" width="12.1328125" bestFit="1" customWidth="1"/>
    <col min="1034" max="1034" width="13.59765625" bestFit="1" customWidth="1"/>
    <col min="1035" max="1035" width="16.3984375" bestFit="1" customWidth="1"/>
    <col min="1036" max="1036" width="45.6640625" bestFit="1" customWidth="1"/>
    <col min="1037" max="1037" width="48.46484375" bestFit="1" customWidth="1"/>
    <col min="1038" max="1038" width="55.265625" bestFit="1" customWidth="1"/>
    <col min="1039" max="1039" width="58.06640625" bestFit="1" customWidth="1"/>
    <col min="1040" max="1040" width="22.265625" bestFit="1" customWidth="1"/>
    <col min="1041" max="1041" width="25.1328125" bestFit="1" customWidth="1"/>
    <col min="1042" max="1042" width="50.33203125" bestFit="1" customWidth="1"/>
    <col min="1043" max="1043" width="53.1328125" bestFit="1" customWidth="1"/>
    <col min="1044" max="1044" width="18.73046875" bestFit="1" customWidth="1"/>
    <col min="1045" max="1045" width="21.53125" bestFit="1" customWidth="1"/>
    <col min="1046" max="1046" width="45.06640625" bestFit="1" customWidth="1"/>
    <col min="1047" max="1047" width="47.86328125" bestFit="1" customWidth="1"/>
    <col min="1048" max="1048" width="15" bestFit="1" customWidth="1"/>
    <col min="1049" max="1049" width="17.796875" bestFit="1" customWidth="1"/>
    <col min="1050" max="1050" width="15.86328125" bestFit="1" customWidth="1"/>
    <col min="1051" max="1051" width="18.6640625" bestFit="1" customWidth="1"/>
    <col min="1052" max="1052" width="38.796875" bestFit="1" customWidth="1"/>
    <col min="1053" max="1053" width="41.6640625" bestFit="1" customWidth="1"/>
    <col min="1054" max="1054" width="44.9296875" bestFit="1" customWidth="1"/>
    <col min="1055" max="1055" width="47.73046875" bestFit="1" customWidth="1"/>
    <col min="1056" max="1056" width="51.73046875" bestFit="1" customWidth="1"/>
    <col min="1057" max="1057" width="54.53125" bestFit="1" customWidth="1"/>
    <col min="1058" max="1058" width="18.265625" bestFit="1" customWidth="1"/>
    <col min="1059" max="1059" width="21.1328125" bestFit="1" customWidth="1"/>
    <col min="1060" max="1060" width="47.73046875" bestFit="1" customWidth="1"/>
    <col min="1061" max="1061" width="50.53125" bestFit="1" customWidth="1"/>
    <col min="1062" max="1062" width="26.3984375" bestFit="1" customWidth="1"/>
    <col min="1063" max="1063" width="29.265625" bestFit="1" customWidth="1"/>
    <col min="1064" max="1064" width="20.86328125" bestFit="1" customWidth="1"/>
    <col min="1065" max="1065" width="23.6640625" bestFit="1" customWidth="1"/>
    <col min="1066" max="1066" width="53.06640625" bestFit="1" customWidth="1"/>
    <col min="1067" max="1067" width="55.86328125" bestFit="1" customWidth="1"/>
    <col min="1068" max="1068" width="44.73046875" bestFit="1" customWidth="1"/>
    <col min="1069" max="1069" width="47.53125" bestFit="1" customWidth="1"/>
    <col min="1070" max="1070" width="32.6640625" bestFit="1" customWidth="1"/>
    <col min="1071" max="1071" width="35.46484375" bestFit="1" customWidth="1"/>
    <col min="1072" max="1072" width="35.53125" bestFit="1" customWidth="1"/>
    <col min="1073" max="1073" width="38.33203125" bestFit="1" customWidth="1"/>
    <col min="1074" max="1074" width="35" bestFit="1" customWidth="1"/>
    <col min="1075" max="1075" width="37.796875" bestFit="1" customWidth="1"/>
    <col min="1076" max="1076" width="46.1328125" bestFit="1" customWidth="1"/>
    <col min="1077" max="1077" width="48.9296875" bestFit="1" customWidth="1"/>
    <col min="1078" max="1078" width="48.86328125" bestFit="1" customWidth="1"/>
    <col min="1079" max="1079" width="51.6640625" bestFit="1" customWidth="1"/>
    <col min="1080" max="1080" width="33.6640625" bestFit="1" customWidth="1"/>
    <col min="1081" max="1081" width="36.46484375" bestFit="1" customWidth="1"/>
    <col min="1082" max="1082" width="6.59765625" bestFit="1" customWidth="1"/>
    <col min="1083" max="1083" width="9.33203125" bestFit="1" customWidth="1"/>
    <col min="1084" max="1084" width="14.33203125" bestFit="1" customWidth="1"/>
    <col min="1085" max="1085" width="17.19921875" bestFit="1" customWidth="1"/>
    <col min="1086" max="1086" width="34" bestFit="1" customWidth="1"/>
    <col min="1087" max="1087" width="36.796875" bestFit="1" customWidth="1"/>
    <col min="1088" max="1088" width="44.19921875" bestFit="1" customWidth="1"/>
    <col min="1089" max="1089" width="47" bestFit="1" customWidth="1"/>
    <col min="1090" max="1090" width="27.46484375" bestFit="1" customWidth="1"/>
    <col min="1091" max="1091" width="30.265625" bestFit="1" customWidth="1"/>
    <col min="1092" max="1092" width="40.9296875" bestFit="1" customWidth="1"/>
    <col min="1093" max="1093" width="43.73046875" bestFit="1" customWidth="1"/>
    <col min="1094" max="1094" width="36.796875" bestFit="1" customWidth="1"/>
    <col min="1095" max="1095" width="39.59765625" bestFit="1" customWidth="1"/>
    <col min="1096" max="1096" width="18.46484375" bestFit="1" customWidth="1"/>
    <col min="1097" max="1097" width="21.33203125" bestFit="1" customWidth="1"/>
    <col min="1098" max="1098" width="18.265625" bestFit="1" customWidth="1"/>
    <col min="1099" max="1099" width="21.1328125" bestFit="1" customWidth="1"/>
    <col min="1100" max="1100" width="31.59765625" bestFit="1" customWidth="1"/>
    <col min="1101" max="1101" width="34.3984375" bestFit="1" customWidth="1"/>
    <col min="1102" max="1102" width="18.6640625" bestFit="1" customWidth="1"/>
    <col min="1103" max="1103" width="21.46484375" bestFit="1" customWidth="1"/>
    <col min="1104" max="1104" width="55.59765625" bestFit="1" customWidth="1"/>
    <col min="1105" max="1105" width="58.3984375" bestFit="1" customWidth="1"/>
    <col min="1106" max="1106" width="50.33203125" bestFit="1" customWidth="1"/>
    <col min="1107" max="1107" width="53.1328125" bestFit="1" customWidth="1"/>
    <col min="1108" max="1108" width="23.53125" bestFit="1" customWidth="1"/>
    <col min="1109" max="1109" width="26.33203125" bestFit="1" customWidth="1"/>
    <col min="1110" max="1110" width="7.46484375" bestFit="1" customWidth="1"/>
    <col min="1111" max="1111" width="10.19921875" bestFit="1" customWidth="1"/>
    <col min="1112" max="1112" width="50.1328125" bestFit="1" customWidth="1"/>
    <col min="1113" max="1113" width="52.9296875" bestFit="1" customWidth="1"/>
    <col min="1114" max="1114" width="53.6640625" bestFit="1" customWidth="1"/>
    <col min="1115" max="1115" width="56.46484375" bestFit="1" customWidth="1"/>
    <col min="1116" max="1116" width="29.3984375" bestFit="1" customWidth="1"/>
    <col min="1117" max="1117" width="32.19921875" bestFit="1" customWidth="1"/>
    <col min="1118" max="1118" width="30.59765625" bestFit="1" customWidth="1"/>
    <col min="1119" max="1119" width="33.46484375" bestFit="1" customWidth="1"/>
    <col min="1120" max="1120" width="39.53125" bestFit="1" customWidth="1"/>
    <col min="1121" max="1121" width="42.33203125" bestFit="1" customWidth="1"/>
    <col min="1122" max="1122" width="12.3984375" bestFit="1" customWidth="1"/>
    <col min="1123" max="1123" width="15.19921875" bestFit="1" customWidth="1"/>
    <col min="1124" max="1124" width="25.9296875" bestFit="1" customWidth="1"/>
    <col min="1125" max="1125" width="28.73046875" bestFit="1" customWidth="1"/>
    <col min="1126" max="1126" width="41.9296875" bestFit="1" customWidth="1"/>
    <col min="1127" max="1127" width="44.73046875" bestFit="1" customWidth="1"/>
    <col min="1128" max="1128" width="33.46484375" bestFit="1" customWidth="1"/>
    <col min="1129" max="1129" width="36.265625" bestFit="1" customWidth="1"/>
    <col min="1130" max="1130" width="17.86328125" bestFit="1" customWidth="1"/>
    <col min="1131" max="1131" width="20.6640625" bestFit="1" customWidth="1"/>
    <col min="1132" max="1132" width="22.46484375" bestFit="1" customWidth="1"/>
    <col min="1133" max="1133" width="25.33203125" bestFit="1" customWidth="1"/>
    <col min="1134" max="1134" width="55.6640625" bestFit="1" customWidth="1"/>
    <col min="1135" max="1135" width="58.46484375" bestFit="1" customWidth="1"/>
    <col min="1136" max="1136" width="52.59765625" bestFit="1" customWidth="1"/>
    <col min="1137" max="1137" width="55.3984375" bestFit="1" customWidth="1"/>
    <col min="1138" max="1138" width="27.6640625" bestFit="1" customWidth="1"/>
    <col min="1139" max="1139" width="30.46484375" bestFit="1" customWidth="1"/>
    <col min="1140" max="1140" width="32.1328125" bestFit="1" customWidth="1"/>
    <col min="1141" max="1141" width="34.9296875" bestFit="1" customWidth="1"/>
    <col min="1142" max="1142" width="20.33203125" bestFit="1" customWidth="1"/>
    <col min="1143" max="1143" width="23.1328125" bestFit="1" customWidth="1"/>
    <col min="1144" max="1144" width="20.19921875" bestFit="1" customWidth="1"/>
    <col min="1145" max="1145" width="23" bestFit="1" customWidth="1"/>
    <col min="1146" max="1146" width="56.265625" bestFit="1" customWidth="1"/>
    <col min="1147" max="1147" width="59.06640625" bestFit="1" customWidth="1"/>
    <col min="1148" max="1148" width="10.796875" bestFit="1" customWidth="1"/>
    <col min="1149" max="1149" width="13.59765625" bestFit="1" customWidth="1"/>
    <col min="1150" max="1150" width="33.19921875" bestFit="1" customWidth="1"/>
    <col min="1151" max="1151" width="36" bestFit="1" customWidth="1"/>
    <col min="1152" max="1152" width="26.1328125" bestFit="1" customWidth="1"/>
    <col min="1153" max="1153" width="28.9296875" bestFit="1" customWidth="1"/>
    <col min="1154" max="1154" width="43.19921875" bestFit="1" customWidth="1"/>
    <col min="1155" max="1155" width="46" bestFit="1" customWidth="1"/>
    <col min="1156" max="1156" width="19.73046875" bestFit="1" customWidth="1"/>
    <col min="1157" max="1157" width="22.53125" bestFit="1" customWidth="1"/>
    <col min="1158" max="1158" width="38.3984375" bestFit="1" customWidth="1"/>
    <col min="1159" max="1159" width="41.265625" bestFit="1" customWidth="1"/>
    <col min="1160" max="1160" width="54.53125" bestFit="1" customWidth="1"/>
    <col min="1161" max="1161" width="57.33203125" bestFit="1" customWidth="1"/>
    <col min="1162" max="1162" width="21.19921875" bestFit="1" customWidth="1"/>
    <col min="1163" max="1163" width="24" bestFit="1" customWidth="1"/>
    <col min="1164" max="1164" width="41" bestFit="1" customWidth="1"/>
    <col min="1165" max="1165" width="43.796875" bestFit="1" customWidth="1"/>
    <col min="1166" max="1166" width="15.59765625" bestFit="1" customWidth="1"/>
    <col min="1167" max="1167" width="18.3984375" bestFit="1" customWidth="1"/>
    <col min="1168" max="1168" width="42.33203125" bestFit="1" customWidth="1"/>
    <col min="1169" max="1169" width="45.1328125" bestFit="1" customWidth="1"/>
    <col min="1170" max="1170" width="23.46484375" bestFit="1" customWidth="1"/>
    <col min="1171" max="1171" width="26.265625" bestFit="1" customWidth="1"/>
    <col min="1172" max="1172" width="48.53125" bestFit="1" customWidth="1"/>
    <col min="1173" max="1173" width="51.33203125" bestFit="1" customWidth="1"/>
    <col min="1174" max="1174" width="15.6640625" bestFit="1" customWidth="1"/>
    <col min="1175" max="1175" width="18.46484375" bestFit="1" customWidth="1"/>
    <col min="1176" max="1176" width="47.9296875" bestFit="1" customWidth="1"/>
    <col min="1177" max="1177" width="50.73046875" bestFit="1" customWidth="1"/>
    <col min="1178" max="1178" width="26.46484375" bestFit="1" customWidth="1"/>
    <col min="1179" max="1179" width="29.33203125" bestFit="1" customWidth="1"/>
    <col min="1180" max="1180" width="47.33203125" bestFit="1" customWidth="1"/>
    <col min="1181" max="1181" width="50.1328125" bestFit="1" customWidth="1"/>
    <col min="1182" max="1182" width="36.796875" bestFit="1" customWidth="1"/>
    <col min="1183" max="1183" width="39.59765625" bestFit="1" customWidth="1"/>
    <col min="1184" max="1184" width="55.46484375" bestFit="1" customWidth="1"/>
    <col min="1185" max="1185" width="58.06640625" bestFit="1" customWidth="1"/>
    <col min="1186" max="1186" width="28.73046875" bestFit="1" customWidth="1"/>
    <col min="1187" max="1187" width="31.53125" bestFit="1" customWidth="1"/>
    <col min="1188" max="1188" width="56.796875" bestFit="1" customWidth="1"/>
    <col min="1189" max="1189" width="59.59765625" bestFit="1" customWidth="1"/>
    <col min="1190" max="1190" width="48.06640625" bestFit="1" customWidth="1"/>
    <col min="1191" max="1191" width="50.86328125" bestFit="1" customWidth="1"/>
    <col min="1192" max="1192" width="40.6640625" bestFit="1" customWidth="1"/>
    <col min="1193" max="1193" width="43.46484375" bestFit="1" customWidth="1"/>
    <col min="1194" max="1194" width="51" bestFit="1" customWidth="1"/>
    <col min="1195" max="1195" width="53.86328125" bestFit="1" customWidth="1"/>
    <col min="1196" max="1196" width="29.3984375" bestFit="1" customWidth="1"/>
    <col min="1197" max="1197" width="32.19921875" bestFit="1" customWidth="1"/>
    <col min="1198" max="1198" width="47.59765625" bestFit="1" customWidth="1"/>
    <col min="1199" max="1199" width="50.3984375" bestFit="1" customWidth="1"/>
    <col min="1200" max="1200" width="17.59765625" bestFit="1" customWidth="1"/>
    <col min="1201" max="1201" width="20.3984375" bestFit="1" customWidth="1"/>
    <col min="1202" max="1202" width="24" bestFit="1" customWidth="1"/>
    <col min="1203" max="1203" width="26.796875" bestFit="1" customWidth="1"/>
    <col min="1204" max="1204" width="27.86328125" bestFit="1" customWidth="1"/>
    <col min="1205" max="1205" width="30.6640625" bestFit="1" customWidth="1"/>
    <col min="1206" max="1206" width="46.796875" bestFit="1" customWidth="1"/>
    <col min="1207" max="1207" width="49.6640625" bestFit="1" customWidth="1"/>
    <col min="1208" max="1208" width="31.59765625" bestFit="1" customWidth="1"/>
    <col min="1209" max="1209" width="34.3984375" bestFit="1" customWidth="1"/>
    <col min="1210" max="1210" width="49.06640625" bestFit="1" customWidth="1"/>
    <col min="1211" max="1211" width="51.86328125" bestFit="1" customWidth="1"/>
    <col min="1212" max="1212" width="45.46484375" bestFit="1" customWidth="1"/>
    <col min="1213" max="1213" width="48.265625" bestFit="1" customWidth="1"/>
    <col min="1214" max="1214" width="36.265625" bestFit="1" customWidth="1"/>
    <col min="1215" max="1215" width="39.06640625" bestFit="1" customWidth="1"/>
    <col min="1216" max="1216" width="31.06640625" bestFit="1" customWidth="1"/>
    <col min="1217" max="1217" width="33.86328125" bestFit="1" customWidth="1"/>
    <col min="1218" max="1218" width="47.6640625" bestFit="1" customWidth="1"/>
    <col min="1219" max="1219" width="50.46484375" bestFit="1" customWidth="1"/>
    <col min="1220" max="1220" width="44.9296875" bestFit="1" customWidth="1"/>
    <col min="1221" max="1221" width="47.73046875" bestFit="1" customWidth="1"/>
    <col min="1222" max="1222" width="26.86328125" bestFit="1" customWidth="1"/>
    <col min="1223" max="1223" width="29.6640625" bestFit="1" customWidth="1"/>
    <col min="1224" max="1224" width="35.19921875" bestFit="1" customWidth="1"/>
    <col min="1225" max="1225" width="38" bestFit="1" customWidth="1"/>
    <col min="1226" max="1226" width="40.6640625" bestFit="1" customWidth="1"/>
    <col min="1227" max="1227" width="43.46484375" bestFit="1" customWidth="1"/>
    <col min="1228" max="1228" width="28.59765625" bestFit="1" customWidth="1"/>
    <col min="1229" max="1229" width="31.3984375" bestFit="1" customWidth="1"/>
    <col min="1230" max="1230" width="21.3984375" bestFit="1" customWidth="1"/>
    <col min="1231" max="1231" width="24.19921875" bestFit="1" customWidth="1"/>
    <col min="1232" max="1232" width="45.53125" bestFit="1" customWidth="1"/>
    <col min="1233" max="1233" width="48.33203125" bestFit="1" customWidth="1"/>
    <col min="1234" max="1234" width="34.06640625" bestFit="1" customWidth="1"/>
    <col min="1235" max="1235" width="36.86328125" bestFit="1" customWidth="1"/>
    <col min="1236" max="1236" width="33.53125" bestFit="1" customWidth="1"/>
    <col min="1237" max="1237" width="36.33203125" bestFit="1" customWidth="1"/>
    <col min="1238" max="1238" width="32.6640625" bestFit="1" customWidth="1"/>
    <col min="1239" max="1239" width="35.46484375" bestFit="1" customWidth="1"/>
    <col min="1240" max="1240" width="36.265625" bestFit="1" customWidth="1"/>
    <col min="1241" max="1241" width="39.06640625" bestFit="1" customWidth="1"/>
    <col min="1242" max="1242" width="49" bestFit="1" customWidth="1"/>
    <col min="1243" max="1243" width="51.796875" bestFit="1" customWidth="1"/>
    <col min="1244" max="1244" width="65.265625" bestFit="1" customWidth="1"/>
    <col min="1245" max="1245" width="68.06640625" bestFit="1" customWidth="1"/>
    <col min="1246" max="1246" width="31.53125" bestFit="1" customWidth="1"/>
    <col min="1247" max="1247" width="34.33203125" bestFit="1" customWidth="1"/>
    <col min="1248" max="1248" width="23.06640625" bestFit="1" customWidth="1"/>
    <col min="1249" max="1249" width="25.86328125" bestFit="1" customWidth="1"/>
    <col min="1250" max="1250" width="27.3984375" bestFit="1" customWidth="1"/>
    <col min="1251" max="1251" width="30.19921875" bestFit="1" customWidth="1"/>
    <col min="1252" max="1252" width="32.1328125" bestFit="1" customWidth="1"/>
    <col min="1253" max="1253" width="34.9296875" bestFit="1" customWidth="1"/>
    <col min="1254" max="1254" width="42.33203125" bestFit="1" customWidth="1"/>
    <col min="1255" max="1255" width="45.1328125" bestFit="1" customWidth="1"/>
    <col min="1256" max="1256" width="33.6640625" bestFit="1" customWidth="1"/>
    <col min="1257" max="1257" width="36.46484375" bestFit="1" customWidth="1"/>
    <col min="1258" max="1258" width="50.265625" bestFit="1" customWidth="1"/>
    <col min="1259" max="1259" width="53.06640625" bestFit="1" customWidth="1"/>
    <col min="1260" max="1260" width="18.53125" bestFit="1" customWidth="1"/>
    <col min="1261" max="1261" width="21.3984375" bestFit="1" customWidth="1"/>
    <col min="1262" max="1262" width="42.73046875" bestFit="1" customWidth="1"/>
    <col min="1263" max="1263" width="45.59765625" bestFit="1" customWidth="1"/>
    <col min="1264" max="1264" width="50.06640625" bestFit="1" customWidth="1"/>
    <col min="1265" max="1265" width="52.86328125" bestFit="1" customWidth="1"/>
    <col min="1266" max="1266" width="45.59765625" bestFit="1" customWidth="1"/>
    <col min="1267" max="1267" width="48.3984375" bestFit="1" customWidth="1"/>
    <col min="1268" max="1268" width="27.1328125" bestFit="1" customWidth="1"/>
    <col min="1269" max="1269" width="29.9296875" bestFit="1" customWidth="1"/>
    <col min="1270" max="1270" width="8.9296875" bestFit="1" customWidth="1"/>
    <col min="1271" max="1271" width="10.53125" bestFit="1" customWidth="1"/>
    <col min="1272" max="1272" width="43.1328125" bestFit="1" customWidth="1"/>
    <col min="1273" max="1273" width="45.9296875" bestFit="1" customWidth="1"/>
    <col min="1274" max="1274" width="27.06640625" bestFit="1" customWidth="1"/>
    <col min="1275" max="1275" width="29.86328125" bestFit="1" customWidth="1"/>
    <col min="1276" max="1276" width="26.1328125" bestFit="1" customWidth="1"/>
    <col min="1277" max="1277" width="28.9296875" bestFit="1" customWidth="1"/>
    <col min="1278" max="1278" width="54.46484375" bestFit="1" customWidth="1"/>
    <col min="1279" max="1279" width="57.265625" bestFit="1" customWidth="1"/>
    <col min="1280" max="1280" width="53.33203125" bestFit="1" customWidth="1"/>
    <col min="1281" max="1281" width="56.1328125" bestFit="1" customWidth="1"/>
    <col min="1282" max="1282" width="55.1328125" bestFit="1" customWidth="1"/>
    <col min="1283" max="1283" width="58" bestFit="1" customWidth="1"/>
    <col min="1284" max="1284" width="45.265625" bestFit="1" customWidth="1"/>
    <col min="1285" max="1285" width="48.06640625" bestFit="1" customWidth="1"/>
    <col min="1286" max="1286" width="50.265625" bestFit="1" customWidth="1"/>
    <col min="1287" max="1287" width="53.06640625" bestFit="1" customWidth="1"/>
    <col min="1288" max="1288" width="46.1328125" bestFit="1" customWidth="1"/>
    <col min="1289" max="1289" width="48.9296875" bestFit="1" customWidth="1"/>
    <col min="1290" max="1290" width="44.9296875" bestFit="1" customWidth="1"/>
    <col min="1291" max="1291" width="47.73046875" bestFit="1" customWidth="1"/>
    <col min="1292" max="1292" width="33.3984375" bestFit="1" customWidth="1"/>
    <col min="1293" max="1293" width="36.19921875" bestFit="1" customWidth="1"/>
    <col min="1294" max="1294" width="23.33203125" bestFit="1" customWidth="1"/>
    <col min="1295" max="1295" width="26.1328125" bestFit="1" customWidth="1"/>
    <col min="1296" max="1296" width="46.6640625" bestFit="1" customWidth="1"/>
    <col min="1297" max="1297" width="49.53125" bestFit="1" customWidth="1"/>
    <col min="1298" max="1298" width="43.59765625" bestFit="1" customWidth="1"/>
    <col min="1299" max="1299" width="46.3984375" bestFit="1" customWidth="1"/>
    <col min="1300" max="1300" width="47.59765625" bestFit="1" customWidth="1"/>
    <col min="1301" max="1301" width="50.3984375" bestFit="1" customWidth="1"/>
    <col min="1302" max="1302" width="42.73046875" bestFit="1" customWidth="1"/>
    <col min="1303" max="1303" width="45.59765625" bestFit="1" customWidth="1"/>
    <col min="1304" max="1304" width="46" bestFit="1" customWidth="1"/>
    <col min="1305" max="1305" width="48.796875" bestFit="1" customWidth="1"/>
    <col min="1306" max="1306" width="50.73046875" bestFit="1" customWidth="1"/>
    <col min="1307" max="1307" width="53.59765625" bestFit="1" customWidth="1"/>
    <col min="1308" max="1308" width="41.1328125" bestFit="1" customWidth="1"/>
    <col min="1309" max="1309" width="43.9296875" bestFit="1" customWidth="1"/>
    <col min="1310" max="1310" width="41.1328125" bestFit="1" customWidth="1"/>
    <col min="1311" max="1311" width="43.9296875" bestFit="1" customWidth="1"/>
    <col min="1312" max="1312" width="23.06640625" bestFit="1" customWidth="1"/>
    <col min="1313" max="1313" width="25.86328125" bestFit="1" customWidth="1"/>
    <col min="1314" max="1314" width="52.1328125" bestFit="1" customWidth="1"/>
    <col min="1315" max="1315" width="54.9296875" bestFit="1" customWidth="1"/>
    <col min="1316" max="1316" width="36.3984375" bestFit="1" customWidth="1"/>
    <col min="1317" max="1317" width="39.19921875" bestFit="1" customWidth="1"/>
    <col min="1318" max="1318" width="8.9296875" bestFit="1" customWidth="1"/>
    <col min="1319" max="1319" width="11.59765625" bestFit="1" customWidth="1"/>
    <col min="1320" max="1320" width="55.33203125" bestFit="1" customWidth="1"/>
    <col min="1321" max="1321" width="58.1328125" bestFit="1" customWidth="1"/>
    <col min="1322" max="1322" width="44" bestFit="1" customWidth="1"/>
    <col min="1323" max="1323" width="46.796875" bestFit="1" customWidth="1"/>
    <col min="1324" max="1324" width="41.59765625" bestFit="1" customWidth="1"/>
    <col min="1325" max="1325" width="44.3984375" bestFit="1" customWidth="1"/>
    <col min="1326" max="1326" width="16.796875" bestFit="1" customWidth="1"/>
    <col min="1327" max="1327" width="19.59765625" bestFit="1" customWidth="1"/>
    <col min="1328" max="1328" width="35" bestFit="1" customWidth="1"/>
    <col min="1329" max="1329" width="37.796875" bestFit="1" customWidth="1"/>
    <col min="1330" max="1330" width="50.3984375" bestFit="1" customWidth="1"/>
    <col min="1331" max="1331" width="53.19921875" bestFit="1" customWidth="1"/>
    <col min="1332" max="1332" width="11.9296875" bestFit="1" customWidth="1"/>
    <col min="1333" max="1333" width="14.73046875" bestFit="1" customWidth="1"/>
    <col min="1334" max="1334" width="15.3984375" bestFit="1" customWidth="1"/>
    <col min="1335" max="1335" width="18.19921875" bestFit="1" customWidth="1"/>
    <col min="1336" max="1336" width="35.1328125" bestFit="1" customWidth="1"/>
    <col min="1337" max="1337" width="37.9296875" bestFit="1" customWidth="1"/>
    <col min="1338" max="1338" width="47.19921875" bestFit="1" customWidth="1"/>
    <col min="1339" max="1339" width="50" bestFit="1" customWidth="1"/>
    <col min="1340" max="1340" width="36.3984375" bestFit="1" customWidth="1"/>
    <col min="1341" max="1341" width="39.19921875" bestFit="1" customWidth="1"/>
    <col min="1342" max="1342" width="44" bestFit="1" customWidth="1"/>
    <col min="1343" max="1343" width="46.796875" bestFit="1" customWidth="1"/>
    <col min="1344" max="1344" width="31.3984375" bestFit="1" customWidth="1"/>
    <col min="1345" max="1345" width="34.19921875" bestFit="1" customWidth="1"/>
    <col min="1346" max="1346" width="44.46484375" bestFit="1" customWidth="1"/>
    <col min="1347" max="1347" width="47.265625" bestFit="1" customWidth="1"/>
    <col min="1348" max="1348" width="31" bestFit="1" customWidth="1"/>
    <col min="1349" max="1349" width="33.796875" bestFit="1" customWidth="1"/>
    <col min="1350" max="1350" width="20.3984375" bestFit="1" customWidth="1"/>
    <col min="1351" max="1351" width="23.19921875" bestFit="1" customWidth="1"/>
    <col min="1352" max="1352" width="27" bestFit="1" customWidth="1"/>
    <col min="1353" max="1353" width="29.796875" bestFit="1" customWidth="1"/>
    <col min="1354" max="1354" width="31" bestFit="1" customWidth="1"/>
    <col min="1355" max="1355" width="33.796875" bestFit="1" customWidth="1"/>
    <col min="1356" max="1356" width="39.73046875" bestFit="1" customWidth="1"/>
    <col min="1357" max="1357" width="42.53125" bestFit="1" customWidth="1"/>
    <col min="1358" max="1358" width="33.796875" bestFit="1" customWidth="1"/>
    <col min="1359" max="1359" width="36.59765625" bestFit="1" customWidth="1"/>
    <col min="1360" max="1360" width="40.53125" bestFit="1" customWidth="1"/>
    <col min="1361" max="1361" width="43.33203125" bestFit="1" customWidth="1"/>
    <col min="1362" max="1362" width="35" bestFit="1" customWidth="1"/>
    <col min="1363" max="1363" width="37.796875" bestFit="1" customWidth="1"/>
    <col min="1364" max="1364" width="53.9296875" bestFit="1" customWidth="1"/>
    <col min="1365" max="1365" width="56.73046875" bestFit="1" customWidth="1"/>
    <col min="1366" max="1366" width="15.06640625" bestFit="1" customWidth="1"/>
    <col min="1367" max="1367" width="17.86328125" bestFit="1" customWidth="1"/>
    <col min="1368" max="1368" width="19.33203125" bestFit="1" customWidth="1"/>
    <col min="1369" max="1369" width="22.1328125" bestFit="1" customWidth="1"/>
    <col min="1370" max="1370" width="42.59765625" bestFit="1" customWidth="1"/>
    <col min="1371" max="1371" width="45.46484375" bestFit="1" customWidth="1"/>
    <col min="1372" max="1372" width="28.265625" bestFit="1" customWidth="1"/>
    <col min="1373" max="1373" width="31.06640625" bestFit="1" customWidth="1"/>
    <col min="1374" max="1374" width="37.1328125" bestFit="1" customWidth="1"/>
    <col min="1375" max="1375" width="39.9296875" bestFit="1" customWidth="1"/>
    <col min="1376" max="1376" width="28.86328125" bestFit="1" customWidth="1"/>
    <col min="1377" max="1377" width="31.6640625" bestFit="1" customWidth="1"/>
    <col min="1378" max="1378" width="18.19921875" bestFit="1" customWidth="1"/>
    <col min="1379" max="1379" width="21.06640625" bestFit="1" customWidth="1"/>
    <col min="1380" max="1380" width="14.796875" bestFit="1" customWidth="1"/>
    <col min="1381" max="1381" width="17.59765625" bestFit="1" customWidth="1"/>
    <col min="1382" max="1382" width="34.53125" bestFit="1" customWidth="1"/>
    <col min="1383" max="1383" width="37.3984375" bestFit="1" customWidth="1"/>
    <col min="1384" max="1384" width="51.53125" bestFit="1" customWidth="1"/>
    <col min="1385" max="1385" width="54.33203125" bestFit="1" customWidth="1"/>
    <col min="1386" max="1386" width="22.86328125" bestFit="1" customWidth="1"/>
    <col min="1387" max="1387" width="25.6640625" bestFit="1" customWidth="1"/>
    <col min="1388" max="1388" width="53.46484375" bestFit="1" customWidth="1"/>
    <col min="1389" max="1389" width="56.265625" bestFit="1" customWidth="1"/>
    <col min="1390" max="1390" width="16.6640625" bestFit="1" customWidth="1"/>
    <col min="1391" max="1391" width="19.46484375" bestFit="1" customWidth="1"/>
    <col min="1392" max="1392" width="44.53125" bestFit="1" customWidth="1"/>
    <col min="1393" max="1393" width="47.33203125" bestFit="1" customWidth="1"/>
    <col min="1394" max="1394" width="26.59765625" bestFit="1" customWidth="1"/>
    <col min="1395" max="1395" width="29.46484375" bestFit="1" customWidth="1"/>
    <col min="1396" max="1396" width="49.59765625" bestFit="1" customWidth="1"/>
    <col min="1397" max="1397" width="52.3984375" bestFit="1" customWidth="1"/>
    <col min="1398" max="1398" width="57.33203125" bestFit="1" customWidth="1"/>
    <col min="1399" max="1399" width="60.1328125" bestFit="1" customWidth="1"/>
    <col min="1400" max="1400" width="25.1328125" bestFit="1" customWidth="1"/>
    <col min="1401" max="1401" width="27.9296875" bestFit="1" customWidth="1"/>
    <col min="1402" max="1402" width="36.33203125" bestFit="1" customWidth="1"/>
    <col min="1403" max="1403" width="39.1328125" bestFit="1" customWidth="1"/>
    <col min="1404" max="1404" width="37.265625" bestFit="1" customWidth="1"/>
    <col min="1405" max="1405" width="40.06640625" bestFit="1" customWidth="1"/>
    <col min="1406" max="1406" width="48.46484375" bestFit="1" customWidth="1"/>
    <col min="1407" max="1407" width="51.265625" bestFit="1" customWidth="1"/>
    <col min="1408" max="1408" width="35.6640625" bestFit="1" customWidth="1"/>
    <col min="1409" max="1409" width="38.46484375" bestFit="1" customWidth="1"/>
    <col min="1410" max="1410" width="42.3984375" bestFit="1" customWidth="1"/>
    <col min="1411" max="1411" width="45.19921875" bestFit="1" customWidth="1"/>
    <col min="1412" max="1412" width="11.06640625" bestFit="1" customWidth="1"/>
    <col min="1413" max="1413" width="13.86328125" bestFit="1" customWidth="1"/>
    <col min="1414" max="1414" width="37.59765625" bestFit="1" customWidth="1"/>
    <col min="1415" max="1415" width="40.3984375" bestFit="1" customWidth="1"/>
    <col min="1416" max="1416" width="17.86328125" bestFit="1" customWidth="1"/>
    <col min="1417" max="1417" width="20.6640625" bestFit="1" customWidth="1"/>
    <col min="1418" max="1418" width="34.1328125" bestFit="1" customWidth="1"/>
    <col min="1419" max="1419" width="36.9296875" bestFit="1" customWidth="1"/>
    <col min="1420" max="1420" width="40.9296875" bestFit="1" customWidth="1"/>
    <col min="1421" max="1421" width="43.73046875" bestFit="1" customWidth="1"/>
    <col min="1422" max="1422" width="51.19921875" bestFit="1" customWidth="1"/>
    <col min="1423" max="1423" width="54" bestFit="1" customWidth="1"/>
    <col min="1424" max="1424" width="46.265625" bestFit="1" customWidth="1"/>
    <col min="1425" max="1425" width="49.06640625" bestFit="1" customWidth="1"/>
    <col min="1426" max="1426" width="41.86328125" bestFit="1" customWidth="1"/>
    <col min="1427" max="1427" width="44.6640625" bestFit="1" customWidth="1"/>
    <col min="1428" max="1428" width="41.86328125" bestFit="1" customWidth="1"/>
    <col min="1429" max="1429" width="44.6640625" bestFit="1" customWidth="1"/>
    <col min="1430" max="1430" width="21.33203125" bestFit="1" customWidth="1"/>
    <col min="1431" max="1431" width="24.1328125" bestFit="1" customWidth="1"/>
    <col min="1432" max="1432" width="16.3984375" bestFit="1" customWidth="1"/>
    <col min="1433" max="1433" width="19.19921875" bestFit="1" customWidth="1"/>
    <col min="1434" max="1434" width="17.33203125" bestFit="1" customWidth="1"/>
    <col min="1435" max="1435" width="20.1328125" bestFit="1" customWidth="1"/>
    <col min="1436" max="1436" width="7.6640625" bestFit="1" customWidth="1"/>
    <col min="1437" max="1437" width="10.3984375" bestFit="1" customWidth="1"/>
    <col min="1438" max="1438" width="52.19921875" bestFit="1" customWidth="1"/>
    <col min="1439" max="1439" width="55" bestFit="1" customWidth="1"/>
    <col min="1440" max="1440" width="35.1328125" bestFit="1" customWidth="1"/>
    <col min="1441" max="1441" width="37.9296875" bestFit="1" customWidth="1"/>
    <col min="1442" max="1442" width="54.796875" bestFit="1" customWidth="1"/>
    <col min="1443" max="1443" width="57.6640625" bestFit="1" customWidth="1"/>
    <col min="1444" max="1444" width="40.1328125" bestFit="1" customWidth="1"/>
    <col min="1445" max="1445" width="42.9296875" bestFit="1" customWidth="1"/>
    <col min="1446" max="1446" width="50.86328125" bestFit="1" customWidth="1"/>
    <col min="1447" max="1447" width="53.73046875" bestFit="1" customWidth="1"/>
    <col min="1448" max="1448" width="36.46484375" bestFit="1" customWidth="1"/>
    <col min="1449" max="1449" width="39.265625" bestFit="1" customWidth="1"/>
    <col min="1450" max="1450" width="53.59765625" bestFit="1" customWidth="1"/>
    <col min="1451" max="1451" width="56.3984375" bestFit="1" customWidth="1"/>
    <col min="1452" max="1452" width="45.9296875" bestFit="1" customWidth="1"/>
    <col min="1453" max="1453" width="48.73046875" bestFit="1" customWidth="1"/>
    <col min="1454" max="1454" width="16.53125" bestFit="1" customWidth="1"/>
    <col min="1455" max="1455" width="19.33203125" bestFit="1" customWidth="1"/>
    <col min="1456" max="1456" width="28.3984375" bestFit="1" customWidth="1"/>
    <col min="1457" max="1457" width="31.19921875" bestFit="1" customWidth="1"/>
    <col min="1458" max="1458" width="38.86328125" bestFit="1" customWidth="1"/>
    <col min="1459" max="1459" width="41.73046875" bestFit="1" customWidth="1"/>
    <col min="1460" max="1460" width="29.19921875" bestFit="1" customWidth="1"/>
    <col min="1461" max="1461" width="32" bestFit="1" customWidth="1"/>
    <col min="1462" max="1462" width="20.06640625" bestFit="1" customWidth="1"/>
    <col min="1463" max="1463" width="22.86328125" bestFit="1" customWidth="1"/>
    <col min="1464" max="1464" width="48.19921875" bestFit="1" customWidth="1"/>
    <col min="1465" max="1465" width="51" bestFit="1" customWidth="1"/>
    <col min="1466" max="1466" width="55" bestFit="1" customWidth="1"/>
    <col min="1467" max="1467" width="57.86328125" bestFit="1" customWidth="1"/>
    <col min="1468" max="1468" width="15.1328125" bestFit="1" customWidth="1"/>
    <col min="1469" max="1469" width="17.9296875" bestFit="1" customWidth="1"/>
    <col min="1470" max="1470" width="16.19921875" bestFit="1" customWidth="1"/>
    <col min="1471" max="1471" width="19" bestFit="1" customWidth="1"/>
    <col min="1472" max="1472" width="23.59765625" bestFit="1" customWidth="1"/>
    <col min="1473" max="1473" width="26.3984375" bestFit="1" customWidth="1"/>
    <col min="1474" max="1474" width="23.6640625" bestFit="1" customWidth="1"/>
    <col min="1475" max="1475" width="26.46484375" bestFit="1" customWidth="1"/>
    <col min="1476" max="1476" width="30.9296875" bestFit="1" customWidth="1"/>
    <col min="1477" max="1477" width="33.73046875" bestFit="1" customWidth="1"/>
    <col min="1478" max="1478" width="18.06640625" bestFit="1" customWidth="1"/>
    <col min="1479" max="1479" width="20.9296875" bestFit="1" customWidth="1"/>
    <col min="1480" max="1480" width="21.265625" bestFit="1" customWidth="1"/>
    <col min="1481" max="1481" width="24.06640625" bestFit="1" customWidth="1"/>
    <col min="1482" max="1482" width="18.19921875" bestFit="1" customWidth="1"/>
    <col min="1483" max="1483" width="21.06640625" bestFit="1" customWidth="1"/>
    <col min="1484" max="1484" width="14.1328125" bestFit="1" customWidth="1"/>
    <col min="1485" max="1485" width="17" bestFit="1" customWidth="1"/>
    <col min="1486" max="1486" width="19.53125" bestFit="1" customWidth="1"/>
    <col min="1487" max="1487" width="22.33203125" bestFit="1" customWidth="1"/>
    <col min="1488" max="1488" width="46.3984375" bestFit="1" customWidth="1"/>
    <col min="1489" max="1489" width="49.19921875" bestFit="1" customWidth="1"/>
    <col min="1490" max="1490" width="37.796875" bestFit="1" customWidth="1"/>
    <col min="1491" max="1491" width="40.59765625" bestFit="1" customWidth="1"/>
    <col min="1492" max="1492" width="16.53125" bestFit="1" customWidth="1"/>
    <col min="1493" max="1493" width="19.33203125" bestFit="1" customWidth="1"/>
    <col min="1494" max="1494" width="8.9296875" bestFit="1" customWidth="1"/>
    <col min="1495" max="1495" width="11.3984375" bestFit="1" customWidth="1"/>
    <col min="1496" max="1496" width="34.73046875" bestFit="1" customWidth="1"/>
    <col min="1497" max="1497" width="37.59765625" bestFit="1" customWidth="1"/>
    <col min="1498" max="1498" width="51.796875" bestFit="1" customWidth="1"/>
    <col min="1499" max="1499" width="54.59765625" bestFit="1" customWidth="1"/>
    <col min="1500" max="1500" width="38.265625" bestFit="1" customWidth="1"/>
    <col min="1501" max="1501" width="41.06640625" bestFit="1" customWidth="1"/>
    <col min="1502" max="1502" width="9.53125" bestFit="1" customWidth="1"/>
    <col min="1503" max="1503" width="12.265625" bestFit="1" customWidth="1"/>
    <col min="1504" max="1504" width="32.73046875" bestFit="1" customWidth="1"/>
    <col min="1505" max="1505" width="35.53125" bestFit="1" customWidth="1"/>
    <col min="1506" max="1506" width="47.3984375" bestFit="1" customWidth="1"/>
    <col min="1507" max="1507" width="50.19921875" bestFit="1" customWidth="1"/>
    <col min="1508" max="1508" width="28.6640625" bestFit="1" customWidth="1"/>
    <col min="1509" max="1509" width="31.46484375" bestFit="1" customWidth="1"/>
    <col min="1510" max="1510" width="22.796875" bestFit="1" customWidth="1"/>
    <col min="1511" max="1511" width="25.59765625" bestFit="1" customWidth="1"/>
    <col min="1512" max="1512" width="11.265625" bestFit="1" customWidth="1"/>
    <col min="1513" max="1513" width="14.06640625" bestFit="1" customWidth="1"/>
    <col min="1514" max="1514" width="27.53125" bestFit="1" customWidth="1"/>
    <col min="1515" max="1515" width="30.33203125" bestFit="1" customWidth="1"/>
    <col min="1516" max="1516" width="21.53125" bestFit="1" customWidth="1"/>
    <col min="1517" max="1517" width="24.33203125" bestFit="1" customWidth="1"/>
    <col min="1518" max="1518" width="24" bestFit="1" customWidth="1"/>
    <col min="1519" max="1519" width="26.796875" bestFit="1" customWidth="1"/>
    <col min="1520" max="1520" width="32.53125" bestFit="1" customWidth="1"/>
    <col min="1521" max="1521" width="35.33203125" bestFit="1" customWidth="1"/>
    <col min="1522" max="1522" width="50.1328125" bestFit="1" customWidth="1"/>
    <col min="1523" max="1523" width="52.9296875" bestFit="1" customWidth="1"/>
    <col min="1524" max="1524" width="30.3984375" bestFit="1" customWidth="1"/>
    <col min="1525" max="1525" width="33.265625" bestFit="1" customWidth="1"/>
    <col min="1526" max="1526" width="24.3984375" bestFit="1" customWidth="1"/>
    <col min="1527" max="1527" width="27.19921875" bestFit="1" customWidth="1"/>
    <col min="1528" max="1528" width="46" bestFit="1" customWidth="1"/>
    <col min="1529" max="1529" width="48.796875" bestFit="1" customWidth="1"/>
    <col min="1530" max="1530" width="54.6640625" bestFit="1" customWidth="1"/>
    <col min="1531" max="1531" width="57.53125" bestFit="1" customWidth="1"/>
    <col min="1532" max="1532" width="33.59765625" bestFit="1" customWidth="1"/>
    <col min="1533" max="1533" width="36.3984375" bestFit="1" customWidth="1"/>
    <col min="1534" max="1534" width="33.06640625" bestFit="1" customWidth="1"/>
    <col min="1535" max="1535" width="35.86328125" bestFit="1" customWidth="1"/>
    <col min="1536" max="1536" width="27.86328125" bestFit="1" customWidth="1"/>
    <col min="1537" max="1537" width="30.6640625" bestFit="1" customWidth="1"/>
    <col min="1538" max="1538" width="9.796875" bestFit="1" customWidth="1"/>
    <col min="1539" max="1539" width="12.53125" bestFit="1" customWidth="1"/>
    <col min="1540" max="1540" width="10.6640625" bestFit="1" customWidth="1"/>
    <col min="1541" max="1541" width="13.46484375" bestFit="1" customWidth="1"/>
    <col min="1542" max="1542" width="38.86328125" bestFit="1" customWidth="1"/>
    <col min="1543" max="1543" width="41.73046875" bestFit="1" customWidth="1"/>
    <col min="1544" max="1544" width="45.33203125" bestFit="1" customWidth="1"/>
    <col min="1545" max="1545" width="48.1328125" bestFit="1" customWidth="1"/>
    <col min="1546" max="1546" width="43.6640625" bestFit="1" customWidth="1"/>
    <col min="1547" max="1547" width="46.46484375" bestFit="1" customWidth="1"/>
    <col min="1548" max="1548" width="33" bestFit="1" customWidth="1"/>
    <col min="1549" max="1549" width="35.796875" bestFit="1" customWidth="1"/>
    <col min="1550" max="1550" width="35.9296875" bestFit="1" customWidth="1"/>
    <col min="1551" max="1551" width="38.73046875" bestFit="1" customWidth="1"/>
    <col min="1552" max="1552" width="10.86328125" bestFit="1" customWidth="1"/>
    <col min="1553" max="1553" width="13.6640625" bestFit="1" customWidth="1"/>
    <col min="1554" max="1554" width="36.86328125" bestFit="1" customWidth="1"/>
    <col min="1555" max="1555" width="39.6640625" bestFit="1" customWidth="1"/>
    <col min="1556" max="1556" width="23.59765625" bestFit="1" customWidth="1"/>
    <col min="1557" max="1557" width="26.3984375" bestFit="1" customWidth="1"/>
    <col min="1558" max="1558" width="12.265625" bestFit="1" customWidth="1"/>
    <col min="1559" max="1559" width="15.06640625" bestFit="1" customWidth="1"/>
    <col min="1560" max="1560" width="27.1328125" bestFit="1" customWidth="1"/>
    <col min="1561" max="1561" width="29.9296875" bestFit="1" customWidth="1"/>
    <col min="1562" max="1562" width="43.86328125" bestFit="1" customWidth="1"/>
    <col min="1563" max="1563" width="46.6640625" bestFit="1" customWidth="1"/>
    <col min="1564" max="1564" width="39.265625" bestFit="1" customWidth="1"/>
    <col min="1565" max="1565" width="42.06640625" bestFit="1" customWidth="1"/>
    <col min="1566" max="1566" width="52.06640625" bestFit="1" customWidth="1"/>
    <col min="1567" max="1567" width="54.86328125" bestFit="1" customWidth="1"/>
    <col min="1568" max="1568" width="28.265625" bestFit="1" customWidth="1"/>
    <col min="1569" max="1569" width="31.06640625" bestFit="1" customWidth="1"/>
    <col min="1570" max="1570" width="25.06640625" bestFit="1" customWidth="1"/>
    <col min="1571" max="1571" width="27.86328125" bestFit="1" customWidth="1"/>
    <col min="1572" max="1572" width="32.06640625" bestFit="1" customWidth="1"/>
    <col min="1573" max="1573" width="34.86328125" bestFit="1" customWidth="1"/>
    <col min="1574" max="1574" width="12.6640625" bestFit="1" customWidth="1"/>
    <col min="1575" max="1575" width="15.46484375" bestFit="1" customWidth="1"/>
    <col min="1576" max="1576" width="47.3984375" bestFit="1" customWidth="1"/>
    <col min="1577" max="1577" width="50.19921875" bestFit="1" customWidth="1"/>
    <col min="1578" max="1578" width="11.33203125" bestFit="1" customWidth="1"/>
    <col min="1579" max="1579" width="14.1328125" bestFit="1" customWidth="1"/>
    <col min="1580" max="1580" width="32.265625" bestFit="1" customWidth="1"/>
    <col min="1581" max="1581" width="35.06640625" bestFit="1" customWidth="1"/>
    <col min="1582" max="1582" width="49.73046875" bestFit="1" customWidth="1"/>
    <col min="1583" max="1583" width="52.53125" bestFit="1" customWidth="1"/>
    <col min="1584" max="1584" width="50.3984375" bestFit="1" customWidth="1"/>
    <col min="1585" max="1585" width="53.19921875" bestFit="1" customWidth="1"/>
    <col min="1586" max="1586" width="20.9296875" bestFit="1" customWidth="1"/>
    <col min="1587" max="1587" width="23.73046875" bestFit="1" customWidth="1"/>
    <col min="1588" max="1588" width="14.6640625" bestFit="1" customWidth="1"/>
    <col min="1589" max="1589" width="17.46484375" bestFit="1" customWidth="1"/>
    <col min="1590" max="1590" width="25.19921875" bestFit="1" customWidth="1"/>
    <col min="1591" max="1591" width="28" bestFit="1" customWidth="1"/>
    <col min="1592" max="1592" width="43.59765625" bestFit="1" customWidth="1"/>
    <col min="1593" max="1593" width="46.3984375" bestFit="1" customWidth="1"/>
    <col min="1594" max="1594" width="18.1328125" bestFit="1" customWidth="1"/>
    <col min="1595" max="1595" width="21" bestFit="1" customWidth="1"/>
    <col min="1596" max="1596" width="35.86328125" bestFit="1" customWidth="1"/>
    <col min="1597" max="1597" width="38.6640625" bestFit="1" customWidth="1"/>
    <col min="1598" max="1598" width="15.53125" bestFit="1" customWidth="1"/>
    <col min="1599" max="1599" width="18.33203125" bestFit="1" customWidth="1"/>
    <col min="1600" max="1600" width="11.1328125" bestFit="1" customWidth="1"/>
    <col min="1601" max="1601" width="13.9296875" bestFit="1" customWidth="1"/>
    <col min="1602" max="1602" width="29.86328125" bestFit="1" customWidth="1"/>
    <col min="1603" max="1603" width="32.6640625" bestFit="1" customWidth="1"/>
    <col min="1604" max="1604" width="21.86328125" bestFit="1" customWidth="1"/>
    <col min="1605" max="1605" width="24.6640625" bestFit="1" customWidth="1"/>
    <col min="1606" max="1606" width="20.59765625" bestFit="1" customWidth="1"/>
    <col min="1607" max="1607" width="23.3984375" bestFit="1" customWidth="1"/>
    <col min="1608" max="1608" width="18.86328125" bestFit="1" customWidth="1"/>
    <col min="1609" max="1609" width="21.6640625" bestFit="1" customWidth="1"/>
    <col min="1610" max="1610" width="44.6640625" bestFit="1" customWidth="1"/>
    <col min="1611" max="1611" width="47.46484375" bestFit="1" customWidth="1"/>
    <col min="1612" max="1612" width="36.19921875" bestFit="1" customWidth="1"/>
    <col min="1613" max="1613" width="39" bestFit="1" customWidth="1"/>
    <col min="1614" max="1614" width="14" bestFit="1" customWidth="1"/>
    <col min="1615" max="1615" width="16.86328125" bestFit="1" customWidth="1"/>
    <col min="1616" max="1616" width="46.06640625" bestFit="1" customWidth="1"/>
    <col min="1617" max="1617" width="48.86328125" bestFit="1" customWidth="1"/>
    <col min="1618" max="1618" width="27" bestFit="1" customWidth="1"/>
    <col min="1619" max="1619" width="29.796875" bestFit="1" customWidth="1"/>
    <col min="1620" max="1620" width="18.06640625" bestFit="1" customWidth="1"/>
    <col min="1621" max="1621" width="20.9296875" bestFit="1" customWidth="1"/>
    <col min="1622" max="1622" width="45.265625" bestFit="1" customWidth="1"/>
    <col min="1623" max="1623" width="48.06640625" bestFit="1" customWidth="1"/>
    <col min="1624" max="1624" width="24.796875" bestFit="1" customWidth="1"/>
    <col min="1625" max="1625" width="27.59765625" bestFit="1" customWidth="1"/>
    <col min="1626" max="1626" width="52.6640625" bestFit="1" customWidth="1"/>
    <col min="1627" max="1627" width="55.46484375" bestFit="1" customWidth="1"/>
    <col min="1628" max="1628" width="38.1328125" bestFit="1" customWidth="1"/>
    <col min="1629" max="1629" width="40.9296875" bestFit="1" customWidth="1"/>
    <col min="1630" max="1630" width="54.73046875" bestFit="1" customWidth="1"/>
    <col min="1631" max="1631" width="57.59765625" bestFit="1" customWidth="1"/>
    <col min="1632" max="1632" width="43.19921875" bestFit="1" customWidth="1"/>
    <col min="1633" max="1633" width="46" bestFit="1" customWidth="1"/>
    <col min="1634" max="1634" width="32.53125" bestFit="1" customWidth="1"/>
    <col min="1635" max="1635" width="35.33203125" bestFit="1" customWidth="1"/>
    <col min="1636" max="1636" width="35.06640625" bestFit="1" customWidth="1"/>
    <col min="1637" max="1637" width="37.86328125" bestFit="1" customWidth="1"/>
    <col min="1638" max="1638" width="52.9296875" bestFit="1" customWidth="1"/>
    <col min="1639" max="1639" width="55.73046875" bestFit="1" customWidth="1"/>
    <col min="1640" max="1640" width="11.19921875" bestFit="1" customWidth="1"/>
    <col min="1641" max="1641" width="14" bestFit="1" customWidth="1"/>
    <col min="1642" max="1642" width="29.3984375" bestFit="1" customWidth="1"/>
    <col min="1643" max="1643" width="32.19921875" bestFit="1" customWidth="1"/>
    <col min="1644" max="1644" width="21.796875" bestFit="1" customWidth="1"/>
    <col min="1645" max="1645" width="24.59765625" bestFit="1" customWidth="1"/>
    <col min="1646" max="1646" width="21.59765625" bestFit="1" customWidth="1"/>
    <col min="1647" max="1647" width="24.3984375" bestFit="1" customWidth="1"/>
    <col min="1648" max="1648" width="36.1328125" bestFit="1" customWidth="1"/>
    <col min="1649" max="1649" width="38.9296875" bestFit="1" customWidth="1"/>
    <col min="1650" max="1650" width="6.59765625" bestFit="1" customWidth="1"/>
    <col min="1651" max="1651" width="9.33203125" bestFit="1" customWidth="1"/>
    <col min="1652" max="1652" width="29.265625" bestFit="1" customWidth="1"/>
    <col min="1653" max="1653" width="32.06640625" bestFit="1" customWidth="1"/>
    <col min="1654" max="1654" width="12.1328125" bestFit="1" customWidth="1"/>
    <col min="1655" max="1655" width="14.9296875" bestFit="1" customWidth="1"/>
    <col min="1656" max="1656" width="37.796875" bestFit="1" customWidth="1"/>
    <col min="1657" max="1657" width="40.59765625" bestFit="1" customWidth="1"/>
    <col min="1658" max="1658" width="47.1328125" bestFit="1" customWidth="1"/>
    <col min="1659" max="1659" width="49.9296875" bestFit="1" customWidth="1"/>
    <col min="1660" max="1660" width="22.1328125" bestFit="1" customWidth="1"/>
    <col min="1661" max="1661" width="25" bestFit="1" customWidth="1"/>
    <col min="1662" max="1662" width="16" bestFit="1" customWidth="1"/>
    <col min="1663" max="1663" width="18.796875" bestFit="1" customWidth="1"/>
    <col min="1664" max="1664" width="48.06640625" bestFit="1" customWidth="1"/>
    <col min="1665" max="1665" width="50.86328125" bestFit="1" customWidth="1"/>
    <col min="1666" max="1666" width="8.9296875" bestFit="1" customWidth="1"/>
    <col min="1667" max="1667" width="11.1328125" bestFit="1" customWidth="1"/>
    <col min="1668" max="1668" width="52.265625" bestFit="1" customWidth="1"/>
    <col min="1669" max="1669" width="55.06640625" bestFit="1" customWidth="1"/>
    <col min="1670" max="1670" width="14.1328125" bestFit="1" customWidth="1"/>
    <col min="1671" max="1671" width="17" bestFit="1" customWidth="1"/>
    <col min="1672" max="1672" width="8.9296875" bestFit="1" customWidth="1"/>
    <col min="1673" max="1673" width="10.46484375" bestFit="1" customWidth="1"/>
    <col min="1674" max="1674" width="31.265625" bestFit="1" customWidth="1"/>
    <col min="1675" max="1675" width="34.06640625" bestFit="1" customWidth="1"/>
    <col min="1676" max="1676" width="51.9296875" bestFit="1" customWidth="1"/>
    <col min="1677" max="1677" width="54.73046875" bestFit="1" customWidth="1"/>
    <col min="1678" max="1678" width="15" bestFit="1" customWidth="1"/>
    <col min="1679" max="1679" width="17.796875" bestFit="1" customWidth="1"/>
    <col min="1680" max="1680" width="13" bestFit="1" customWidth="1"/>
    <col min="1681" max="1681" width="15.796875" bestFit="1" customWidth="1"/>
    <col min="1682" max="1682" width="72" bestFit="1" customWidth="1"/>
    <col min="1683" max="1683" width="74.796875" bestFit="1" customWidth="1"/>
    <col min="1684" max="1684" width="41.59765625" bestFit="1" customWidth="1"/>
    <col min="1685" max="1685" width="44.3984375" bestFit="1" customWidth="1"/>
    <col min="1686" max="1686" width="14.33203125" bestFit="1" customWidth="1"/>
    <col min="1687" max="1687" width="17.19921875" bestFit="1" customWidth="1"/>
    <col min="1688" max="1688" width="54.265625" bestFit="1" customWidth="1"/>
    <col min="1689" max="1689" width="57.06640625" bestFit="1" customWidth="1"/>
    <col min="1690" max="1690" width="25.265625" bestFit="1" customWidth="1"/>
    <col min="1691" max="1691" width="28.06640625" bestFit="1" customWidth="1"/>
    <col min="1692" max="1692" width="33.19921875" bestFit="1" customWidth="1"/>
    <col min="1693" max="1693" width="36" bestFit="1" customWidth="1"/>
    <col min="1694" max="1694" width="30.1328125" bestFit="1" customWidth="1"/>
    <col min="1695" max="1695" width="32.9296875" bestFit="1" customWidth="1"/>
    <col min="1696" max="1696" width="33.53125" bestFit="1" customWidth="1"/>
    <col min="1697" max="1697" width="36.33203125" bestFit="1" customWidth="1"/>
    <col min="1698" max="1698" width="18.265625" bestFit="1" customWidth="1"/>
    <col min="1699" max="1699" width="21.1328125" bestFit="1" customWidth="1"/>
    <col min="1700" max="1700" width="31" bestFit="1" customWidth="1"/>
    <col min="1701" max="1701" width="33.796875" bestFit="1" customWidth="1"/>
    <col min="1702" max="1702" width="21.19921875" bestFit="1" customWidth="1"/>
    <col min="1703" max="1703" width="24" bestFit="1" customWidth="1"/>
    <col min="1704" max="1704" width="39.46484375" bestFit="1" customWidth="1"/>
    <col min="1705" max="1705" width="42.265625" bestFit="1" customWidth="1"/>
    <col min="1706" max="1706" width="29.19921875" bestFit="1" customWidth="1"/>
    <col min="1707" max="1707" width="32" bestFit="1" customWidth="1"/>
    <col min="1708" max="1708" width="50.3984375" bestFit="1" customWidth="1"/>
    <col min="1709" max="1709" width="53.19921875" bestFit="1" customWidth="1"/>
    <col min="1710" max="1710" width="16.06640625" bestFit="1" customWidth="1"/>
    <col min="1711" max="1711" width="18.86328125" bestFit="1" customWidth="1"/>
    <col min="1712" max="1712" width="32" bestFit="1" customWidth="1"/>
    <col min="1713" max="1713" width="34.796875" bestFit="1" customWidth="1"/>
    <col min="1714" max="1714" width="20.6640625" bestFit="1" customWidth="1"/>
    <col min="1715" max="1715" width="23.46484375" bestFit="1" customWidth="1"/>
    <col min="1716" max="1716" width="49.73046875" bestFit="1" customWidth="1"/>
    <col min="1717" max="1717" width="52.53125" bestFit="1" customWidth="1"/>
    <col min="1718" max="1718" width="34.1328125" bestFit="1" customWidth="1"/>
    <col min="1719" max="1719" width="36.9296875" bestFit="1" customWidth="1"/>
    <col min="1720" max="1720" width="38.73046875" bestFit="1" customWidth="1"/>
    <col min="1721" max="1721" width="41.59765625" bestFit="1" customWidth="1"/>
    <col min="1722" max="1722" width="31.59765625" bestFit="1" customWidth="1"/>
    <col min="1723" max="1723" width="34.3984375" bestFit="1" customWidth="1"/>
    <col min="1724" max="1724" width="45.86328125" bestFit="1" customWidth="1"/>
    <col min="1725" max="1725" width="48.6640625" bestFit="1" customWidth="1"/>
    <col min="1726" max="1726" width="51.33203125" bestFit="1" customWidth="1"/>
    <col min="1727" max="1727" width="54.1328125" bestFit="1" customWidth="1"/>
    <col min="1728" max="1728" width="17.46484375" bestFit="1" customWidth="1"/>
    <col min="1729" max="1729" width="20.265625" bestFit="1" customWidth="1"/>
    <col min="1730" max="1730" width="30" bestFit="1" customWidth="1"/>
    <col min="1731" max="1731" width="32.796875" bestFit="1" customWidth="1"/>
    <col min="1732" max="1732" width="31.86328125" bestFit="1" customWidth="1"/>
    <col min="1733" max="1733" width="34.6640625" bestFit="1" customWidth="1"/>
    <col min="1734" max="1734" width="9.6640625" bestFit="1" customWidth="1"/>
    <col min="1735" max="1735" width="12.3984375" bestFit="1" customWidth="1"/>
    <col min="1736" max="1736" width="54.3984375" bestFit="1" customWidth="1"/>
    <col min="1737" max="1737" width="57.19921875" bestFit="1" customWidth="1"/>
    <col min="1738" max="1738" width="42" bestFit="1" customWidth="1"/>
    <col min="1739" max="1739" width="44.796875" bestFit="1" customWidth="1"/>
    <col min="1740" max="1740" width="21.265625" bestFit="1" customWidth="1"/>
    <col min="1741" max="1741" width="24.06640625" bestFit="1" customWidth="1"/>
    <col min="1742" max="1742" width="50.46484375" bestFit="1" customWidth="1"/>
    <col min="1743" max="1743" width="53.265625" bestFit="1" customWidth="1"/>
    <col min="1744" max="1744" width="49.59765625" bestFit="1" customWidth="1"/>
    <col min="1745" max="1745" width="52.3984375" bestFit="1" customWidth="1"/>
    <col min="1746" max="1746" width="27.06640625" bestFit="1" customWidth="1"/>
    <col min="1747" max="1747" width="29.86328125" bestFit="1" customWidth="1"/>
    <col min="1748" max="1748" width="18.86328125" bestFit="1" customWidth="1"/>
    <col min="1749" max="1749" width="21.6640625" bestFit="1" customWidth="1"/>
    <col min="1750" max="1750" width="14.73046875" bestFit="1" customWidth="1"/>
    <col min="1751" max="1751" width="17.53125" bestFit="1" customWidth="1"/>
    <col min="1752" max="1752" width="19.265625" bestFit="1" customWidth="1"/>
    <col min="1753" max="1753" width="22.06640625" bestFit="1" customWidth="1"/>
    <col min="1754" max="1754" width="49.3984375" bestFit="1" customWidth="1"/>
    <col min="1755" max="1755" width="52.19921875" bestFit="1" customWidth="1"/>
    <col min="1756" max="1756" width="15" bestFit="1" customWidth="1"/>
    <col min="1757" max="1757" width="17.796875" bestFit="1" customWidth="1"/>
    <col min="1758" max="1758" width="52.06640625" bestFit="1" customWidth="1"/>
    <col min="1759" max="1759" width="54.86328125" bestFit="1" customWidth="1"/>
    <col min="1760" max="1760" width="33.73046875" bestFit="1" customWidth="1"/>
    <col min="1761" max="1761" width="36.53125" bestFit="1" customWidth="1"/>
    <col min="1762" max="1762" width="31.46484375" bestFit="1" customWidth="1"/>
    <col min="1763" max="1763" width="34.265625" bestFit="1" customWidth="1"/>
    <col min="1764" max="1764" width="53.53125" bestFit="1" customWidth="1"/>
    <col min="1765" max="1765" width="56.33203125" bestFit="1" customWidth="1"/>
    <col min="1766" max="1766" width="9.73046875" bestFit="1" customWidth="1"/>
    <col min="1767" max="1767" width="12.46484375" bestFit="1" customWidth="1"/>
    <col min="1768" max="1768" width="35.53125" bestFit="1" customWidth="1"/>
    <col min="1769" max="1769" width="38.33203125" bestFit="1" customWidth="1"/>
    <col min="1770" max="1770" width="20.1328125" bestFit="1" customWidth="1"/>
    <col min="1771" max="1771" width="22.9296875" bestFit="1" customWidth="1"/>
    <col min="1772" max="1772" width="54.6640625" bestFit="1" customWidth="1"/>
    <col min="1773" max="1773" width="57.53125" bestFit="1" customWidth="1"/>
    <col min="1774" max="1774" width="20.86328125" bestFit="1" customWidth="1"/>
    <col min="1775" max="1775" width="23.6640625" bestFit="1" customWidth="1"/>
    <col min="1776" max="1776" width="12.19921875" bestFit="1" customWidth="1"/>
    <col min="1777" max="1777" width="15" bestFit="1" customWidth="1"/>
    <col min="1778" max="1778" width="51.33203125" bestFit="1" customWidth="1"/>
    <col min="1779" max="1779" width="54.1328125" bestFit="1" customWidth="1"/>
    <col min="1780" max="1780" width="26.265625" bestFit="1" customWidth="1"/>
    <col min="1781" max="1781" width="29.1328125" bestFit="1" customWidth="1"/>
    <col min="1782" max="1782" width="46.1328125" bestFit="1" customWidth="1"/>
    <col min="1783" max="1783" width="48.9296875" bestFit="1" customWidth="1"/>
    <col min="1784" max="1784" width="35.33203125" bestFit="1" customWidth="1"/>
    <col min="1785" max="1785" width="38.1328125" bestFit="1" customWidth="1"/>
    <col min="1786" max="1786" width="36.59765625" bestFit="1" customWidth="1"/>
    <col min="1787" max="1787" width="39.3984375" bestFit="1" customWidth="1"/>
    <col min="1788" max="1788" width="47.9296875" bestFit="1" customWidth="1"/>
    <col min="1789" max="1789" width="50.73046875" bestFit="1" customWidth="1"/>
    <col min="1790" max="1790" width="7.73046875" bestFit="1" customWidth="1"/>
    <col min="1791" max="1791" width="10.46484375" bestFit="1" customWidth="1"/>
    <col min="1792" max="1792" width="38.46484375" bestFit="1" customWidth="1"/>
    <col min="1793" max="1793" width="41.33203125" bestFit="1" customWidth="1"/>
    <col min="1794" max="1794" width="33.86328125" bestFit="1" customWidth="1"/>
    <col min="1795" max="1795" width="36.6640625" bestFit="1" customWidth="1"/>
    <col min="1796" max="1796" width="53.06640625" bestFit="1" customWidth="1"/>
    <col min="1797" max="1797" width="55.86328125" bestFit="1" customWidth="1"/>
    <col min="1798" max="1798" width="27.19921875" bestFit="1" customWidth="1"/>
    <col min="1799" max="1799" width="30" bestFit="1" customWidth="1"/>
    <col min="1800" max="1800" width="46.3984375" bestFit="1" customWidth="1"/>
    <col min="1801" max="1801" width="49.19921875" bestFit="1" customWidth="1"/>
    <col min="1802" max="1802" width="32.9296875" bestFit="1" customWidth="1"/>
    <col min="1803" max="1803" width="35.73046875" bestFit="1" customWidth="1"/>
    <col min="1804" max="1804" width="38.19921875" bestFit="1" customWidth="1"/>
    <col min="1805" max="1805" width="41" bestFit="1" customWidth="1"/>
    <col min="1806" max="1806" width="26.19921875" bestFit="1" customWidth="1"/>
    <col min="1807" max="1807" width="29.06640625" bestFit="1" customWidth="1"/>
    <col min="1808" max="1808" width="13.59765625" bestFit="1" customWidth="1"/>
    <col min="1809" max="1809" width="16.3984375" bestFit="1" customWidth="1"/>
    <col min="1810" max="1810" width="17.46484375" bestFit="1" customWidth="1"/>
    <col min="1811" max="1811" width="20.265625" bestFit="1" customWidth="1"/>
    <col min="1812" max="1812" width="27.265625" bestFit="1" customWidth="1"/>
    <col min="1813" max="1813" width="30.06640625" bestFit="1" customWidth="1"/>
    <col min="1814" max="1814" width="51.06640625" bestFit="1" customWidth="1"/>
    <col min="1815" max="1815" width="53.9296875" bestFit="1" customWidth="1"/>
    <col min="1816" max="1816" width="13.19921875" bestFit="1" customWidth="1"/>
    <col min="1817" max="1817" width="16" bestFit="1" customWidth="1"/>
    <col min="1818" max="1818" width="31.265625" bestFit="1" customWidth="1"/>
    <col min="1819" max="1819" width="34.06640625" bestFit="1" customWidth="1"/>
    <col min="1820" max="1820" width="32.3984375" bestFit="1" customWidth="1"/>
    <col min="1821" max="1821" width="35.19921875" bestFit="1" customWidth="1"/>
    <col min="1822" max="1822" width="32.59765625" bestFit="1" customWidth="1"/>
    <col min="1823" max="1823" width="35.3984375" bestFit="1" customWidth="1"/>
    <col min="1824" max="1824" width="52.06640625" bestFit="1" customWidth="1"/>
    <col min="1825" max="1825" width="54.86328125" bestFit="1" customWidth="1"/>
    <col min="1826" max="1826" width="24.796875" bestFit="1" customWidth="1"/>
    <col min="1827" max="1827" width="27.59765625" bestFit="1" customWidth="1"/>
    <col min="1828" max="1828" width="19.19921875" bestFit="1" customWidth="1"/>
    <col min="1829" max="1829" width="22" bestFit="1" customWidth="1"/>
    <col min="1830" max="1830" width="45.53125" bestFit="1" customWidth="1"/>
    <col min="1831" max="1831" width="48.33203125" bestFit="1" customWidth="1"/>
    <col min="1832" max="1832" width="41.1328125" bestFit="1" customWidth="1"/>
    <col min="1833" max="1833" width="43.9296875" bestFit="1" customWidth="1"/>
    <col min="1834" max="1834" width="40.53125" bestFit="1" customWidth="1"/>
    <col min="1835" max="1835" width="43.33203125" bestFit="1" customWidth="1"/>
    <col min="1836" max="1836" width="23.73046875" bestFit="1" customWidth="1"/>
    <col min="1837" max="1837" width="26.53125" bestFit="1" customWidth="1"/>
    <col min="1838" max="1838" width="52.796875" bestFit="1" customWidth="1"/>
    <col min="1839" max="1839" width="55.59765625" bestFit="1" customWidth="1"/>
    <col min="1840" max="1840" width="37" bestFit="1" customWidth="1"/>
    <col min="1841" max="1841" width="39.796875" bestFit="1" customWidth="1"/>
    <col min="1842" max="1842" width="46.33203125" bestFit="1" customWidth="1"/>
    <col min="1843" max="1843" width="49.1328125" bestFit="1" customWidth="1"/>
    <col min="1844" max="1844" width="37.86328125" bestFit="1" customWidth="1"/>
    <col min="1845" max="1845" width="40.6640625" bestFit="1" customWidth="1"/>
    <col min="1846" max="1846" width="13.53125" bestFit="1" customWidth="1"/>
    <col min="1847" max="1847" width="16.33203125" bestFit="1" customWidth="1"/>
    <col min="1848" max="1848" width="23.19921875" bestFit="1" customWidth="1"/>
    <col min="1849" max="1849" width="26" bestFit="1" customWidth="1"/>
    <col min="1850" max="1850" width="12.796875" bestFit="1" customWidth="1"/>
    <col min="1851" max="1851" width="15.59765625" bestFit="1" customWidth="1"/>
    <col min="1852" max="1852" width="32.46484375" bestFit="1" customWidth="1"/>
    <col min="1853" max="1853" width="35.265625" bestFit="1" customWidth="1"/>
    <col min="1854" max="1854" width="13.3984375" bestFit="1" customWidth="1"/>
    <col min="1855" max="1855" width="16.19921875" bestFit="1" customWidth="1"/>
    <col min="1856" max="1856" width="28.86328125" bestFit="1" customWidth="1"/>
    <col min="1857" max="1857" width="31.6640625" bestFit="1" customWidth="1"/>
    <col min="1858" max="1858" width="16.265625" bestFit="1" customWidth="1"/>
    <col min="1859" max="1859" width="19.06640625" bestFit="1" customWidth="1"/>
    <col min="1860" max="1860" width="25.1328125" bestFit="1" customWidth="1"/>
    <col min="1861" max="1861" width="27.9296875" bestFit="1" customWidth="1"/>
    <col min="1862" max="1862" width="14.59765625" bestFit="1" customWidth="1"/>
    <col min="1863" max="1863" width="17.3984375" bestFit="1" customWidth="1"/>
    <col min="1864" max="1864" width="18.46484375" bestFit="1" customWidth="1"/>
    <col min="1865" max="1865" width="21.33203125" bestFit="1" customWidth="1"/>
    <col min="1866" max="1866" width="17.265625" bestFit="1" customWidth="1"/>
    <col min="1867" max="1867" width="20.06640625" bestFit="1" customWidth="1"/>
    <col min="1868" max="1868" width="26.3984375" bestFit="1" customWidth="1"/>
    <col min="1869" max="1869" width="29.265625" bestFit="1" customWidth="1"/>
    <col min="1870" max="1870" width="42.19921875" bestFit="1" customWidth="1"/>
    <col min="1871" max="1871" width="45" bestFit="1" customWidth="1"/>
    <col min="1872" max="1872" width="37.1328125" bestFit="1" customWidth="1"/>
    <col min="1873" max="1873" width="39.9296875" bestFit="1" customWidth="1"/>
    <col min="1874" max="1874" width="35.1328125" bestFit="1" customWidth="1"/>
    <col min="1875" max="1875" width="37.9296875" bestFit="1" customWidth="1"/>
    <col min="1876" max="1876" width="42" bestFit="1" customWidth="1"/>
    <col min="1877" max="1877" width="44.796875" bestFit="1" customWidth="1"/>
    <col min="1878" max="1878" width="39.265625" bestFit="1" customWidth="1"/>
    <col min="1879" max="1879" width="42.06640625" bestFit="1" customWidth="1"/>
    <col min="1880" max="1880" width="25.73046875" bestFit="1" customWidth="1"/>
    <col min="1881" max="1881" width="28.53125" bestFit="1" customWidth="1"/>
    <col min="1882" max="1882" width="24.59765625" bestFit="1" customWidth="1"/>
    <col min="1883" max="1883" width="27.3984375" bestFit="1" customWidth="1"/>
    <col min="1884" max="1884" width="29.9296875" bestFit="1" customWidth="1"/>
    <col min="1885" max="1885" width="32.73046875" bestFit="1" customWidth="1"/>
    <col min="1886" max="1886" width="21.33203125" bestFit="1" customWidth="1"/>
    <col min="1887" max="1887" width="24.1328125" bestFit="1" customWidth="1"/>
    <col min="1888" max="1888" width="49.265625" bestFit="1" customWidth="1"/>
    <col min="1889" max="1889" width="52.06640625" bestFit="1" customWidth="1"/>
    <col min="1890" max="1890" width="53.19921875" bestFit="1" customWidth="1"/>
    <col min="1891" max="1891" width="56" bestFit="1" customWidth="1"/>
    <col min="1892" max="1892" width="41.9296875" bestFit="1" customWidth="1"/>
    <col min="1893" max="1893" width="44.73046875" bestFit="1" customWidth="1"/>
    <col min="1894" max="1894" width="20.33203125" bestFit="1" customWidth="1"/>
    <col min="1895" max="1895" width="23.1328125" bestFit="1" customWidth="1"/>
    <col min="1896" max="1896" width="25.6640625" bestFit="1" customWidth="1"/>
    <col min="1897" max="1897" width="28.46484375" bestFit="1" customWidth="1"/>
    <col min="1898" max="1898" width="11.1328125" bestFit="1" customWidth="1"/>
    <col min="1899" max="1899" width="13.9296875" bestFit="1" customWidth="1"/>
    <col min="1900" max="1900" width="16.19921875" bestFit="1" customWidth="1"/>
    <col min="1901" max="1901" width="19" bestFit="1" customWidth="1"/>
    <col min="1902" max="1902" width="40.19921875" bestFit="1" customWidth="1"/>
    <col min="1903" max="1903" width="43" bestFit="1" customWidth="1"/>
    <col min="1904" max="1904" width="25.33203125" bestFit="1" customWidth="1"/>
    <col min="1905" max="1905" width="28.1328125" bestFit="1" customWidth="1"/>
    <col min="1906" max="1906" width="10.73046875" bestFit="1" customWidth="1"/>
    <col min="1907" max="1907" width="13.53125" bestFit="1" customWidth="1"/>
    <col min="1908" max="1908" width="40.59765625" bestFit="1" customWidth="1"/>
    <col min="1909" max="1909" width="43.3984375" bestFit="1" customWidth="1"/>
    <col min="1910" max="1910" width="36.19921875" bestFit="1" customWidth="1"/>
    <col min="1911" max="1911" width="39" bestFit="1" customWidth="1"/>
    <col min="1912" max="1912" width="42.6640625" bestFit="1" customWidth="1"/>
    <col min="1913" max="1913" width="45.53125" bestFit="1" customWidth="1"/>
    <col min="1914" max="1914" width="20.53125" bestFit="1" customWidth="1"/>
    <col min="1915" max="1915" width="23.33203125" bestFit="1" customWidth="1"/>
    <col min="1916" max="1916" width="45.86328125" bestFit="1" customWidth="1"/>
    <col min="1917" max="1917" width="48.6640625" bestFit="1" customWidth="1"/>
    <col min="1918" max="1918" width="10" bestFit="1" customWidth="1"/>
    <col min="1919" max="1919" width="12.796875" bestFit="1" customWidth="1"/>
    <col min="1920" max="1920" width="35.06640625" bestFit="1" customWidth="1"/>
    <col min="1921" max="1921" width="37.86328125" bestFit="1" customWidth="1"/>
    <col min="1922" max="1922" width="44.3984375" bestFit="1" customWidth="1"/>
    <col min="1923" max="1923" width="47.19921875" bestFit="1" customWidth="1"/>
    <col min="1924" max="1924" width="20.86328125" bestFit="1" customWidth="1"/>
    <col min="1925" max="1925" width="23.6640625" bestFit="1" customWidth="1"/>
    <col min="1926" max="1926" width="37.265625" bestFit="1" customWidth="1"/>
    <col min="1927" max="1927" width="40.06640625" bestFit="1" customWidth="1"/>
    <col min="1928" max="1928" width="36.46484375" bestFit="1" customWidth="1"/>
    <col min="1929" max="1929" width="39.265625" bestFit="1" customWidth="1"/>
    <col min="1930" max="1930" width="48.9296875" bestFit="1" customWidth="1"/>
    <col min="1931" max="1931" width="51.73046875" bestFit="1" customWidth="1"/>
    <col min="1932" max="1932" width="21.796875" bestFit="1" customWidth="1"/>
    <col min="1933" max="1933" width="24.59765625" bestFit="1" customWidth="1"/>
    <col min="1934" max="1934" width="31.73046875" bestFit="1" customWidth="1"/>
    <col min="1935" max="1935" width="34.53125" bestFit="1" customWidth="1"/>
    <col min="1936" max="1936" width="16.53125" bestFit="1" customWidth="1"/>
    <col min="1937" max="1937" width="19.33203125" bestFit="1" customWidth="1"/>
    <col min="1938" max="1938" width="33.796875" bestFit="1" customWidth="1"/>
    <col min="1939" max="1939" width="36.59765625" bestFit="1" customWidth="1"/>
    <col min="1940" max="1940" width="44.796875" bestFit="1" customWidth="1"/>
    <col min="1941" max="1941" width="47.59765625" bestFit="1" customWidth="1"/>
    <col min="1942" max="1942" width="20.46484375" bestFit="1" customWidth="1"/>
    <col min="1943" max="1943" width="23.265625" bestFit="1" customWidth="1"/>
    <col min="1944" max="1944" width="17.73046875" bestFit="1" customWidth="1"/>
    <col min="1945" max="1945" width="20.53125" bestFit="1" customWidth="1"/>
    <col min="1946" max="1946" width="52.73046875" bestFit="1" customWidth="1"/>
    <col min="1947" max="1947" width="55.53125" bestFit="1" customWidth="1"/>
    <col min="1948" max="1948" width="9.86328125" bestFit="1" customWidth="1"/>
    <col min="1949" max="1949" width="12.59765625" bestFit="1" customWidth="1"/>
    <col min="1950" max="1950" width="15.86328125" bestFit="1" customWidth="1"/>
    <col min="1951" max="1951" width="18.6640625" bestFit="1" customWidth="1"/>
    <col min="1952" max="1952" width="27.46484375" bestFit="1" customWidth="1"/>
    <col min="1953" max="1953" width="30.265625" bestFit="1" customWidth="1"/>
    <col min="1954" max="1954" width="36.86328125" bestFit="1" customWidth="1"/>
    <col min="1955" max="1955" width="39.6640625" bestFit="1" customWidth="1"/>
    <col min="1956" max="1956" width="21.46484375" bestFit="1" customWidth="1"/>
    <col min="1957" max="1957" width="24.265625" bestFit="1" customWidth="1"/>
    <col min="1958" max="1958" width="48" bestFit="1" customWidth="1"/>
    <col min="1959" max="1959" width="50.796875" bestFit="1" customWidth="1"/>
    <col min="1960" max="1960" width="11.3984375" bestFit="1" customWidth="1"/>
    <col min="1961" max="1961" width="14.19921875" bestFit="1" customWidth="1"/>
    <col min="1962" max="1962" width="10.19921875" bestFit="1" customWidth="1"/>
    <col min="1963" max="1963" width="13" bestFit="1" customWidth="1"/>
    <col min="1964" max="1964" width="69" bestFit="1" customWidth="1"/>
    <col min="1965" max="1965" width="71.796875" bestFit="1" customWidth="1"/>
    <col min="1966" max="1966" width="44.19921875" bestFit="1" customWidth="1"/>
    <col min="1967" max="1967" width="47" bestFit="1" customWidth="1"/>
    <col min="1968" max="1968" width="54.796875" bestFit="1" customWidth="1"/>
    <col min="1969" max="1969" width="57.6640625" bestFit="1" customWidth="1"/>
    <col min="1970" max="1970" width="14.73046875" bestFit="1" customWidth="1"/>
    <col min="1971" max="1971" width="17.53125" bestFit="1" customWidth="1"/>
    <col min="1972" max="1972" width="37.796875" bestFit="1" customWidth="1"/>
    <col min="1973" max="1973" width="40.59765625" bestFit="1" customWidth="1"/>
    <col min="1974" max="1974" width="30.86328125" bestFit="1" customWidth="1"/>
    <col min="1975" max="1975" width="33.6640625" bestFit="1" customWidth="1"/>
    <col min="1976" max="1976" width="33.06640625" bestFit="1" customWidth="1"/>
    <col min="1977" max="1977" width="35.86328125" bestFit="1" customWidth="1"/>
    <col min="1978" max="1978" width="45.6640625" bestFit="1" customWidth="1"/>
    <col min="1979" max="1979" width="48.46484375" bestFit="1" customWidth="1"/>
    <col min="1980" max="1980" width="10.73046875" bestFit="1" customWidth="1"/>
    <col min="1981" max="1981" width="13.53125" bestFit="1" customWidth="1"/>
    <col min="1982" max="1982" width="33.06640625" bestFit="1" customWidth="1"/>
    <col min="1983" max="1983" width="35.86328125" bestFit="1" customWidth="1"/>
    <col min="1984" max="1984" width="34.46484375" bestFit="1" customWidth="1"/>
    <col min="1985" max="1985" width="37.33203125" bestFit="1" customWidth="1"/>
    <col min="1986" max="1986" width="18.1328125" bestFit="1" customWidth="1"/>
    <col min="1987" max="1987" width="21" bestFit="1" customWidth="1"/>
    <col min="1988" max="1988" width="34.3984375" bestFit="1" customWidth="1"/>
    <col min="1989" max="1989" width="37.265625" bestFit="1" customWidth="1"/>
    <col min="1990" max="1990" width="39.06640625" bestFit="1" customWidth="1"/>
    <col min="1991" max="1991" width="41.86328125" bestFit="1" customWidth="1"/>
    <col min="1992" max="1992" width="53.265625" bestFit="1" customWidth="1"/>
    <col min="1993" max="1993" width="56.06640625" bestFit="1" customWidth="1"/>
    <col min="1994" max="1994" width="40.9296875" bestFit="1" customWidth="1"/>
    <col min="1995" max="1995" width="43.73046875" bestFit="1" customWidth="1"/>
    <col min="1996" max="1996" width="20" bestFit="1" customWidth="1"/>
    <col min="1997" max="1997" width="22.796875" bestFit="1" customWidth="1"/>
    <col min="1998" max="1998" width="20.59765625" bestFit="1" customWidth="1"/>
    <col min="1999" max="1999" width="23.3984375" bestFit="1" customWidth="1"/>
    <col min="2000" max="2000" width="27.33203125" bestFit="1" customWidth="1"/>
    <col min="2001" max="2001" width="30.1328125" bestFit="1" customWidth="1"/>
    <col min="2002" max="2002" width="49.1328125" bestFit="1" customWidth="1"/>
    <col min="2003" max="2003" width="51.9296875" bestFit="1" customWidth="1"/>
    <col min="2004" max="2004" width="38" bestFit="1" customWidth="1"/>
    <col min="2005" max="2005" width="40.796875" bestFit="1" customWidth="1"/>
    <col min="2006" max="2006" width="37.3984375" bestFit="1" customWidth="1"/>
    <col min="2007" max="2007" width="40.19921875" bestFit="1" customWidth="1"/>
    <col min="2008" max="2008" width="36" bestFit="1" customWidth="1"/>
    <col min="2009" max="2009" width="38.796875" bestFit="1" customWidth="1"/>
    <col min="2010" max="2010" width="50.06640625" bestFit="1" customWidth="1"/>
    <col min="2011" max="2011" width="52.86328125" bestFit="1" customWidth="1"/>
    <col min="2012" max="2012" width="29.33203125" bestFit="1" customWidth="1"/>
    <col min="2013" max="2013" width="32.1328125" bestFit="1" customWidth="1"/>
    <col min="2014" max="2014" width="26.1328125" bestFit="1" customWidth="1"/>
    <col min="2015" max="2015" width="28.9296875" bestFit="1" customWidth="1"/>
    <col min="2016" max="2016" width="12.59765625" bestFit="1" customWidth="1"/>
    <col min="2017" max="2017" width="15.3984375" bestFit="1" customWidth="1"/>
    <col min="2018" max="2018" width="37.19921875" bestFit="1" customWidth="1"/>
    <col min="2019" max="2019" width="40" bestFit="1" customWidth="1"/>
    <col min="2020" max="2020" width="42.53125" bestFit="1" customWidth="1"/>
    <col min="2021" max="2021" width="45.3984375" bestFit="1" customWidth="1"/>
    <col min="2022" max="2022" width="54.1328125" bestFit="1" customWidth="1"/>
    <col min="2023" max="2023" width="56.9296875" bestFit="1" customWidth="1"/>
    <col min="2024" max="2024" width="18.3984375" bestFit="1" customWidth="1"/>
    <col min="2025" max="2025" width="21.265625" bestFit="1" customWidth="1"/>
    <col min="2026" max="2026" width="25.06640625" bestFit="1" customWidth="1"/>
    <col min="2027" max="2027" width="27.86328125" bestFit="1" customWidth="1"/>
    <col min="2028" max="2028" width="9.46484375" bestFit="1" customWidth="1"/>
    <col min="2029" max="2029" width="12.19921875" bestFit="1" customWidth="1"/>
    <col min="2030" max="2030" width="28.265625" bestFit="1" customWidth="1"/>
    <col min="2031" max="2031" width="31.06640625" bestFit="1" customWidth="1"/>
    <col min="2032" max="2032" width="15.06640625" bestFit="1" customWidth="1"/>
    <col min="2033" max="2033" width="17.86328125" bestFit="1" customWidth="1"/>
    <col min="2034" max="2034" width="41.59765625" bestFit="1" customWidth="1"/>
    <col min="2035" max="2035" width="44.3984375" bestFit="1" customWidth="1"/>
    <col min="2036" max="2036" width="40.265625" bestFit="1" customWidth="1"/>
    <col min="2037" max="2037" width="43.06640625" bestFit="1" customWidth="1"/>
    <col min="2038" max="2038" width="14.06640625" bestFit="1" customWidth="1"/>
    <col min="2039" max="2039" width="16.9296875" bestFit="1" customWidth="1"/>
    <col min="2040" max="2040" width="46.9296875" bestFit="1" customWidth="1"/>
    <col min="2041" max="2041" width="49.796875" bestFit="1" customWidth="1"/>
    <col min="2042" max="2042" width="21" bestFit="1" customWidth="1"/>
    <col min="2043" max="2043" width="23.796875" bestFit="1" customWidth="1"/>
    <col min="2044" max="2044" width="9.6640625" bestFit="1" customWidth="1"/>
    <col min="2045" max="2045" width="12.3984375" bestFit="1" customWidth="1"/>
    <col min="2046" max="2046" width="48.9296875" bestFit="1" customWidth="1"/>
    <col min="2047" max="2047" width="51.73046875" bestFit="1" customWidth="1"/>
    <col min="2048" max="2048" width="41.06640625" bestFit="1" customWidth="1"/>
    <col min="2049" max="2049" width="43.86328125" bestFit="1" customWidth="1"/>
    <col min="2050" max="2050" width="53.59765625" bestFit="1" customWidth="1"/>
    <col min="2051" max="2051" width="56.3984375" bestFit="1" customWidth="1"/>
    <col min="2052" max="2052" width="56.33203125" bestFit="1" customWidth="1"/>
    <col min="2053" max="2053" width="59.1328125" bestFit="1" customWidth="1"/>
    <col min="2054" max="2054" width="53.46484375" bestFit="1" customWidth="1"/>
    <col min="2055" max="2055" width="56.265625" bestFit="1" customWidth="1"/>
    <col min="2056" max="2056" width="26.59765625" bestFit="1" customWidth="1"/>
    <col min="2057" max="2057" width="29.46484375" bestFit="1" customWidth="1"/>
    <col min="2058" max="2058" width="39.59765625" bestFit="1" customWidth="1"/>
    <col min="2059" max="2059" width="42.3984375" bestFit="1" customWidth="1"/>
    <col min="2060" max="2060" width="8.9296875" bestFit="1" customWidth="1"/>
    <col min="2061" max="2061" width="10.59765625" bestFit="1" customWidth="1"/>
    <col min="2062" max="2062" width="10.265625" bestFit="1" customWidth="1"/>
    <col min="2063" max="2063" width="13.06640625" bestFit="1" customWidth="1"/>
    <col min="2064" max="2064" width="57.1328125" bestFit="1" customWidth="1"/>
    <col min="2065" max="2065" width="59.9296875" bestFit="1" customWidth="1"/>
    <col min="2066" max="2066" width="13.86328125" bestFit="1" customWidth="1"/>
    <col min="2067" max="2067" width="16.6640625" bestFit="1" customWidth="1"/>
    <col min="2068" max="2068" width="29.86328125" bestFit="1" customWidth="1"/>
    <col min="2069" max="2069" width="32.6640625" bestFit="1" customWidth="1"/>
    <col min="2070" max="2070" width="20.59765625" bestFit="1" customWidth="1"/>
    <col min="2071" max="2071" width="23.3984375" bestFit="1" customWidth="1"/>
    <col min="2072" max="2072" width="31.1328125" bestFit="1" customWidth="1"/>
    <col min="2073" max="2073" width="33.9296875" bestFit="1" customWidth="1"/>
    <col min="2074" max="2074" width="26.265625" bestFit="1" customWidth="1"/>
    <col min="2075" max="2075" width="29.1328125" bestFit="1" customWidth="1"/>
    <col min="2076" max="2076" width="38.86328125" bestFit="1" customWidth="1"/>
    <col min="2077" max="2077" width="41.73046875" bestFit="1" customWidth="1"/>
    <col min="2078" max="2078" width="31.86328125" bestFit="1" customWidth="1"/>
    <col min="2079" max="2079" width="34.6640625" bestFit="1" customWidth="1"/>
    <col min="2080" max="2080" width="38.06640625" bestFit="1" customWidth="1"/>
    <col min="2081" max="2081" width="40.86328125" bestFit="1" customWidth="1"/>
    <col min="2082" max="2082" width="46.46484375" bestFit="1" customWidth="1"/>
    <col min="2083" max="2083" width="49.265625" bestFit="1" customWidth="1"/>
    <col min="2084" max="2084" width="38.06640625" bestFit="1" customWidth="1"/>
    <col min="2085" max="2085" width="40.86328125" bestFit="1" customWidth="1"/>
    <col min="2086" max="2086" width="43.59765625" bestFit="1" customWidth="1"/>
    <col min="2087" max="2087" width="46.3984375" bestFit="1" customWidth="1"/>
    <col min="2088" max="2088" width="50.86328125" bestFit="1" customWidth="1"/>
    <col min="2089" max="2089" width="53.73046875" bestFit="1" customWidth="1"/>
    <col min="2090" max="2090" width="15.53125" bestFit="1" customWidth="1"/>
    <col min="2091" max="2091" width="18.33203125" bestFit="1" customWidth="1"/>
    <col min="2092" max="2092" width="14.59765625" bestFit="1" customWidth="1"/>
    <col min="2093" max="2093" width="17.3984375" bestFit="1" customWidth="1"/>
    <col min="2094" max="2094" width="43.3984375" bestFit="1" customWidth="1"/>
    <col min="2095" max="2095" width="46.19921875" bestFit="1" customWidth="1"/>
    <col min="2096" max="2096" width="12.1328125" bestFit="1" customWidth="1"/>
    <col min="2097" max="2097" width="14.9296875" bestFit="1" customWidth="1"/>
    <col min="2098" max="2098" width="23.265625" bestFit="1" customWidth="1"/>
    <col min="2099" max="2099" width="26.06640625" bestFit="1" customWidth="1"/>
    <col min="2100" max="2100" width="53.86328125" bestFit="1" customWidth="1"/>
    <col min="2101" max="2101" width="56.6640625" bestFit="1" customWidth="1"/>
    <col min="2102" max="2102" width="16.6640625" bestFit="1" customWidth="1"/>
    <col min="2103" max="2103" width="19.46484375" bestFit="1" customWidth="1"/>
    <col min="2104" max="2104" width="47.796875" bestFit="1" customWidth="1"/>
    <col min="2105" max="2105" width="50.59765625" bestFit="1" customWidth="1"/>
    <col min="2106" max="2106" width="53.6640625" bestFit="1" customWidth="1"/>
    <col min="2107" max="2107" width="56.46484375" bestFit="1" customWidth="1"/>
    <col min="2108" max="2108" width="33.86328125" bestFit="1" customWidth="1"/>
    <col min="2109" max="2109" width="36.6640625" bestFit="1" customWidth="1"/>
    <col min="2110" max="2110" width="21.73046875" bestFit="1" customWidth="1"/>
    <col min="2111" max="2111" width="24.53125" bestFit="1" customWidth="1"/>
    <col min="2112" max="2112" width="46.19921875" bestFit="1" customWidth="1"/>
    <col min="2113" max="2113" width="49" bestFit="1" customWidth="1"/>
    <col min="2114" max="2114" width="14.6640625" bestFit="1" customWidth="1"/>
    <col min="2115" max="2115" width="17.46484375" bestFit="1" customWidth="1"/>
    <col min="2116" max="2116" width="52.19921875" bestFit="1" customWidth="1"/>
    <col min="2117" max="2117" width="55" bestFit="1" customWidth="1"/>
    <col min="2118" max="2118" width="56.33203125" bestFit="1" customWidth="1"/>
    <col min="2119" max="2119" width="59.1328125" bestFit="1" customWidth="1"/>
    <col min="2120" max="2120" width="15" bestFit="1" customWidth="1"/>
    <col min="2121" max="2121" width="17.796875" bestFit="1" customWidth="1"/>
    <col min="2122" max="2122" width="34.3984375" bestFit="1" customWidth="1"/>
    <col min="2123" max="2123" width="37.265625" bestFit="1" customWidth="1"/>
    <col min="2124" max="2124" width="38.19921875" bestFit="1" customWidth="1"/>
    <col min="2125" max="2125" width="41" bestFit="1" customWidth="1"/>
    <col min="2126" max="2126" width="27.33203125" bestFit="1" customWidth="1"/>
    <col min="2127" max="2127" width="30.1328125" bestFit="1" customWidth="1"/>
    <col min="2128" max="2128" width="38.3984375" bestFit="1" customWidth="1"/>
    <col min="2129" max="2129" width="41.265625" bestFit="1" customWidth="1"/>
    <col min="2130" max="2130" width="27.265625" bestFit="1" customWidth="1"/>
    <col min="2131" max="2131" width="30.06640625" bestFit="1" customWidth="1"/>
    <col min="2132" max="2132" width="17" bestFit="1" customWidth="1"/>
    <col min="2133" max="2133" width="19.796875" bestFit="1" customWidth="1"/>
    <col min="2134" max="2134" width="17.59765625" bestFit="1" customWidth="1"/>
    <col min="2135" max="2135" width="20.3984375" bestFit="1" customWidth="1"/>
    <col min="2136" max="2136" width="29.06640625" bestFit="1" customWidth="1"/>
    <col min="2137" max="2137" width="31.86328125" bestFit="1" customWidth="1"/>
    <col min="2138" max="2138" width="21.59765625" bestFit="1" customWidth="1"/>
    <col min="2139" max="2139" width="24.3984375" bestFit="1" customWidth="1"/>
    <col min="2140" max="2140" width="17.19921875" bestFit="1" customWidth="1"/>
    <col min="2141" max="2141" width="20" bestFit="1" customWidth="1"/>
    <col min="2142" max="2142" width="16.53125" bestFit="1" customWidth="1"/>
    <col min="2143" max="2143" width="19.33203125" bestFit="1" customWidth="1"/>
    <col min="2144" max="2144" width="41.796875" bestFit="1" customWidth="1"/>
    <col min="2145" max="2145" width="44.59765625" bestFit="1" customWidth="1"/>
    <col min="2146" max="2146" width="39.46484375" bestFit="1" customWidth="1"/>
    <col min="2147" max="2147" width="42.265625" bestFit="1" customWidth="1"/>
    <col min="2148" max="2148" width="15.9296875" bestFit="1" customWidth="1"/>
    <col min="2149" max="2149" width="18.73046875" bestFit="1" customWidth="1"/>
    <col min="2150" max="2150" width="15.86328125" bestFit="1" customWidth="1"/>
    <col min="2151" max="2151" width="18.6640625" bestFit="1" customWidth="1"/>
    <col min="2152" max="2152" width="44.265625" bestFit="1" customWidth="1"/>
    <col min="2153" max="2153" width="47.06640625" bestFit="1" customWidth="1"/>
    <col min="2154" max="2154" width="23.46484375" bestFit="1" customWidth="1"/>
    <col min="2155" max="2155" width="26.265625" bestFit="1" customWidth="1"/>
    <col min="2156" max="2156" width="5.73046875" bestFit="1" customWidth="1"/>
    <col min="2157" max="2157" width="8.46484375" bestFit="1" customWidth="1"/>
    <col min="2158" max="2158" width="34" bestFit="1" customWidth="1"/>
    <col min="2159" max="2159" width="36.796875" bestFit="1" customWidth="1"/>
    <col min="2160" max="2160" width="44.1328125" bestFit="1" customWidth="1"/>
    <col min="2161" max="2161" width="46.9296875" bestFit="1" customWidth="1"/>
    <col min="2162" max="2162" width="40.265625" bestFit="1" customWidth="1"/>
    <col min="2163" max="2163" width="43.06640625" bestFit="1" customWidth="1"/>
    <col min="2164" max="2164" width="51.59765625" bestFit="1" customWidth="1"/>
    <col min="2165" max="2165" width="54.3984375" bestFit="1" customWidth="1"/>
    <col min="2166" max="2166" width="26.59765625" bestFit="1" customWidth="1"/>
    <col min="2167" max="2167" width="29.46484375" bestFit="1" customWidth="1"/>
    <col min="2168" max="2168" width="39" bestFit="1" customWidth="1"/>
    <col min="2169" max="2169" width="41.796875" bestFit="1" customWidth="1"/>
    <col min="2170" max="2170" width="39.9296875" bestFit="1" customWidth="1"/>
    <col min="2171" max="2171" width="42.73046875" bestFit="1" customWidth="1"/>
    <col min="2172" max="2172" width="15.9296875" bestFit="1" customWidth="1"/>
    <col min="2173" max="2173" width="18.73046875" bestFit="1" customWidth="1"/>
    <col min="2174" max="2174" width="9.796875" bestFit="1" customWidth="1"/>
    <col min="2175" max="2175" width="12.53125" bestFit="1" customWidth="1"/>
    <col min="2176" max="2176" width="37.1328125" bestFit="1" customWidth="1"/>
    <col min="2177" max="2177" width="39.9296875" bestFit="1" customWidth="1"/>
    <col min="2178" max="2178" width="28.265625" bestFit="1" customWidth="1"/>
    <col min="2179" max="2179" width="31.06640625" bestFit="1" customWidth="1"/>
    <col min="2180" max="2180" width="14.59765625" bestFit="1" customWidth="1"/>
    <col min="2181" max="2181" width="17.3984375" bestFit="1" customWidth="1"/>
    <col min="2182" max="2182" width="44.33203125" bestFit="1" customWidth="1"/>
    <col min="2183" max="2183" width="47.1328125" bestFit="1" customWidth="1"/>
    <col min="2184" max="2184" width="20.73046875" bestFit="1" customWidth="1"/>
    <col min="2185" max="2185" width="23.53125" bestFit="1" customWidth="1"/>
    <col min="2186" max="2186" width="10.796875" bestFit="1" customWidth="1"/>
    <col min="2187" max="2187" width="13.59765625" bestFit="1" customWidth="1"/>
    <col min="2188" max="2188" width="14" bestFit="1" customWidth="1"/>
    <col min="2189" max="2189" width="16.86328125" bestFit="1" customWidth="1"/>
    <col min="2190" max="2190" width="36.19921875" bestFit="1" customWidth="1"/>
    <col min="2191" max="2191" width="39" bestFit="1" customWidth="1"/>
    <col min="2192" max="2192" width="25.53125" bestFit="1" customWidth="1"/>
    <col min="2193" max="2193" width="28.33203125" bestFit="1" customWidth="1"/>
    <col min="2194" max="2194" width="41.265625" bestFit="1" customWidth="1"/>
    <col min="2195" max="2195" width="44.06640625" bestFit="1" customWidth="1"/>
    <col min="2196" max="2196" width="41.73046875" bestFit="1" customWidth="1"/>
    <col min="2197" max="2197" width="44.53125" bestFit="1" customWidth="1"/>
    <col min="2198" max="2198" width="31.3984375" bestFit="1" customWidth="1"/>
    <col min="2199" max="2199" width="34.19921875" bestFit="1" customWidth="1"/>
    <col min="2200" max="2200" width="18.3984375" bestFit="1" customWidth="1"/>
    <col min="2201" max="2201" width="21.265625" bestFit="1" customWidth="1"/>
    <col min="2202" max="2202" width="49.33203125" bestFit="1" customWidth="1"/>
    <col min="2203" max="2203" width="52.1328125" bestFit="1" customWidth="1"/>
    <col min="2204" max="2204" width="36.19921875" bestFit="1" customWidth="1"/>
    <col min="2205" max="2205" width="39" bestFit="1" customWidth="1"/>
    <col min="2206" max="2206" width="28.6640625" bestFit="1" customWidth="1"/>
    <col min="2207" max="2207" width="31.46484375" bestFit="1" customWidth="1"/>
    <col min="2208" max="2208" width="19" bestFit="1" customWidth="1"/>
    <col min="2209" max="2209" width="21.796875" bestFit="1" customWidth="1"/>
    <col min="2210" max="2210" width="45.19921875" bestFit="1" customWidth="1"/>
    <col min="2211" max="2211" width="48" bestFit="1" customWidth="1"/>
    <col min="2212" max="2212" width="48.19921875" bestFit="1" customWidth="1"/>
    <col min="2213" max="2213" width="51" bestFit="1" customWidth="1"/>
    <col min="2214" max="2214" width="25.3984375" bestFit="1" customWidth="1"/>
    <col min="2215" max="2215" width="28.19921875" bestFit="1" customWidth="1"/>
    <col min="2216" max="2216" width="14.265625" bestFit="1" customWidth="1"/>
    <col min="2217" max="2217" width="17.1328125" bestFit="1" customWidth="1"/>
    <col min="2218" max="2218" width="45.6640625" bestFit="1" customWidth="1"/>
    <col min="2219" max="2219" width="48.46484375" bestFit="1" customWidth="1"/>
    <col min="2220" max="2220" width="29.59765625" bestFit="1" customWidth="1"/>
    <col min="2221" max="2221" width="32.3984375" bestFit="1" customWidth="1"/>
    <col min="2222" max="2222" width="52.9296875" bestFit="1" customWidth="1"/>
    <col min="2223" max="2223" width="55.73046875" bestFit="1" customWidth="1"/>
    <col min="2224" max="2224" width="48.06640625" bestFit="1" customWidth="1"/>
    <col min="2225" max="2225" width="50.86328125" bestFit="1" customWidth="1"/>
    <col min="2226" max="2226" width="46.53125" bestFit="1" customWidth="1"/>
    <col min="2227" max="2227" width="49.3984375" bestFit="1" customWidth="1"/>
    <col min="2228" max="2228" width="38.73046875" bestFit="1" customWidth="1"/>
    <col min="2229" max="2229" width="41.59765625" bestFit="1" customWidth="1"/>
    <col min="2230" max="2230" width="36.59765625" bestFit="1" customWidth="1"/>
    <col min="2231" max="2231" width="39.3984375" bestFit="1" customWidth="1"/>
    <col min="2232" max="2232" width="18.86328125" bestFit="1" customWidth="1"/>
    <col min="2233" max="2233" width="21.6640625" bestFit="1" customWidth="1"/>
    <col min="2234" max="2234" width="46.9296875" bestFit="1" customWidth="1"/>
    <col min="2235" max="2235" width="49.796875" bestFit="1" customWidth="1"/>
    <col min="2236" max="2236" width="9.265625" bestFit="1" customWidth="1"/>
    <col min="2237" max="2237" width="12" bestFit="1" customWidth="1"/>
    <col min="2238" max="2238" width="38.46484375" bestFit="1" customWidth="1"/>
    <col min="2239" max="2239" width="41.33203125" bestFit="1" customWidth="1"/>
    <col min="2240" max="2240" width="20.33203125" bestFit="1" customWidth="1"/>
    <col min="2241" max="2241" width="23.1328125" bestFit="1" customWidth="1"/>
    <col min="2242" max="2242" width="42.796875" bestFit="1" customWidth="1"/>
    <col min="2243" max="2243" width="45.6640625" bestFit="1" customWidth="1"/>
    <col min="2244" max="2244" width="35.3984375" bestFit="1" customWidth="1"/>
    <col min="2245" max="2245" width="38.19921875" bestFit="1" customWidth="1"/>
    <col min="2246" max="2246" width="7.796875" bestFit="1" customWidth="1"/>
    <col min="2247" max="2247" width="10.53125" bestFit="1" customWidth="1"/>
    <col min="2248" max="2248" width="28.3984375" bestFit="1" customWidth="1"/>
    <col min="2249" max="2249" width="31.19921875" bestFit="1" customWidth="1"/>
    <col min="2250" max="2250" width="26.1328125" bestFit="1" customWidth="1"/>
    <col min="2251" max="2251" width="28.9296875" bestFit="1" customWidth="1"/>
    <col min="2252" max="2252" width="29.46484375" bestFit="1" customWidth="1"/>
    <col min="2253" max="2253" width="32.265625" bestFit="1" customWidth="1"/>
    <col min="2254" max="2254" width="15.59765625" bestFit="1" customWidth="1"/>
    <col min="2255" max="2255" width="18.3984375" bestFit="1" customWidth="1"/>
    <col min="2256" max="2256" width="42.86328125" bestFit="1" customWidth="1"/>
    <col min="2257" max="2257" width="45.73046875" bestFit="1" customWidth="1"/>
    <col min="2258" max="2258" width="8.46484375" bestFit="1" customWidth="1"/>
    <col min="2259" max="2259" width="11.19921875" bestFit="1" customWidth="1"/>
    <col min="2260" max="2260" width="36.59765625" bestFit="1" customWidth="1"/>
    <col min="2261" max="2261" width="39.3984375" bestFit="1" customWidth="1"/>
    <col min="2262" max="2262" width="57.73046875" bestFit="1" customWidth="1"/>
    <col min="2263" max="2263" width="60.53125" bestFit="1" customWidth="1"/>
    <col min="2264" max="2264" width="56.59765625" bestFit="1" customWidth="1"/>
    <col min="2265" max="2265" width="59.3984375" bestFit="1" customWidth="1"/>
    <col min="2266" max="2266" width="64" bestFit="1" customWidth="1"/>
    <col min="2267" max="2267" width="66.796875" bestFit="1" customWidth="1"/>
    <col min="2268" max="2268" width="42.33203125" bestFit="1" customWidth="1"/>
    <col min="2269" max="2269" width="45.1328125" bestFit="1" customWidth="1"/>
    <col min="2270" max="2270" width="23.3984375" bestFit="1" customWidth="1"/>
    <col min="2271" max="2271" width="26.19921875" bestFit="1" customWidth="1"/>
    <col min="2272" max="2272" width="16.265625" bestFit="1" customWidth="1"/>
    <col min="2273" max="2273" width="19.06640625" bestFit="1" customWidth="1"/>
    <col min="2274" max="2274" width="30.86328125" bestFit="1" customWidth="1"/>
    <col min="2275" max="2275" width="33.6640625" bestFit="1" customWidth="1"/>
    <col min="2276" max="2276" width="38.3984375" bestFit="1" customWidth="1"/>
    <col min="2277" max="2277" width="41.265625" bestFit="1" customWidth="1"/>
    <col min="2278" max="2278" width="36.9296875" bestFit="1" customWidth="1"/>
    <col min="2279" max="2279" width="39.73046875" bestFit="1" customWidth="1"/>
    <col min="2280" max="2280" width="19.33203125" bestFit="1" customWidth="1"/>
    <col min="2281" max="2281" width="22.1328125" bestFit="1" customWidth="1"/>
    <col min="2282" max="2282" width="8.9296875" bestFit="1" customWidth="1"/>
    <col min="2283" max="2283" width="11.46484375" bestFit="1" customWidth="1"/>
    <col min="2284" max="2284" width="51.33203125" bestFit="1" customWidth="1"/>
    <col min="2285" max="2285" width="54.1328125" bestFit="1" customWidth="1"/>
    <col min="2286" max="2286" width="10.3984375" bestFit="1" customWidth="1"/>
    <col min="2287" max="2287" width="13.19921875" bestFit="1" customWidth="1"/>
    <col min="2288" max="2288" width="52.33203125" bestFit="1" customWidth="1"/>
    <col min="2289" max="2289" width="55.1328125" bestFit="1" customWidth="1"/>
    <col min="2290" max="2290" width="22.9296875" bestFit="1" customWidth="1"/>
    <col min="2291" max="2291" width="25.73046875" bestFit="1" customWidth="1"/>
    <col min="2292" max="2292" width="8.9296875" bestFit="1" customWidth="1"/>
    <col min="2293" max="2293" width="9.19921875" bestFit="1" customWidth="1"/>
    <col min="2294" max="2294" width="45.3984375" bestFit="1" customWidth="1"/>
    <col min="2295" max="2295" width="48.19921875" bestFit="1" customWidth="1"/>
    <col min="2296" max="2296" width="26.6640625" bestFit="1" customWidth="1"/>
    <col min="2297" max="2297" width="29.53125" bestFit="1" customWidth="1"/>
    <col min="2298" max="2298" width="19.46484375" bestFit="1" customWidth="1"/>
    <col min="2299" max="2299" width="22.265625" bestFit="1" customWidth="1"/>
    <col min="2300" max="2300" width="31.06640625" bestFit="1" customWidth="1"/>
    <col min="2301" max="2301" width="33.86328125" bestFit="1" customWidth="1"/>
    <col min="2302" max="2302" width="45.06640625" bestFit="1" customWidth="1"/>
    <col min="2303" max="2303" width="47.86328125" bestFit="1" customWidth="1"/>
    <col min="2304" max="2304" width="43.06640625" bestFit="1" customWidth="1"/>
    <col min="2305" max="2305" width="45.86328125" bestFit="1" customWidth="1"/>
    <col min="2306" max="2306" width="27.796875" bestFit="1" customWidth="1"/>
    <col min="2307" max="2307" width="30.59765625" bestFit="1" customWidth="1"/>
    <col min="2308" max="2308" width="55.33203125" bestFit="1" customWidth="1"/>
    <col min="2309" max="2309" width="58.1328125" bestFit="1" customWidth="1"/>
    <col min="2310" max="2310" width="8.9296875" bestFit="1" customWidth="1"/>
    <col min="2311" max="2311" width="10.06640625" bestFit="1" customWidth="1"/>
    <col min="2312" max="2312" width="32" bestFit="1" customWidth="1"/>
    <col min="2313" max="2313" width="34.796875" bestFit="1" customWidth="1"/>
    <col min="2314" max="2314" width="44.3984375" bestFit="1" customWidth="1"/>
    <col min="2315" max="2315" width="47.19921875" bestFit="1" customWidth="1"/>
    <col min="2316" max="2316" width="11.46484375" bestFit="1" customWidth="1"/>
    <col min="2317" max="2317" width="14.265625" bestFit="1" customWidth="1"/>
    <col min="2318" max="2318" width="51.9296875" bestFit="1" customWidth="1"/>
    <col min="2319" max="2319" width="54.73046875" bestFit="1" customWidth="1"/>
    <col min="2320" max="2320" width="16.86328125" bestFit="1" customWidth="1"/>
    <col min="2321" max="2321" width="19.6640625" bestFit="1" customWidth="1"/>
    <col min="2322" max="2322" width="55.06640625" bestFit="1" customWidth="1"/>
    <col min="2323" max="2323" width="57.9296875" bestFit="1" customWidth="1"/>
    <col min="2324" max="2324" width="11.19921875" bestFit="1" customWidth="1"/>
    <col min="2325" max="2325" width="14" bestFit="1" customWidth="1"/>
    <col min="2326" max="2326" width="32.3984375" bestFit="1" customWidth="1"/>
    <col min="2327" max="2327" width="35.19921875" bestFit="1" customWidth="1"/>
    <col min="2328" max="2328" width="50.86328125" bestFit="1" customWidth="1"/>
    <col min="2329" max="2329" width="53.73046875" bestFit="1" customWidth="1"/>
    <col min="2330" max="2330" width="26.265625" bestFit="1" customWidth="1"/>
    <col min="2331" max="2331" width="29.1328125" bestFit="1" customWidth="1"/>
    <col min="2332" max="2332" width="26.46484375" bestFit="1" customWidth="1"/>
    <col min="2333" max="2333" width="29.33203125" bestFit="1" customWidth="1"/>
    <col min="2334" max="2334" width="43.19921875" bestFit="1" customWidth="1"/>
    <col min="2335" max="2335" width="46" bestFit="1" customWidth="1"/>
    <col min="2336" max="2336" width="16.1328125" bestFit="1" customWidth="1"/>
    <col min="2337" max="2337" width="18.9296875" bestFit="1" customWidth="1"/>
    <col min="2338" max="2338" width="30.19921875" bestFit="1" customWidth="1"/>
    <col min="2339" max="2339" width="33" bestFit="1" customWidth="1"/>
    <col min="2340" max="2340" width="49.9296875" bestFit="1" customWidth="1"/>
    <col min="2341" max="2341" width="52.73046875" bestFit="1" customWidth="1"/>
    <col min="2342" max="2342" width="30.6640625" bestFit="1" customWidth="1"/>
    <col min="2343" max="2343" width="33.53125" bestFit="1" customWidth="1"/>
    <col min="2344" max="2344" width="51.73046875" bestFit="1" customWidth="1"/>
    <col min="2345" max="2345" width="54.53125" bestFit="1" customWidth="1"/>
    <col min="2346" max="2346" width="24.73046875" bestFit="1" customWidth="1"/>
    <col min="2347" max="2347" width="27.53125" bestFit="1" customWidth="1"/>
    <col min="2348" max="2348" width="40.3984375" bestFit="1" customWidth="1"/>
    <col min="2349" max="2349" width="43.19921875" bestFit="1" customWidth="1"/>
    <col min="2350" max="2350" width="50" bestFit="1" customWidth="1"/>
    <col min="2351" max="2351" width="52.796875" bestFit="1" customWidth="1"/>
    <col min="2352" max="2352" width="41.59765625" bestFit="1" customWidth="1"/>
    <col min="2353" max="2353" width="44.3984375" bestFit="1" customWidth="1"/>
    <col min="2354" max="2354" width="17.33203125" bestFit="1" customWidth="1"/>
    <col min="2355" max="2355" width="20.1328125" bestFit="1" customWidth="1"/>
    <col min="2356" max="2356" width="48.33203125" bestFit="1" customWidth="1"/>
    <col min="2357" max="2357" width="51.1328125" bestFit="1" customWidth="1"/>
    <col min="2358" max="2358" width="31.6640625" bestFit="1" customWidth="1"/>
    <col min="2359" max="2359" width="34.46484375" bestFit="1" customWidth="1"/>
    <col min="2360" max="2360" width="23" bestFit="1" customWidth="1"/>
    <col min="2361" max="2361" width="25.796875" bestFit="1" customWidth="1"/>
    <col min="2362" max="2362" width="45" bestFit="1" customWidth="1"/>
    <col min="2363" max="2363" width="47.796875" bestFit="1" customWidth="1"/>
    <col min="2364" max="2364" width="10.19921875" bestFit="1" customWidth="1"/>
    <col min="2365" max="2365" width="13" bestFit="1" customWidth="1"/>
    <col min="2366" max="2366" width="48.46484375" bestFit="1" customWidth="1"/>
    <col min="2367" max="2367" width="51.265625" bestFit="1" customWidth="1"/>
    <col min="2368" max="2368" width="12.265625" bestFit="1" customWidth="1"/>
    <col min="2369" max="2369" width="15.06640625" bestFit="1" customWidth="1"/>
    <col min="2370" max="2370" width="41.46484375" bestFit="1" customWidth="1"/>
    <col min="2371" max="2371" width="44.265625" bestFit="1" customWidth="1"/>
    <col min="2372" max="2372" width="36.86328125" bestFit="1" customWidth="1"/>
    <col min="2373" max="2373" width="39.6640625" bestFit="1" customWidth="1"/>
    <col min="2374" max="2374" width="42.33203125" bestFit="1" customWidth="1"/>
    <col min="2375" max="2375" width="45.1328125" bestFit="1" customWidth="1"/>
    <col min="2376" max="2376" width="43.33203125" bestFit="1" customWidth="1"/>
    <col min="2377" max="2377" width="46.1328125" bestFit="1" customWidth="1"/>
    <col min="2378" max="2378" width="9.796875" bestFit="1" customWidth="1"/>
    <col min="2379" max="2379" width="12.53125" bestFit="1" customWidth="1"/>
    <col min="2380" max="2380" width="12.265625" bestFit="1" customWidth="1"/>
    <col min="2381" max="2381" width="15.06640625" bestFit="1" customWidth="1"/>
    <col min="2382" max="2382" width="53.46484375" bestFit="1" customWidth="1"/>
    <col min="2383" max="2383" width="56.265625" bestFit="1" customWidth="1"/>
    <col min="2384" max="2384" width="29.59765625" bestFit="1" customWidth="1"/>
    <col min="2385" max="2385" width="32.3984375" bestFit="1" customWidth="1"/>
    <col min="2386" max="2386" width="38.265625" bestFit="1" customWidth="1"/>
    <col min="2387" max="2387" width="41.06640625" bestFit="1" customWidth="1"/>
    <col min="2388" max="2388" width="42.86328125" bestFit="1" customWidth="1"/>
    <col min="2389" max="2389" width="45.73046875" bestFit="1" customWidth="1"/>
    <col min="2390" max="2390" width="16.6640625" bestFit="1" customWidth="1"/>
    <col min="2391" max="2391" width="19.46484375" bestFit="1" customWidth="1"/>
    <col min="2392" max="2392" width="43.46484375" bestFit="1" customWidth="1"/>
    <col min="2393" max="2393" width="46.265625" bestFit="1" customWidth="1"/>
    <col min="2394" max="2394" width="45.59765625" bestFit="1" customWidth="1"/>
    <col min="2395" max="2395" width="48.3984375" bestFit="1" customWidth="1"/>
    <col min="2396" max="2396" width="28.33203125" bestFit="1" customWidth="1"/>
    <col min="2397" max="2397" width="31.1328125" bestFit="1" customWidth="1"/>
    <col min="2398" max="2398" width="18.53125" bestFit="1" customWidth="1"/>
    <col min="2399" max="2399" width="21.3984375" bestFit="1" customWidth="1"/>
    <col min="2400" max="2400" width="10.73046875" bestFit="1" customWidth="1"/>
    <col min="2401" max="2401" width="13.53125" bestFit="1" customWidth="1"/>
    <col min="2402" max="2402" width="44.19921875" bestFit="1" customWidth="1"/>
    <col min="2403" max="2403" width="47" bestFit="1" customWidth="1"/>
    <col min="2404" max="2404" width="45.9296875" bestFit="1" customWidth="1"/>
    <col min="2405" max="2405" width="48.73046875" bestFit="1" customWidth="1"/>
    <col min="2406" max="2406" width="47.1328125" bestFit="1" customWidth="1"/>
    <col min="2407" max="2407" width="49.9296875" bestFit="1" customWidth="1"/>
    <col min="2408" max="2408" width="28.6640625" bestFit="1" customWidth="1"/>
    <col min="2409" max="2409" width="31.46484375" bestFit="1" customWidth="1"/>
    <col min="2410" max="2410" width="48.06640625" bestFit="1" customWidth="1"/>
    <col min="2411" max="2411" width="50.86328125" bestFit="1" customWidth="1"/>
    <col min="2412" max="2412" width="9.46484375" bestFit="1" customWidth="1"/>
    <col min="2413" max="2413" width="12.19921875" bestFit="1" customWidth="1"/>
    <col min="2414" max="2414" width="16.19921875" bestFit="1" customWidth="1"/>
    <col min="2415" max="2415" width="19" bestFit="1" customWidth="1"/>
    <col min="2416" max="2416" width="50.73046875" bestFit="1" customWidth="1"/>
    <col min="2417" max="2417" width="53.59765625" bestFit="1" customWidth="1"/>
    <col min="2418" max="2418" width="10.06640625" bestFit="1" customWidth="1"/>
    <col min="2419" max="2419" width="12.86328125" bestFit="1" customWidth="1"/>
    <col min="2420" max="2420" width="31.73046875" bestFit="1" customWidth="1"/>
    <col min="2421" max="2421" width="34.53125" bestFit="1" customWidth="1"/>
    <col min="2422" max="2422" width="55.53125" bestFit="1" customWidth="1"/>
    <col min="2423" max="2423" width="58.33203125" bestFit="1" customWidth="1"/>
    <col min="2424" max="2424" width="16" bestFit="1" customWidth="1"/>
    <col min="2425" max="2425" width="18.796875" bestFit="1" customWidth="1"/>
    <col min="2426" max="2426" width="25.796875" bestFit="1" customWidth="1"/>
    <col min="2427" max="2427" width="28.59765625" bestFit="1" customWidth="1"/>
    <col min="2428" max="2428" width="44.1328125" bestFit="1" customWidth="1"/>
    <col min="2429" max="2429" width="46.9296875" bestFit="1" customWidth="1"/>
    <col min="2430" max="2430" width="27.6640625" bestFit="1" customWidth="1"/>
    <col min="2431" max="2431" width="30.46484375" bestFit="1" customWidth="1"/>
    <col min="2432" max="2432" width="23.73046875" bestFit="1" customWidth="1"/>
    <col min="2433" max="2433" width="26.53125" bestFit="1" customWidth="1"/>
    <col min="2434" max="2434" width="47.6640625" bestFit="1" customWidth="1"/>
    <col min="2435" max="2435" width="50.46484375" bestFit="1" customWidth="1"/>
    <col min="2436" max="2436" width="24.796875" bestFit="1" customWidth="1"/>
    <col min="2437" max="2437" width="27.59765625" bestFit="1" customWidth="1"/>
    <col min="2438" max="2438" width="45.1328125" bestFit="1" customWidth="1"/>
    <col min="2439" max="2439" width="47.9296875" bestFit="1" customWidth="1"/>
    <col min="2440" max="2440" width="32.59765625" bestFit="1" customWidth="1"/>
    <col min="2441" max="2441" width="35.3984375" bestFit="1" customWidth="1"/>
    <col min="2442" max="2442" width="41" bestFit="1" customWidth="1"/>
    <col min="2443" max="2443" width="43.796875" bestFit="1" customWidth="1"/>
    <col min="2444" max="2444" width="35.265625" bestFit="1" customWidth="1"/>
    <col min="2445" max="2445" width="38.06640625" bestFit="1" customWidth="1"/>
    <col min="2446" max="2446" width="14.33203125" bestFit="1" customWidth="1"/>
    <col min="2447" max="2447" width="17.19921875" bestFit="1" customWidth="1"/>
    <col min="2448" max="2448" width="23.3984375" bestFit="1" customWidth="1"/>
    <col min="2449" max="2449" width="26.19921875" bestFit="1" customWidth="1"/>
    <col min="2450" max="2450" width="42.19921875" bestFit="1" customWidth="1"/>
    <col min="2451" max="2451" width="45" bestFit="1" customWidth="1"/>
    <col min="2452" max="2452" width="32.59765625" bestFit="1" customWidth="1"/>
    <col min="2453" max="2453" width="35.3984375" bestFit="1" customWidth="1"/>
    <col min="2454" max="2454" width="50.3984375" bestFit="1" customWidth="1"/>
    <col min="2455" max="2455" width="53.19921875" bestFit="1" customWidth="1"/>
    <col min="2456" max="2456" width="26.33203125" bestFit="1" customWidth="1"/>
    <col min="2457" max="2457" width="29.19921875" bestFit="1" customWidth="1"/>
    <col min="2458" max="2458" width="23.59765625" bestFit="1" customWidth="1"/>
    <col min="2459" max="2459" width="26.3984375" bestFit="1" customWidth="1"/>
    <col min="2460" max="2460" width="29.265625" bestFit="1" customWidth="1"/>
    <col min="2461" max="2461" width="32.06640625" bestFit="1" customWidth="1"/>
    <col min="2462" max="2462" width="38" bestFit="1" customWidth="1"/>
    <col min="2463" max="2463" width="40.796875" bestFit="1" customWidth="1"/>
    <col min="2464" max="2464" width="45.19921875" bestFit="1" customWidth="1"/>
    <col min="2465" max="2465" width="48" bestFit="1" customWidth="1"/>
    <col min="2466" max="2466" width="46.19921875" bestFit="1" customWidth="1"/>
    <col min="2467" max="2467" width="49" bestFit="1" customWidth="1"/>
    <col min="2468" max="2468" width="19.86328125" bestFit="1" customWidth="1"/>
    <col min="2469" max="2469" width="22.6640625" bestFit="1" customWidth="1"/>
    <col min="2470" max="2470" width="48.265625" bestFit="1" customWidth="1"/>
    <col min="2471" max="2471" width="51.06640625" bestFit="1" customWidth="1"/>
    <col min="2472" max="2472" width="25.1328125" bestFit="1" customWidth="1"/>
    <col min="2473" max="2473" width="27.9296875" bestFit="1" customWidth="1"/>
    <col min="2474" max="2474" width="27.796875" bestFit="1" customWidth="1"/>
    <col min="2475" max="2475" width="30.59765625" bestFit="1" customWidth="1"/>
    <col min="2476" max="2476" width="51.59765625" bestFit="1" customWidth="1"/>
    <col min="2477" max="2477" width="54.3984375" bestFit="1" customWidth="1"/>
    <col min="2478" max="2478" width="41.86328125" bestFit="1" customWidth="1"/>
    <col min="2479" max="2479" width="44.6640625" bestFit="1" customWidth="1"/>
    <col min="2480" max="2480" width="21.46484375" bestFit="1" customWidth="1"/>
    <col min="2481" max="2481" width="24.265625" bestFit="1" customWidth="1"/>
    <col min="2482" max="2482" width="18.3984375" bestFit="1" customWidth="1"/>
    <col min="2483" max="2483" width="21.265625" bestFit="1" customWidth="1"/>
    <col min="2484" max="2484" width="31.9296875" bestFit="1" customWidth="1"/>
    <col min="2485" max="2485" width="34.73046875" bestFit="1" customWidth="1"/>
    <col min="2486" max="2486" width="45" bestFit="1" customWidth="1"/>
    <col min="2487" max="2487" width="47.796875" bestFit="1" customWidth="1"/>
    <col min="2488" max="2488" width="37.3984375" bestFit="1" customWidth="1"/>
    <col min="2489" max="2489" width="40.19921875" bestFit="1" customWidth="1"/>
    <col min="2490" max="2490" width="50.46484375" bestFit="1" customWidth="1"/>
    <col min="2491" max="2491" width="53.265625" bestFit="1" customWidth="1"/>
    <col min="2492" max="2492" width="47.53125" bestFit="1" customWidth="1"/>
    <col min="2493" max="2493" width="50.33203125" bestFit="1" customWidth="1"/>
    <col min="2494" max="2494" width="20.73046875" bestFit="1" customWidth="1"/>
    <col min="2495" max="2495" width="23.53125" bestFit="1" customWidth="1"/>
    <col min="2496" max="2496" width="50.9296875" bestFit="1" customWidth="1"/>
    <col min="2497" max="2497" width="53.796875" bestFit="1" customWidth="1"/>
    <col min="2498" max="2498" width="47.33203125" bestFit="1" customWidth="1"/>
    <col min="2499" max="2499" width="50.1328125" bestFit="1" customWidth="1"/>
    <col min="2500" max="2500" width="25.06640625" bestFit="1" customWidth="1"/>
    <col min="2501" max="2501" width="27.86328125" bestFit="1" customWidth="1"/>
    <col min="2502" max="2502" width="53.06640625" bestFit="1" customWidth="1"/>
    <col min="2503" max="2503" width="55.86328125" bestFit="1" customWidth="1"/>
    <col min="2504" max="2504" width="27.19921875" bestFit="1" customWidth="1"/>
    <col min="2505" max="2505" width="30" bestFit="1" customWidth="1"/>
    <col min="2506" max="2506" width="28.59765625" bestFit="1" customWidth="1"/>
    <col min="2507" max="2507" width="31.3984375" bestFit="1" customWidth="1"/>
    <col min="2508" max="2508" width="30.6640625" bestFit="1" customWidth="1"/>
    <col min="2509" max="2509" width="33.53125" bestFit="1" customWidth="1"/>
    <col min="2510" max="2510" width="28.796875" bestFit="1" customWidth="1"/>
    <col min="2511" max="2511" width="31.59765625" bestFit="1" customWidth="1"/>
    <col min="2512" max="2512" width="20.6640625" bestFit="1" customWidth="1"/>
    <col min="2513" max="2513" width="23.46484375" bestFit="1" customWidth="1"/>
    <col min="2514" max="2514" width="27.9296875" bestFit="1" customWidth="1"/>
    <col min="2515" max="2515" width="30.73046875" bestFit="1" customWidth="1"/>
    <col min="2516" max="2516" width="23" bestFit="1" customWidth="1"/>
    <col min="2517" max="2517" width="25.796875" bestFit="1" customWidth="1"/>
    <col min="2518" max="2518" width="17.06640625" bestFit="1" customWidth="1"/>
    <col min="2519" max="2519" width="19.86328125" bestFit="1" customWidth="1"/>
    <col min="2520" max="2520" width="31.3984375" bestFit="1" customWidth="1"/>
    <col min="2521" max="2521" width="34.19921875" bestFit="1" customWidth="1"/>
    <col min="2522" max="2522" width="43.53125" bestFit="1" customWidth="1"/>
    <col min="2523" max="2523" width="46.33203125" bestFit="1" customWidth="1"/>
    <col min="2524" max="2524" width="24.06640625" bestFit="1" customWidth="1"/>
    <col min="2525" max="2525" width="26.86328125" bestFit="1" customWidth="1"/>
    <col min="2526" max="2526" width="18.1328125" bestFit="1" customWidth="1"/>
    <col min="2527" max="2527" width="21" bestFit="1" customWidth="1"/>
    <col min="2528" max="2528" width="52.265625" bestFit="1" customWidth="1"/>
    <col min="2529" max="2529" width="55.06640625" bestFit="1" customWidth="1"/>
    <col min="2530" max="2530" width="43.6640625" bestFit="1" customWidth="1"/>
    <col min="2531" max="2531" width="46.46484375" bestFit="1" customWidth="1"/>
    <col min="2532" max="2532" width="48.06640625" bestFit="1" customWidth="1"/>
    <col min="2533" max="2533" width="50.86328125" bestFit="1" customWidth="1"/>
    <col min="2534" max="2534" width="45.59765625" bestFit="1" customWidth="1"/>
    <col min="2535" max="2535" width="48.3984375" bestFit="1" customWidth="1"/>
    <col min="2536" max="2536" width="37.46484375" bestFit="1" customWidth="1"/>
    <col min="2537" max="2537" width="40.265625" bestFit="1" customWidth="1"/>
    <col min="2538" max="2538" width="28.9296875" bestFit="1" customWidth="1"/>
    <col min="2539" max="2539" width="31.73046875" bestFit="1" customWidth="1"/>
    <col min="2540" max="2540" width="28.59765625" bestFit="1" customWidth="1"/>
    <col min="2541" max="2541" width="31.3984375" bestFit="1" customWidth="1"/>
    <col min="2542" max="2542" width="33.19921875" bestFit="1" customWidth="1"/>
    <col min="2543" max="2543" width="36" bestFit="1" customWidth="1"/>
    <col min="2544" max="2544" width="33.33203125" bestFit="1" customWidth="1"/>
    <col min="2545" max="2545" width="36.1328125" bestFit="1" customWidth="1"/>
    <col min="2546" max="2546" width="32.53125" bestFit="1" customWidth="1"/>
    <col min="2547" max="2547" width="35.33203125" bestFit="1" customWidth="1"/>
    <col min="2548" max="2548" width="41" bestFit="1" customWidth="1"/>
    <col min="2549" max="2549" width="43.796875" bestFit="1" customWidth="1"/>
    <col min="2550" max="2550" width="23.86328125" bestFit="1" customWidth="1"/>
    <col min="2551" max="2551" width="26.6640625" bestFit="1" customWidth="1"/>
    <col min="2552" max="2552" width="19.9296875" bestFit="1" customWidth="1"/>
    <col min="2553" max="2553" width="22.73046875" bestFit="1" customWidth="1"/>
    <col min="2554" max="2554" width="49.6640625" bestFit="1" customWidth="1"/>
    <col min="2555" max="2555" width="52.46484375" bestFit="1" customWidth="1"/>
    <col min="2556" max="2556" width="25.6640625" bestFit="1" customWidth="1"/>
    <col min="2557" max="2557" width="28.46484375" bestFit="1" customWidth="1"/>
    <col min="2558" max="2558" width="44.265625" bestFit="1" customWidth="1"/>
    <col min="2559" max="2559" width="47.06640625" bestFit="1" customWidth="1"/>
    <col min="2560" max="2560" width="36.265625" bestFit="1" customWidth="1"/>
    <col min="2561" max="2561" width="39.06640625" bestFit="1" customWidth="1"/>
    <col min="2562" max="2562" width="29.53125" bestFit="1" customWidth="1"/>
    <col min="2563" max="2563" width="32.33203125" bestFit="1" customWidth="1"/>
    <col min="2564" max="2564" width="23.06640625" bestFit="1" customWidth="1"/>
    <col min="2565" max="2565" width="25.86328125" bestFit="1" customWidth="1"/>
    <col min="2566" max="2566" width="50.1328125" bestFit="1" customWidth="1"/>
    <col min="2567" max="2567" width="52.9296875" bestFit="1" customWidth="1"/>
    <col min="2568" max="2568" width="25.1328125" bestFit="1" customWidth="1"/>
    <col min="2569" max="2569" width="27.9296875" bestFit="1" customWidth="1"/>
    <col min="2570" max="2570" width="51.3984375" bestFit="1" customWidth="1"/>
    <col min="2571" max="2571" width="54.19921875" bestFit="1" customWidth="1"/>
    <col min="2572" max="2572" width="31" bestFit="1" customWidth="1"/>
    <col min="2573" max="2573" width="33.796875" bestFit="1" customWidth="1"/>
    <col min="2574" max="2574" width="56.33203125" bestFit="1" customWidth="1"/>
    <col min="2575" max="2575" width="59.1328125" bestFit="1" customWidth="1"/>
    <col min="2576" max="2576" width="37.06640625" bestFit="1" customWidth="1"/>
    <col min="2577" max="2577" width="39.86328125" bestFit="1" customWidth="1"/>
    <col min="2578" max="2578" width="14.86328125" bestFit="1" customWidth="1"/>
    <col min="2579" max="2579" width="17.6640625" bestFit="1" customWidth="1"/>
    <col min="2580" max="2580" width="51.46484375" bestFit="1" customWidth="1"/>
    <col min="2581" max="2581" width="54.265625" bestFit="1" customWidth="1"/>
    <col min="2582" max="2582" width="49.796875" bestFit="1" customWidth="1"/>
    <col min="2583" max="2583" width="52.59765625" bestFit="1" customWidth="1"/>
    <col min="2584" max="2584" width="50.6640625" bestFit="1" customWidth="1"/>
    <col min="2585" max="2585" width="53.53125" bestFit="1" customWidth="1"/>
    <col min="2586" max="2586" width="18.1328125" bestFit="1" customWidth="1"/>
    <col min="2587" max="2587" width="21" bestFit="1" customWidth="1"/>
    <col min="2588" max="2588" width="17.265625" bestFit="1" customWidth="1"/>
    <col min="2589" max="2589" width="20.06640625" bestFit="1" customWidth="1"/>
    <col min="2590" max="2590" width="46" bestFit="1" customWidth="1"/>
    <col min="2591" max="2591" width="48.796875" bestFit="1" customWidth="1"/>
    <col min="2592" max="2592" width="49.53125" bestFit="1" customWidth="1"/>
    <col min="2593" max="2593" width="52.33203125" bestFit="1" customWidth="1"/>
    <col min="2594" max="2594" width="20.73046875" bestFit="1" customWidth="1"/>
    <col min="2595" max="2595" width="23.53125" bestFit="1" customWidth="1"/>
    <col min="2596" max="2596" width="20.46484375" bestFit="1" customWidth="1"/>
    <col min="2597" max="2597" width="23.265625" bestFit="1" customWidth="1"/>
    <col min="2598" max="2598" width="38.796875" bestFit="1" customWidth="1"/>
    <col min="2599" max="2599" width="41.6640625" bestFit="1" customWidth="1"/>
    <col min="2600" max="2600" width="37" bestFit="1" customWidth="1"/>
    <col min="2601" max="2601" width="39.796875" bestFit="1" customWidth="1"/>
    <col min="2602" max="2602" width="30.3984375" bestFit="1" customWidth="1"/>
    <col min="2603" max="2603" width="33.265625" bestFit="1" customWidth="1"/>
    <col min="2604" max="2604" width="12.19921875" bestFit="1" customWidth="1"/>
    <col min="2605" max="2605" width="15" bestFit="1" customWidth="1"/>
    <col min="2606" max="2606" width="42.86328125" bestFit="1" customWidth="1"/>
    <col min="2607" max="2607" width="45.73046875" bestFit="1" customWidth="1"/>
    <col min="2608" max="2608" width="29.59765625" bestFit="1" customWidth="1"/>
    <col min="2609" max="2609" width="32.3984375" bestFit="1" customWidth="1"/>
    <col min="2610" max="2610" width="35.265625" bestFit="1" customWidth="1"/>
    <col min="2611" max="2611" width="38.06640625" bestFit="1" customWidth="1"/>
    <col min="2612" max="2612" width="20.6640625" bestFit="1" customWidth="1"/>
    <col min="2613" max="2613" width="23.46484375" bestFit="1" customWidth="1"/>
    <col min="2614" max="2614" width="23.59765625" bestFit="1" customWidth="1"/>
    <col min="2615" max="2615" width="26.3984375" bestFit="1" customWidth="1"/>
    <col min="2616" max="2616" width="40.59765625" bestFit="1" customWidth="1"/>
    <col min="2617" max="2617" width="43.3984375" bestFit="1" customWidth="1"/>
    <col min="2618" max="2618" width="37.59765625" bestFit="1" customWidth="1"/>
    <col min="2619" max="2619" width="40.3984375" bestFit="1" customWidth="1"/>
    <col min="2620" max="2620" width="20.1328125" bestFit="1" customWidth="1"/>
    <col min="2621" max="2621" width="22.9296875" bestFit="1" customWidth="1"/>
    <col min="2622" max="2622" width="36.3984375" bestFit="1" customWidth="1"/>
    <col min="2623" max="2623" width="39.19921875" bestFit="1" customWidth="1"/>
    <col min="2624" max="2624" width="21.53125" bestFit="1" customWidth="1"/>
    <col min="2625" max="2625" width="24.33203125" bestFit="1" customWidth="1"/>
    <col min="2626" max="2626" width="32.06640625" bestFit="1" customWidth="1"/>
    <col min="2627" max="2627" width="34.86328125" bestFit="1" customWidth="1"/>
    <col min="2628" max="2628" width="42.53125" bestFit="1" customWidth="1"/>
    <col min="2629" max="2629" width="45.3984375" bestFit="1" customWidth="1"/>
    <col min="2630" max="2630" width="22.59765625" bestFit="1" customWidth="1"/>
    <col min="2631" max="2631" width="25.46484375" bestFit="1" customWidth="1"/>
    <col min="2632" max="2632" width="22.59765625" bestFit="1" customWidth="1"/>
    <col min="2633" max="2633" width="25.46484375" bestFit="1" customWidth="1"/>
    <col min="2634" max="2634" width="33" bestFit="1" customWidth="1"/>
    <col min="2635" max="2635" width="35.796875" bestFit="1" customWidth="1"/>
    <col min="2636" max="2636" width="18.9296875" bestFit="1" customWidth="1"/>
    <col min="2637" max="2637" width="21.73046875" bestFit="1" customWidth="1"/>
    <col min="2638" max="2638" width="39.9296875" bestFit="1" customWidth="1"/>
    <col min="2639" max="2639" width="42.73046875" bestFit="1" customWidth="1"/>
    <col min="2640" max="2640" width="26.86328125" bestFit="1" customWidth="1"/>
    <col min="2641" max="2641" width="29.6640625" bestFit="1" customWidth="1"/>
    <col min="2642" max="2642" width="52.3984375" bestFit="1" customWidth="1"/>
    <col min="2643" max="2643" width="55.19921875" bestFit="1" customWidth="1"/>
    <col min="2644" max="2644" width="10.265625" bestFit="1" customWidth="1"/>
    <col min="2645" max="2645" width="13.06640625" bestFit="1" customWidth="1"/>
    <col min="2646" max="2646" width="29.06640625" bestFit="1" customWidth="1"/>
    <col min="2647" max="2647" width="31.86328125" bestFit="1" customWidth="1"/>
    <col min="2648" max="2648" width="52.53125" bestFit="1" customWidth="1"/>
    <col min="2649" max="2649" width="55.33203125" bestFit="1" customWidth="1"/>
    <col min="2650" max="2650" width="47.46484375" bestFit="1" customWidth="1"/>
    <col min="2651" max="2651" width="50.265625" bestFit="1" customWidth="1"/>
    <col min="2652" max="2652" width="34.9296875" bestFit="1" customWidth="1"/>
    <col min="2653" max="2653" width="37.73046875" bestFit="1" customWidth="1"/>
    <col min="2654" max="2654" width="28.796875" bestFit="1" customWidth="1"/>
    <col min="2655" max="2655" width="31.59765625" bestFit="1" customWidth="1"/>
    <col min="2656" max="2656" width="13.59765625" bestFit="1" customWidth="1"/>
    <col min="2657" max="2657" width="16.3984375" bestFit="1" customWidth="1"/>
    <col min="2658" max="2658" width="16.1328125" bestFit="1" customWidth="1"/>
    <col min="2659" max="2659" width="18.9296875" bestFit="1" customWidth="1"/>
    <col min="2660" max="2660" width="13.53125" bestFit="1" customWidth="1"/>
    <col min="2661" max="2661" width="16.33203125" bestFit="1" customWidth="1"/>
    <col min="2662" max="2662" width="9.1328125" bestFit="1" customWidth="1"/>
    <col min="2663" max="2663" width="11.86328125" bestFit="1" customWidth="1"/>
    <col min="2664" max="2664" width="48.19921875" bestFit="1" customWidth="1"/>
    <col min="2665" max="2665" width="51" bestFit="1" customWidth="1"/>
    <col min="2666" max="2666" width="16.1328125" bestFit="1" customWidth="1"/>
    <col min="2667" max="2667" width="18.9296875" bestFit="1" customWidth="1"/>
    <col min="2668" max="2668" width="20.46484375" bestFit="1" customWidth="1"/>
    <col min="2669" max="2669" width="23.265625" bestFit="1" customWidth="1"/>
    <col min="2670" max="2670" width="26.46484375" bestFit="1" customWidth="1"/>
    <col min="2671" max="2671" width="29.33203125" bestFit="1" customWidth="1"/>
    <col min="2672" max="2672" width="35.59765625" bestFit="1" customWidth="1"/>
    <col min="2673" max="2673" width="38.3984375" bestFit="1" customWidth="1"/>
    <col min="2674" max="2674" width="27.1328125" bestFit="1" customWidth="1"/>
    <col min="2675" max="2675" width="29.9296875" bestFit="1" customWidth="1"/>
    <col min="2676" max="2676" width="41.73046875" bestFit="1" customWidth="1"/>
    <col min="2677" max="2677" width="44.53125" bestFit="1" customWidth="1"/>
    <col min="2678" max="2678" width="16.73046875" bestFit="1" customWidth="1"/>
    <col min="2679" max="2679" width="19.53125" bestFit="1" customWidth="1"/>
    <col min="2680" max="2680" width="29.86328125" bestFit="1" customWidth="1"/>
    <col min="2681" max="2681" width="32.6640625" bestFit="1" customWidth="1"/>
    <col min="2682" max="2682" width="40.9296875" bestFit="1" customWidth="1"/>
    <col min="2683" max="2683" width="43.73046875" bestFit="1" customWidth="1"/>
    <col min="2684" max="2684" width="60.265625" bestFit="1" customWidth="1"/>
    <col min="2685" max="2685" width="63.06640625" bestFit="1" customWidth="1"/>
    <col min="2686" max="2686" width="28.06640625" bestFit="1" customWidth="1"/>
    <col min="2687" max="2687" width="30.86328125" bestFit="1" customWidth="1"/>
    <col min="2688" max="2688" width="40.59765625" bestFit="1" customWidth="1"/>
    <col min="2689" max="2689" width="43.3984375" bestFit="1" customWidth="1"/>
    <col min="2690" max="2690" width="19.59765625" bestFit="1" customWidth="1"/>
    <col min="2691" max="2691" width="22.3984375" bestFit="1" customWidth="1"/>
    <col min="2692" max="2692" width="17.19921875" bestFit="1" customWidth="1"/>
    <col min="2693" max="2693" width="20" bestFit="1" customWidth="1"/>
    <col min="2694" max="2694" width="37.1328125" bestFit="1" customWidth="1"/>
    <col min="2695" max="2695" width="39.9296875" bestFit="1" customWidth="1"/>
    <col min="2696" max="2696" width="54.06640625" bestFit="1" customWidth="1"/>
    <col min="2697" max="2697" width="56.86328125" bestFit="1" customWidth="1"/>
    <col min="2698" max="2698" width="32.86328125" bestFit="1" customWidth="1"/>
    <col min="2699" max="2699" width="35.6640625" bestFit="1" customWidth="1"/>
    <col min="2700" max="2700" width="27.796875" bestFit="1" customWidth="1"/>
    <col min="2701" max="2701" width="30.59765625" bestFit="1" customWidth="1"/>
    <col min="2702" max="2702" width="52.796875" bestFit="1" customWidth="1"/>
    <col min="2703" max="2703" width="55.59765625" bestFit="1" customWidth="1"/>
    <col min="2704" max="2704" width="39.9296875" bestFit="1" customWidth="1"/>
    <col min="2705" max="2705" width="42.73046875" bestFit="1" customWidth="1"/>
    <col min="2706" max="2706" width="29.1328125" bestFit="1" customWidth="1"/>
    <col min="2707" max="2707" width="31.9296875" bestFit="1" customWidth="1"/>
    <col min="2708" max="2708" width="41.1328125" bestFit="1" customWidth="1"/>
    <col min="2709" max="2709" width="43.9296875" bestFit="1" customWidth="1"/>
    <col min="2710" max="2710" width="44.33203125" bestFit="1" customWidth="1"/>
    <col min="2711" max="2711" width="47.1328125" bestFit="1" customWidth="1"/>
    <col min="2712" max="2712" width="37.46484375" bestFit="1" customWidth="1"/>
    <col min="2713" max="2713" width="40.265625" bestFit="1" customWidth="1"/>
    <col min="2714" max="2714" width="16.9296875" bestFit="1" customWidth="1"/>
    <col min="2715" max="2715" width="19.73046875" bestFit="1" customWidth="1"/>
    <col min="2716" max="2716" width="26.33203125" bestFit="1" customWidth="1"/>
    <col min="2717" max="2717" width="29.19921875" bestFit="1" customWidth="1"/>
    <col min="2718" max="2718" width="19.59765625" bestFit="1" customWidth="1"/>
    <col min="2719" max="2719" width="22.3984375" bestFit="1" customWidth="1"/>
    <col min="2720" max="2720" width="30.86328125" bestFit="1" customWidth="1"/>
    <col min="2721" max="2721" width="33.6640625" bestFit="1" customWidth="1"/>
    <col min="2722" max="2722" width="34.19921875" bestFit="1" customWidth="1"/>
    <col min="2723" max="2723" width="37" bestFit="1" customWidth="1"/>
    <col min="2724" max="2724" width="37.06640625" bestFit="1" customWidth="1"/>
    <col min="2725" max="2725" width="39.86328125" bestFit="1" customWidth="1"/>
    <col min="2726" max="2726" width="40.59765625" bestFit="1" customWidth="1"/>
    <col min="2727" max="2727" width="43.3984375" bestFit="1" customWidth="1"/>
    <col min="2728" max="2728" width="52.73046875" bestFit="1" customWidth="1"/>
    <col min="2729" max="2729" width="55.53125" bestFit="1" customWidth="1"/>
    <col min="2730" max="2730" width="33.796875" bestFit="1" customWidth="1"/>
    <col min="2731" max="2731" width="36.59765625" bestFit="1" customWidth="1"/>
    <col min="2732" max="2732" width="52.9296875" bestFit="1" customWidth="1"/>
    <col min="2733" max="2733" width="55.73046875" bestFit="1" customWidth="1"/>
    <col min="2734" max="2734" width="50.59765625" bestFit="1" customWidth="1"/>
    <col min="2735" max="2735" width="53.46484375" bestFit="1" customWidth="1"/>
    <col min="2736" max="2736" width="37.06640625" bestFit="1" customWidth="1"/>
    <col min="2737" max="2737" width="39.86328125" bestFit="1" customWidth="1"/>
    <col min="2738" max="2738" width="52.59765625" bestFit="1" customWidth="1"/>
    <col min="2739" max="2739" width="55.3984375" bestFit="1" customWidth="1"/>
    <col min="2740" max="2740" width="27.3984375" bestFit="1" customWidth="1"/>
    <col min="2741" max="2741" width="30.19921875" bestFit="1" customWidth="1"/>
    <col min="2742" max="2742" width="14.9296875" bestFit="1" customWidth="1"/>
    <col min="2743" max="2743" width="17.73046875" bestFit="1" customWidth="1"/>
    <col min="2744" max="2744" width="45.86328125" bestFit="1" customWidth="1"/>
    <col min="2745" max="2745" width="48.6640625" bestFit="1" customWidth="1"/>
    <col min="2746" max="2746" width="50.9296875" bestFit="1" customWidth="1"/>
    <col min="2747" max="2747" width="53.796875" bestFit="1" customWidth="1"/>
    <col min="2748" max="2748" width="26.796875" bestFit="1" customWidth="1"/>
    <col min="2749" max="2749" width="29.59765625" bestFit="1" customWidth="1"/>
    <col min="2750" max="2750" width="20.1328125" bestFit="1" customWidth="1"/>
    <col min="2751" max="2751" width="22.9296875" bestFit="1" customWidth="1"/>
    <col min="2752" max="2752" width="28" bestFit="1" customWidth="1"/>
    <col min="2753" max="2753" width="30.796875" bestFit="1" customWidth="1"/>
    <col min="2754" max="2754" width="50.33203125" bestFit="1" customWidth="1"/>
    <col min="2755" max="2755" width="53.1328125" bestFit="1" customWidth="1"/>
    <col min="2756" max="2756" width="27.3984375" bestFit="1" customWidth="1"/>
    <col min="2757" max="2757" width="30.19921875" bestFit="1" customWidth="1"/>
    <col min="2758" max="2758" width="23.1328125" bestFit="1" customWidth="1"/>
    <col min="2759" max="2759" width="25.9296875" bestFit="1" customWidth="1"/>
    <col min="2760" max="2760" width="38.59765625" bestFit="1" customWidth="1"/>
    <col min="2761" max="2761" width="41.46484375" bestFit="1" customWidth="1"/>
    <col min="2762" max="2762" width="16.73046875" bestFit="1" customWidth="1"/>
    <col min="2763" max="2763" width="19.53125" bestFit="1" customWidth="1"/>
    <col min="2764" max="2764" width="28.19921875" bestFit="1" customWidth="1"/>
    <col min="2765" max="2765" width="31" bestFit="1" customWidth="1"/>
    <col min="2766" max="2766" width="33.796875" bestFit="1" customWidth="1"/>
    <col min="2767" max="2767" width="36.59765625" bestFit="1" customWidth="1"/>
    <col min="2768" max="2768" width="19.33203125" bestFit="1" customWidth="1"/>
    <col min="2769" max="2769" width="22.1328125" bestFit="1" customWidth="1"/>
    <col min="2770" max="2770" width="49.19921875" bestFit="1" customWidth="1"/>
    <col min="2771" max="2771" width="52" bestFit="1" customWidth="1"/>
    <col min="2772" max="2772" width="56.33203125" bestFit="1" customWidth="1"/>
    <col min="2773" max="2773" width="59.1328125" bestFit="1" customWidth="1"/>
    <col min="2774" max="2774" width="31.53125" bestFit="1" customWidth="1"/>
    <col min="2775" max="2775" width="34.33203125" bestFit="1" customWidth="1"/>
    <col min="2776" max="2776" width="19.1328125" bestFit="1" customWidth="1"/>
    <col min="2777" max="2777" width="21.9296875" bestFit="1" customWidth="1"/>
    <col min="2778" max="2778" width="47.53125" bestFit="1" customWidth="1"/>
    <col min="2779" max="2779" width="50.33203125" bestFit="1" customWidth="1"/>
    <col min="2780" max="2780" width="29.796875" bestFit="1" customWidth="1"/>
    <col min="2781" max="2781" width="32.59765625" bestFit="1" customWidth="1"/>
    <col min="2782" max="2782" width="30.86328125" bestFit="1" customWidth="1"/>
    <col min="2783" max="2783" width="33.6640625" bestFit="1" customWidth="1"/>
    <col min="2784" max="2784" width="22.19921875" bestFit="1" customWidth="1"/>
    <col min="2785" max="2785" width="25.06640625" bestFit="1" customWidth="1"/>
    <col min="2786" max="2786" width="17.6640625" bestFit="1" customWidth="1"/>
    <col min="2787" max="2787" width="20.46484375" bestFit="1" customWidth="1"/>
    <col min="2788" max="2788" width="67.796875" bestFit="1" customWidth="1"/>
    <col min="2789" max="2789" width="70.59765625" bestFit="1" customWidth="1"/>
    <col min="2790" max="2790" width="37.3984375" bestFit="1" customWidth="1"/>
    <col min="2791" max="2791" width="40.19921875" bestFit="1" customWidth="1"/>
    <col min="2792" max="2792" width="39.06640625" bestFit="1" customWidth="1"/>
    <col min="2793" max="2793" width="41.86328125" bestFit="1" customWidth="1"/>
    <col min="2794" max="2794" width="30.06640625" bestFit="1" customWidth="1"/>
    <col min="2795" max="2795" width="32.86328125" bestFit="1" customWidth="1"/>
    <col min="2796" max="2796" width="49.33203125" bestFit="1" customWidth="1"/>
    <col min="2797" max="2797" width="52.1328125" bestFit="1" customWidth="1"/>
    <col min="2798" max="2798" width="33.73046875" bestFit="1" customWidth="1"/>
    <col min="2799" max="2799" width="36.53125" bestFit="1" customWidth="1"/>
    <col min="2800" max="2800" width="51.59765625" bestFit="1" customWidth="1"/>
    <col min="2801" max="2801" width="54.3984375" bestFit="1" customWidth="1"/>
    <col min="2802" max="2802" width="34.6640625" bestFit="1" customWidth="1"/>
    <col min="2803" max="2803" width="37.53125" bestFit="1" customWidth="1"/>
    <col min="2804" max="2804" width="41.796875" bestFit="1" customWidth="1"/>
    <col min="2805" max="2805" width="44.59765625" bestFit="1" customWidth="1"/>
    <col min="2806" max="2806" width="52.73046875" bestFit="1" customWidth="1"/>
    <col min="2807" max="2807" width="55.53125" bestFit="1" customWidth="1"/>
    <col min="2808" max="2808" width="39.33203125" bestFit="1" customWidth="1"/>
    <col min="2809" max="2809" width="42.1328125" bestFit="1" customWidth="1"/>
    <col min="2810" max="2810" width="52" bestFit="1" customWidth="1"/>
    <col min="2811" max="2811" width="54.796875" bestFit="1" customWidth="1"/>
    <col min="2812" max="2812" width="24.796875" bestFit="1" customWidth="1"/>
    <col min="2813" max="2813" width="27.59765625" bestFit="1" customWidth="1"/>
    <col min="2814" max="2814" width="28.1328125" bestFit="1" customWidth="1"/>
    <col min="2815" max="2815" width="30.9296875" bestFit="1" customWidth="1"/>
    <col min="2816" max="2816" width="10.53125" bestFit="1" customWidth="1"/>
    <col min="2817" max="2817" width="13.33203125" bestFit="1" customWidth="1"/>
    <col min="2818" max="2818" width="25.6640625" bestFit="1" customWidth="1"/>
    <col min="2819" max="2819" width="28.46484375" bestFit="1" customWidth="1"/>
    <col min="2820" max="2820" width="29.06640625" bestFit="1" customWidth="1"/>
    <col min="2821" max="2821" width="31.86328125" bestFit="1" customWidth="1"/>
    <col min="2822" max="2822" width="11.1328125" bestFit="1" customWidth="1"/>
    <col min="2823" max="2823" width="13.9296875" bestFit="1" customWidth="1"/>
    <col min="2824" max="2824" width="20.6640625" bestFit="1" customWidth="1"/>
    <col min="2825" max="2825" width="23.46484375" bestFit="1" customWidth="1"/>
    <col min="2826" max="2826" width="29.265625" bestFit="1" customWidth="1"/>
    <col min="2827" max="2827" width="32.06640625" bestFit="1" customWidth="1"/>
    <col min="2828" max="2828" width="37.265625" bestFit="1" customWidth="1"/>
    <col min="2829" max="2829" width="40.06640625" bestFit="1" customWidth="1"/>
    <col min="2830" max="2830" width="46.46484375" bestFit="1" customWidth="1"/>
    <col min="2831" max="2831" width="49.265625" bestFit="1" customWidth="1"/>
    <col min="2832" max="2832" width="51.06640625" bestFit="1" customWidth="1"/>
    <col min="2833" max="2833" width="53.9296875" bestFit="1" customWidth="1"/>
    <col min="2834" max="2834" width="17.796875" bestFit="1" customWidth="1"/>
    <col min="2835" max="2835" width="20.59765625" bestFit="1" customWidth="1"/>
    <col min="2836" max="2836" width="24.73046875" bestFit="1" customWidth="1"/>
    <col min="2837" max="2837" width="27.53125" bestFit="1" customWidth="1"/>
    <col min="2838" max="2838" width="31.1328125" bestFit="1" customWidth="1"/>
    <col min="2839" max="2839" width="33.9296875" bestFit="1" customWidth="1"/>
    <col min="2840" max="2840" width="23.06640625" bestFit="1" customWidth="1"/>
    <col min="2841" max="2841" width="25.86328125" bestFit="1" customWidth="1"/>
    <col min="2842" max="2842" width="70" bestFit="1" customWidth="1"/>
    <col min="2843" max="2843" width="72.796875" bestFit="1" customWidth="1"/>
    <col min="2844" max="2844" width="48.3984375" bestFit="1" customWidth="1"/>
    <col min="2845" max="2845" width="51.19921875" bestFit="1" customWidth="1"/>
    <col min="2846" max="2846" width="48.06640625" bestFit="1" customWidth="1"/>
    <col min="2847" max="2847" width="50.86328125" bestFit="1" customWidth="1"/>
    <col min="2848" max="2848" width="52.73046875" bestFit="1" customWidth="1"/>
    <col min="2849" max="2849" width="55.53125" bestFit="1" customWidth="1"/>
    <col min="2850" max="2850" width="49.1328125" bestFit="1" customWidth="1"/>
    <col min="2851" max="2851" width="51.9296875" bestFit="1" customWidth="1"/>
    <col min="2852" max="2852" width="8.59765625" bestFit="1" customWidth="1"/>
    <col min="2853" max="2853" width="11.33203125" bestFit="1" customWidth="1"/>
    <col min="2854" max="2854" width="39.46484375" bestFit="1" customWidth="1"/>
    <col min="2855" max="2855" width="42.265625" bestFit="1" customWidth="1"/>
    <col min="2856" max="2856" width="53.796875" bestFit="1" customWidth="1"/>
    <col min="2857" max="2857" width="56.59765625" bestFit="1" customWidth="1"/>
    <col min="2858" max="2858" width="26.59765625" bestFit="1" customWidth="1"/>
    <col min="2859" max="2859" width="29.46484375" bestFit="1" customWidth="1"/>
    <col min="2860" max="2860" width="14.3984375" bestFit="1" customWidth="1"/>
    <col min="2861" max="2861" width="17.265625" bestFit="1" customWidth="1"/>
    <col min="2862" max="2862" width="39.19921875" bestFit="1" customWidth="1"/>
    <col min="2863" max="2863" width="42" bestFit="1" customWidth="1"/>
    <col min="2864" max="2864" width="50.3984375" bestFit="1" customWidth="1"/>
    <col min="2865" max="2865" width="53.19921875" bestFit="1" customWidth="1"/>
    <col min="2866" max="2866" width="8.9296875" bestFit="1" customWidth="1"/>
    <col min="2867" max="2867" width="11" bestFit="1" customWidth="1"/>
    <col min="2868" max="2868" width="28.06640625" bestFit="1" customWidth="1"/>
    <col min="2869" max="2869" width="30.86328125" bestFit="1" customWidth="1"/>
    <col min="2870" max="2870" width="41.6640625" bestFit="1" customWidth="1"/>
    <col min="2871" max="2871" width="44.46484375" bestFit="1" customWidth="1"/>
    <col min="2872" max="2872" width="61.9296875" bestFit="1" customWidth="1"/>
    <col min="2873" max="2873" width="64.73046875" bestFit="1" customWidth="1"/>
    <col min="2874" max="2874" width="50.73046875" bestFit="1" customWidth="1"/>
    <col min="2875" max="2875" width="53.59765625" bestFit="1" customWidth="1"/>
    <col min="2876" max="2876" width="42.33203125" bestFit="1" customWidth="1"/>
    <col min="2877" max="2877" width="45.1328125" bestFit="1" customWidth="1"/>
    <col min="2878" max="2878" width="38.46484375" bestFit="1" customWidth="1"/>
    <col min="2879" max="2879" width="41.33203125" bestFit="1" customWidth="1"/>
    <col min="2880" max="2880" width="32.33203125" bestFit="1" customWidth="1"/>
    <col min="2881" max="2881" width="35.1328125" bestFit="1" customWidth="1"/>
    <col min="2882" max="2882" width="31.86328125" bestFit="1" customWidth="1"/>
    <col min="2883" max="2883" width="34.6640625" bestFit="1" customWidth="1"/>
    <col min="2884" max="2884" width="14.46484375" bestFit="1" customWidth="1"/>
    <col min="2885" max="2885" width="17.33203125" bestFit="1" customWidth="1"/>
    <col min="2886" max="2886" width="33" bestFit="1" customWidth="1"/>
    <col min="2887" max="2887" width="35.796875" bestFit="1" customWidth="1"/>
    <col min="2888" max="2888" width="39.796875" bestFit="1" customWidth="1"/>
    <col min="2889" max="2889" width="42.59765625" bestFit="1" customWidth="1"/>
    <col min="2890" max="2890" width="47.86328125" bestFit="1" customWidth="1"/>
    <col min="2891" max="2891" width="50.6640625" bestFit="1" customWidth="1"/>
    <col min="2892" max="2892" width="41.1328125" bestFit="1" customWidth="1"/>
    <col min="2893" max="2893" width="43.9296875" bestFit="1" customWidth="1"/>
    <col min="2894" max="2894" width="39.86328125" bestFit="1" customWidth="1"/>
    <col min="2895" max="2895" width="42.6640625" bestFit="1" customWidth="1"/>
    <col min="2896" max="2896" width="23.53125" bestFit="1" customWidth="1"/>
    <col min="2897" max="2897" width="26.33203125" bestFit="1" customWidth="1"/>
    <col min="2898" max="2898" width="30.265625" bestFit="1" customWidth="1"/>
    <col min="2899" max="2899" width="33.1328125" bestFit="1" customWidth="1"/>
    <col min="2900" max="2900" width="30.46484375" bestFit="1" customWidth="1"/>
    <col min="2901" max="2901" width="33.33203125" bestFit="1" customWidth="1"/>
    <col min="2902" max="2902" width="33.73046875" bestFit="1" customWidth="1"/>
    <col min="2903" max="2903" width="36.53125" bestFit="1" customWidth="1"/>
    <col min="2904" max="2904" width="45.59765625" bestFit="1" customWidth="1"/>
    <col min="2905" max="2905" width="48.3984375" bestFit="1" customWidth="1"/>
    <col min="2906" max="2906" width="45.6640625" bestFit="1" customWidth="1"/>
    <col min="2907" max="2907" width="48.46484375" bestFit="1" customWidth="1"/>
    <col min="2908" max="2908" width="38.6640625" bestFit="1" customWidth="1"/>
    <col min="2909" max="2909" width="41.53125" bestFit="1" customWidth="1"/>
    <col min="2910" max="2910" width="54.73046875" bestFit="1" customWidth="1"/>
    <col min="2911" max="2911" width="57.59765625" bestFit="1" customWidth="1"/>
    <col min="2912" max="2912" width="37.796875" bestFit="1" customWidth="1"/>
    <col min="2913" max="2913" width="40.59765625" bestFit="1" customWidth="1"/>
    <col min="2914" max="2914" width="44.9296875" bestFit="1" customWidth="1"/>
    <col min="2915" max="2915" width="47.73046875" bestFit="1" customWidth="1"/>
    <col min="2916" max="2916" width="45.1328125" bestFit="1" customWidth="1"/>
    <col min="2917" max="2917" width="47.9296875" bestFit="1" customWidth="1"/>
    <col min="2918" max="2918" width="52.33203125" bestFit="1" customWidth="1"/>
    <col min="2919" max="2919" width="55.1328125" bestFit="1" customWidth="1"/>
    <col min="2920" max="2920" width="22.53125" bestFit="1" customWidth="1"/>
    <col min="2921" max="2921" width="25.3984375" bestFit="1" customWidth="1"/>
    <col min="2922" max="2922" width="37.265625" bestFit="1" customWidth="1"/>
    <col min="2923" max="2923" width="40.06640625" bestFit="1" customWidth="1"/>
    <col min="2924" max="2924" width="51.9296875" bestFit="1" customWidth="1"/>
    <col min="2925" max="2925" width="54.73046875" bestFit="1" customWidth="1"/>
    <col min="2926" max="2926" width="42.19921875" bestFit="1" customWidth="1"/>
    <col min="2927" max="2927" width="45" bestFit="1" customWidth="1"/>
    <col min="2928" max="2928" width="48.33203125" bestFit="1" customWidth="1"/>
    <col min="2929" max="2929" width="51.1328125" bestFit="1" customWidth="1"/>
    <col min="2930" max="2930" width="53.265625" bestFit="1" customWidth="1"/>
    <col min="2931" max="2931" width="56.06640625" bestFit="1" customWidth="1"/>
    <col min="2932" max="2932" width="49.73046875" bestFit="1" customWidth="1"/>
    <col min="2933" max="2933" width="52.53125" bestFit="1" customWidth="1"/>
    <col min="2934" max="2934" width="38.53125" bestFit="1" customWidth="1"/>
    <col min="2935" max="2935" width="41.3984375" bestFit="1" customWidth="1"/>
    <col min="2936" max="2936" width="50.265625" bestFit="1" customWidth="1"/>
    <col min="2937" max="2937" width="53.06640625" bestFit="1" customWidth="1"/>
    <col min="2938" max="2938" width="40.06640625" bestFit="1" customWidth="1"/>
    <col min="2939" max="2939" width="42.86328125" bestFit="1" customWidth="1"/>
    <col min="2940" max="2940" width="39.53125" bestFit="1" customWidth="1"/>
    <col min="2941" max="2941" width="42.33203125" bestFit="1" customWidth="1"/>
    <col min="2942" max="2942" width="25.6640625" bestFit="1" customWidth="1"/>
    <col min="2943" max="2943" width="28.46484375" bestFit="1" customWidth="1"/>
    <col min="2944" max="2944" width="35.46484375" bestFit="1" customWidth="1"/>
    <col min="2945" max="2945" width="38.265625" bestFit="1" customWidth="1"/>
    <col min="2946" max="2946" width="38.53125" bestFit="1" customWidth="1"/>
    <col min="2947" max="2947" width="41.3984375" bestFit="1" customWidth="1"/>
    <col min="2948" max="2948" width="51.73046875" bestFit="1" customWidth="1"/>
    <col min="2949" max="2949" width="54.53125" bestFit="1" customWidth="1"/>
    <col min="2950" max="2950" width="55.265625" bestFit="1" customWidth="1"/>
    <col min="2951" max="2951" width="58.06640625" bestFit="1" customWidth="1"/>
    <col min="2952" max="2952" width="53.265625" bestFit="1" customWidth="1"/>
    <col min="2953" max="2953" width="56.06640625" bestFit="1" customWidth="1"/>
    <col min="2954" max="2954" width="34.33203125" bestFit="1" customWidth="1"/>
    <col min="2955" max="2955" width="37.19921875" bestFit="1" customWidth="1"/>
    <col min="2956" max="2956" width="48.06640625" bestFit="1" customWidth="1"/>
    <col min="2957" max="2957" width="50.86328125" bestFit="1" customWidth="1"/>
    <col min="2958" max="2958" width="32.06640625" bestFit="1" customWidth="1"/>
    <col min="2959" max="2959" width="34.86328125" bestFit="1" customWidth="1"/>
    <col min="2960" max="2960" width="39.6640625" bestFit="1" customWidth="1"/>
    <col min="2961" max="2961" width="42.46484375" bestFit="1" customWidth="1"/>
    <col min="2962" max="2962" width="47.46484375" bestFit="1" customWidth="1"/>
    <col min="2963" max="2963" width="50.265625" bestFit="1" customWidth="1"/>
    <col min="2964" max="2964" width="31.73046875" bestFit="1" customWidth="1"/>
    <col min="2965" max="2965" width="34.53125" bestFit="1" customWidth="1"/>
    <col min="2966" max="2966" width="56.59765625" bestFit="1" customWidth="1"/>
    <col min="2967" max="2967" width="59.3984375" bestFit="1" customWidth="1"/>
    <col min="2968" max="2968" width="32.265625" bestFit="1" customWidth="1"/>
    <col min="2969" max="2969" width="35.06640625" bestFit="1" customWidth="1"/>
    <col min="2970" max="2970" width="32.86328125" bestFit="1" customWidth="1"/>
    <col min="2971" max="2971" width="35.6640625" bestFit="1" customWidth="1"/>
    <col min="2972" max="2972" width="49.9296875" bestFit="1" customWidth="1"/>
    <col min="2973" max="2973" width="52.73046875" bestFit="1" customWidth="1"/>
    <col min="2974" max="2974" width="27.53125" bestFit="1" customWidth="1"/>
    <col min="2975" max="2975" width="30.33203125" bestFit="1" customWidth="1"/>
    <col min="2976" max="2976" width="26" bestFit="1" customWidth="1"/>
    <col min="2977" max="2977" width="28.796875" bestFit="1" customWidth="1"/>
    <col min="2978" max="2978" width="49.46484375" bestFit="1" customWidth="1"/>
    <col min="2979" max="2979" width="52.265625" bestFit="1" customWidth="1"/>
    <col min="2980" max="2980" width="71.73046875" bestFit="1" customWidth="1"/>
    <col min="2981" max="2981" width="74.53125" bestFit="1" customWidth="1"/>
    <col min="2982" max="2982" width="48.9296875" bestFit="1" customWidth="1"/>
    <col min="2983" max="2983" width="51.73046875" bestFit="1" customWidth="1"/>
    <col min="2984" max="2984" width="35.19921875" bestFit="1" customWidth="1"/>
    <col min="2985" max="2985" width="38" bestFit="1" customWidth="1"/>
    <col min="2986" max="2986" width="30.3984375" bestFit="1" customWidth="1"/>
    <col min="2987" max="2987" width="33.265625" bestFit="1" customWidth="1"/>
    <col min="2988" max="2988" width="53.1328125" bestFit="1" customWidth="1"/>
    <col min="2989" max="2989" width="55.9296875" bestFit="1" customWidth="1"/>
    <col min="2990" max="2990" width="38.46484375" bestFit="1" customWidth="1"/>
    <col min="2991" max="2991" width="41.33203125" bestFit="1" customWidth="1"/>
    <col min="2992" max="2992" width="50" bestFit="1" customWidth="1"/>
    <col min="2993" max="2993" width="52.796875" bestFit="1" customWidth="1"/>
    <col min="2994" max="2994" width="42.19921875" bestFit="1" customWidth="1"/>
    <col min="2995" max="2995" width="45" bestFit="1" customWidth="1"/>
    <col min="2996" max="2996" width="54.06640625" bestFit="1" customWidth="1"/>
    <col min="2997" max="2997" width="56.86328125" bestFit="1" customWidth="1"/>
    <col min="2998" max="2998" width="23.53125" bestFit="1" customWidth="1"/>
    <col min="2999" max="2999" width="26.33203125" bestFit="1" customWidth="1"/>
    <col min="3000" max="3000" width="37.86328125" bestFit="1" customWidth="1"/>
    <col min="3001" max="3001" width="40.6640625" bestFit="1" customWidth="1"/>
    <col min="3002" max="3002" width="42.796875" bestFit="1" customWidth="1"/>
    <col min="3003" max="3003" width="45.6640625" bestFit="1" customWidth="1"/>
    <col min="3004" max="3004" width="18.86328125" bestFit="1" customWidth="1"/>
    <col min="3005" max="3005" width="21.6640625" bestFit="1" customWidth="1"/>
    <col min="3006" max="3006" width="28" bestFit="1" customWidth="1"/>
    <col min="3007" max="3007" width="30.796875" bestFit="1" customWidth="1"/>
    <col min="3008" max="3008" width="47.46484375" bestFit="1" customWidth="1"/>
    <col min="3009" max="3009" width="50.265625" bestFit="1" customWidth="1"/>
    <col min="3010" max="3010" width="54.53125" bestFit="1" customWidth="1"/>
    <col min="3011" max="3011" width="57.33203125" bestFit="1" customWidth="1"/>
    <col min="3012" max="3012" width="31.9296875" bestFit="1" customWidth="1"/>
    <col min="3013" max="3013" width="34.73046875" bestFit="1" customWidth="1"/>
    <col min="3014" max="3014" width="49.46484375" bestFit="1" customWidth="1"/>
    <col min="3015" max="3015" width="52.265625" bestFit="1" customWidth="1"/>
    <col min="3016" max="3016" width="47.265625" bestFit="1" customWidth="1"/>
    <col min="3017" max="3017" width="50.06640625" bestFit="1" customWidth="1"/>
    <col min="3018" max="3018" width="41.6640625" bestFit="1" customWidth="1"/>
    <col min="3019" max="3019" width="44.46484375" bestFit="1" customWidth="1"/>
    <col min="3020" max="3020" width="27.33203125" bestFit="1" customWidth="1"/>
    <col min="3021" max="3021" width="30.1328125" bestFit="1" customWidth="1"/>
    <col min="3022" max="3022" width="9" bestFit="1" customWidth="1"/>
    <col min="3023" max="3023" width="11.73046875" bestFit="1" customWidth="1"/>
    <col min="3024" max="3024" width="28.1328125" bestFit="1" customWidth="1"/>
    <col min="3025" max="3025" width="30.9296875" bestFit="1" customWidth="1"/>
    <col min="3026" max="3026" width="53.86328125" bestFit="1" customWidth="1"/>
    <col min="3027" max="3027" width="56.6640625" bestFit="1" customWidth="1"/>
    <col min="3028" max="3028" width="18" bestFit="1" customWidth="1"/>
    <col min="3029" max="3029" width="20.796875" bestFit="1" customWidth="1"/>
    <col min="3030" max="3030" width="52.796875" bestFit="1" customWidth="1"/>
    <col min="3031" max="3031" width="55.59765625" bestFit="1" customWidth="1"/>
    <col min="3032" max="3032" width="17.73046875" bestFit="1" customWidth="1"/>
    <col min="3033" max="3033" width="20.53125" bestFit="1" customWidth="1"/>
    <col min="3034" max="3034" width="42.53125" bestFit="1" customWidth="1"/>
    <col min="3035" max="3035" width="45.3984375" bestFit="1" customWidth="1"/>
    <col min="3036" max="3036" width="29.265625" bestFit="1" customWidth="1"/>
    <col min="3037" max="3037" width="32.06640625" bestFit="1" customWidth="1"/>
    <col min="3038" max="3038" width="9.796875" bestFit="1" customWidth="1"/>
    <col min="3039" max="3039" width="12.53125" bestFit="1" customWidth="1"/>
    <col min="3040" max="3040" width="56.59765625" bestFit="1" customWidth="1"/>
    <col min="3041" max="3041" width="59.3984375" bestFit="1" customWidth="1"/>
    <col min="3042" max="3042" width="41.59765625" bestFit="1" customWidth="1"/>
    <col min="3043" max="3043" width="44.3984375" bestFit="1" customWidth="1"/>
    <col min="3044" max="3044" width="33.3984375" bestFit="1" customWidth="1"/>
    <col min="3045" max="3045" width="36.19921875" bestFit="1" customWidth="1"/>
    <col min="3046" max="3046" width="33.46484375" bestFit="1" customWidth="1"/>
    <col min="3047" max="3047" width="36.265625" bestFit="1" customWidth="1"/>
    <col min="3048" max="3048" width="15.06640625" bestFit="1" customWidth="1"/>
    <col min="3049" max="3049" width="17.86328125" bestFit="1" customWidth="1"/>
    <col min="3050" max="3050" width="21.265625" bestFit="1" customWidth="1"/>
    <col min="3051" max="3051" width="24.06640625" bestFit="1" customWidth="1"/>
    <col min="3052" max="3052" width="33.19921875" bestFit="1" customWidth="1"/>
    <col min="3053" max="3053" width="36" bestFit="1" customWidth="1"/>
    <col min="3054" max="3054" width="25.3984375" bestFit="1" customWidth="1"/>
    <col min="3055" max="3055" width="28.19921875" bestFit="1" customWidth="1"/>
    <col min="3056" max="3056" width="16.46484375" bestFit="1" customWidth="1"/>
    <col min="3057" max="3057" width="19.265625" bestFit="1" customWidth="1"/>
    <col min="3058" max="3058" width="39.1328125" bestFit="1" customWidth="1"/>
    <col min="3059" max="3059" width="41.9296875" bestFit="1" customWidth="1"/>
    <col min="3060" max="3060" width="26.1328125" bestFit="1" customWidth="1"/>
    <col min="3061" max="3061" width="28.9296875" bestFit="1" customWidth="1"/>
    <col min="3062" max="3062" width="22.06640625" bestFit="1" customWidth="1"/>
    <col min="3063" max="3063" width="24.86328125" bestFit="1" customWidth="1"/>
    <col min="3064" max="3064" width="29.86328125" bestFit="1" customWidth="1"/>
    <col min="3065" max="3065" width="32.6640625" bestFit="1" customWidth="1"/>
    <col min="3066" max="3066" width="35.59765625" bestFit="1" customWidth="1"/>
    <col min="3067" max="3067" width="38.3984375" bestFit="1" customWidth="1"/>
    <col min="3068" max="3068" width="39.59765625" bestFit="1" customWidth="1"/>
    <col min="3069" max="3069" width="42.3984375" bestFit="1" customWidth="1"/>
    <col min="3070" max="3070" width="27.19921875" bestFit="1" customWidth="1"/>
    <col min="3071" max="3071" width="30" bestFit="1" customWidth="1"/>
    <col min="3072" max="3072" width="56.1328125" bestFit="1" customWidth="1"/>
    <col min="3073" max="3073" width="58.9296875" bestFit="1" customWidth="1"/>
    <col min="3074" max="3074" width="34.33203125" bestFit="1" customWidth="1"/>
    <col min="3075" max="3075" width="37.19921875" bestFit="1" customWidth="1"/>
    <col min="3076" max="3076" width="32.53125" bestFit="1" customWidth="1"/>
    <col min="3077" max="3077" width="35.33203125" bestFit="1" customWidth="1"/>
    <col min="3078" max="3078" width="32.6640625" bestFit="1" customWidth="1"/>
    <col min="3079" max="3079" width="35.46484375" bestFit="1" customWidth="1"/>
    <col min="3080" max="3080" width="15.73046875" bestFit="1" customWidth="1"/>
    <col min="3081" max="3081" width="18.53125" bestFit="1" customWidth="1"/>
    <col min="3082" max="3082" width="10.19921875" bestFit="1" customWidth="1"/>
    <col min="3083" max="3083" width="13" bestFit="1" customWidth="1"/>
    <col min="3084" max="3084" width="49.6640625" bestFit="1" customWidth="1"/>
    <col min="3085" max="3085" width="52.46484375" bestFit="1" customWidth="1"/>
    <col min="3086" max="3086" width="34.265625" bestFit="1" customWidth="1"/>
    <col min="3087" max="3087" width="37.06640625" bestFit="1" customWidth="1"/>
    <col min="3088" max="3088" width="8.9296875" bestFit="1" customWidth="1"/>
    <col min="3089" max="3089" width="10.1328125" bestFit="1" customWidth="1"/>
    <col min="3090" max="3090" width="37.1328125" bestFit="1" customWidth="1"/>
    <col min="3091" max="3091" width="39.9296875" bestFit="1" customWidth="1"/>
    <col min="3092" max="3092" width="8.9296875" bestFit="1" customWidth="1"/>
    <col min="3093" max="3093" width="11.06640625" bestFit="1" customWidth="1"/>
    <col min="3094" max="3094" width="38.53125" bestFit="1" customWidth="1"/>
    <col min="3095" max="3095" width="41.3984375" bestFit="1" customWidth="1"/>
    <col min="3096" max="3096" width="43.6640625" bestFit="1" customWidth="1"/>
    <col min="3097" max="3097" width="46.46484375" bestFit="1" customWidth="1"/>
    <col min="3098" max="3098" width="45.06640625" bestFit="1" customWidth="1"/>
    <col min="3099" max="3099" width="47.86328125" bestFit="1" customWidth="1"/>
    <col min="3100" max="3100" width="34.59765625" bestFit="1" customWidth="1"/>
    <col min="3101" max="3101" width="37.46484375" bestFit="1" customWidth="1"/>
    <col min="3102" max="3102" width="44.796875" bestFit="1" customWidth="1"/>
    <col min="3103" max="3103" width="47.59765625" bestFit="1" customWidth="1"/>
    <col min="3104" max="3104" width="30.86328125" bestFit="1" customWidth="1"/>
    <col min="3105" max="3105" width="33.6640625" bestFit="1" customWidth="1"/>
    <col min="3106" max="3106" width="29.46484375" bestFit="1" customWidth="1"/>
    <col min="3107" max="3107" width="32.265625" bestFit="1" customWidth="1"/>
    <col min="3108" max="3108" width="27.19921875" bestFit="1" customWidth="1"/>
    <col min="3109" max="3109" width="30" bestFit="1" customWidth="1"/>
    <col min="3110" max="3110" width="34.59765625" bestFit="1" customWidth="1"/>
    <col min="3111" max="3111" width="37.46484375" bestFit="1" customWidth="1"/>
    <col min="3112" max="3112" width="12.3984375" bestFit="1" customWidth="1"/>
    <col min="3113" max="3113" width="15.19921875" bestFit="1" customWidth="1"/>
    <col min="3114" max="3114" width="36.9296875" bestFit="1" customWidth="1"/>
    <col min="3115" max="3115" width="39.73046875" bestFit="1" customWidth="1"/>
    <col min="3116" max="3116" width="29.46484375" bestFit="1" customWidth="1"/>
    <col min="3117" max="3117" width="32.265625" bestFit="1" customWidth="1"/>
    <col min="3118" max="3118" width="19.796875" bestFit="1" customWidth="1"/>
    <col min="3119" max="3119" width="22.59765625" bestFit="1" customWidth="1"/>
    <col min="3120" max="3120" width="56.59765625" bestFit="1" customWidth="1"/>
    <col min="3121" max="3121" width="59.3984375" bestFit="1" customWidth="1"/>
    <col min="3122" max="3122" width="39.46484375" bestFit="1" customWidth="1"/>
    <col min="3123" max="3123" width="42.265625" bestFit="1" customWidth="1"/>
    <col min="3124" max="3124" width="52.59765625" bestFit="1" customWidth="1"/>
    <col min="3125" max="3125" width="55.3984375" bestFit="1" customWidth="1"/>
    <col min="3126" max="3126" width="35" bestFit="1" customWidth="1"/>
    <col min="3127" max="3127" width="37.796875" bestFit="1" customWidth="1"/>
    <col min="3128" max="3128" width="13.06640625" bestFit="1" customWidth="1"/>
    <col min="3129" max="3129" width="15.86328125" bestFit="1" customWidth="1"/>
    <col min="3130" max="3130" width="40.9296875" bestFit="1" customWidth="1"/>
    <col min="3131" max="3131" width="43.73046875" bestFit="1" customWidth="1"/>
    <col min="3132" max="3132" width="30.46484375" bestFit="1" customWidth="1"/>
    <col min="3133" max="3133" width="33.33203125" bestFit="1" customWidth="1"/>
    <col min="3134" max="3134" width="50.1328125" bestFit="1" customWidth="1"/>
    <col min="3135" max="3135" width="52.9296875" bestFit="1" customWidth="1"/>
    <col min="3136" max="3136" width="50.73046875" bestFit="1" customWidth="1"/>
    <col min="3137" max="3137" width="53.59765625" bestFit="1" customWidth="1"/>
    <col min="3138" max="3138" width="48.73046875" bestFit="1" customWidth="1"/>
    <col min="3139" max="3139" width="51.53125" bestFit="1" customWidth="1"/>
    <col min="3140" max="3140" width="33.796875" bestFit="1" customWidth="1"/>
    <col min="3141" max="3141" width="36.59765625" bestFit="1" customWidth="1"/>
    <col min="3142" max="3142" width="46.265625" bestFit="1" customWidth="1"/>
    <col min="3143" max="3143" width="49.06640625" bestFit="1" customWidth="1"/>
    <col min="3144" max="3144" width="16.796875" bestFit="1" customWidth="1"/>
    <col min="3145" max="3145" width="19.59765625" bestFit="1" customWidth="1"/>
    <col min="3146" max="3146" width="55.3984375" bestFit="1" customWidth="1"/>
    <col min="3147" max="3147" width="58.19921875" bestFit="1" customWidth="1"/>
    <col min="3148" max="3148" width="40.86328125" bestFit="1" customWidth="1"/>
    <col min="3149" max="3149" width="43.6640625" bestFit="1" customWidth="1"/>
    <col min="3150" max="3150" width="49.6640625" bestFit="1" customWidth="1"/>
    <col min="3151" max="3151" width="52.46484375" bestFit="1" customWidth="1"/>
    <col min="3152" max="3152" width="17.265625" bestFit="1" customWidth="1"/>
    <col min="3153" max="3153" width="20.06640625" bestFit="1" customWidth="1"/>
    <col min="3154" max="3154" width="50.86328125" bestFit="1" customWidth="1"/>
    <col min="3155" max="3155" width="53.73046875" bestFit="1" customWidth="1"/>
    <col min="3156" max="3156" width="25.796875" bestFit="1" customWidth="1"/>
    <col min="3157" max="3157" width="28.59765625" bestFit="1" customWidth="1"/>
    <col min="3158" max="3158" width="26.06640625" bestFit="1" customWidth="1"/>
    <col min="3159" max="3159" width="28.86328125" bestFit="1" customWidth="1"/>
    <col min="3160" max="3160" width="11.86328125" bestFit="1" customWidth="1"/>
    <col min="3161" max="3161" width="14.6640625" bestFit="1" customWidth="1"/>
    <col min="3162" max="3162" width="53.6640625" bestFit="1" customWidth="1"/>
    <col min="3163" max="3163" width="56.46484375" bestFit="1" customWidth="1"/>
    <col min="3164" max="3164" width="53.9296875" bestFit="1" customWidth="1"/>
    <col min="3165" max="3165" width="56.73046875" bestFit="1" customWidth="1"/>
    <col min="3166" max="3166" width="46.265625" bestFit="1" customWidth="1"/>
    <col min="3167" max="3167" width="49.06640625" bestFit="1" customWidth="1"/>
    <col min="3168" max="3168" width="48.73046875" bestFit="1" customWidth="1"/>
    <col min="3169" max="3169" width="51.53125" bestFit="1" customWidth="1"/>
    <col min="3170" max="3170" width="20.3984375" bestFit="1" customWidth="1"/>
    <col min="3171" max="3171" width="23.19921875" bestFit="1" customWidth="1"/>
    <col min="3172" max="3172" width="51.59765625" bestFit="1" customWidth="1"/>
    <col min="3173" max="3173" width="54.3984375" bestFit="1" customWidth="1"/>
    <col min="3174" max="3174" width="50.796875" bestFit="1" customWidth="1"/>
    <col min="3175" max="3175" width="53.6640625" bestFit="1" customWidth="1"/>
    <col min="3176" max="3176" width="52.46484375" bestFit="1" customWidth="1"/>
    <col min="3177" max="3177" width="55.265625" bestFit="1" customWidth="1"/>
    <col min="3178" max="3178" width="14.33203125" bestFit="1" customWidth="1"/>
    <col min="3179" max="3179" width="17.19921875" bestFit="1" customWidth="1"/>
    <col min="3180" max="3180" width="12.06640625" bestFit="1" customWidth="1"/>
    <col min="3181" max="3182" width="14.86328125" bestFit="1" customWidth="1"/>
    <col min="3183" max="3183" width="17.6640625" bestFit="1" customWidth="1"/>
    <col min="3184" max="3184" width="48.3984375" bestFit="1" customWidth="1"/>
    <col min="3185" max="3185" width="51.19921875" bestFit="1" customWidth="1"/>
    <col min="3186" max="3186" width="17.53125" bestFit="1" customWidth="1"/>
    <col min="3187" max="3187" width="20.33203125" bestFit="1" customWidth="1"/>
    <col min="3188" max="3188" width="38.3984375" bestFit="1" customWidth="1"/>
    <col min="3189" max="3189" width="41.265625" bestFit="1" customWidth="1"/>
    <col min="3190" max="3190" width="30.33203125" bestFit="1" customWidth="1"/>
    <col min="3191" max="3191" width="33.19921875" bestFit="1" customWidth="1"/>
    <col min="3192" max="3192" width="12.86328125" bestFit="1" customWidth="1"/>
    <col min="3193" max="3193" width="15.6640625" bestFit="1" customWidth="1"/>
    <col min="3194" max="3194" width="34.796875" bestFit="1" customWidth="1"/>
    <col min="3195" max="3195" width="37.6640625" bestFit="1" customWidth="1"/>
    <col min="3196" max="3196" width="23.06640625" bestFit="1" customWidth="1"/>
    <col min="3197" max="3197" width="25.86328125" bestFit="1" customWidth="1"/>
    <col min="3198" max="3198" width="34.3984375" bestFit="1" customWidth="1"/>
    <col min="3199" max="3199" width="37.265625" bestFit="1" customWidth="1"/>
    <col min="3200" max="3200" width="21.53125" bestFit="1" customWidth="1"/>
    <col min="3201" max="3201" width="24.33203125" bestFit="1" customWidth="1"/>
    <col min="3202" max="3202" width="34.73046875" bestFit="1" customWidth="1"/>
    <col min="3203" max="3203" width="37.59765625" bestFit="1" customWidth="1"/>
    <col min="3204" max="3204" width="11.265625" bestFit="1" customWidth="1"/>
    <col min="3205" max="3205" width="14.06640625" bestFit="1" customWidth="1"/>
    <col min="3206" max="3206" width="47.3984375" bestFit="1" customWidth="1"/>
    <col min="3207" max="3207" width="50.19921875" bestFit="1" customWidth="1"/>
    <col min="3208" max="3208" width="52.265625" bestFit="1" customWidth="1"/>
    <col min="3209" max="3209" width="55.06640625" bestFit="1" customWidth="1"/>
    <col min="3210" max="3210" width="8.9296875" bestFit="1" customWidth="1"/>
    <col min="3211" max="3211" width="10.33203125" bestFit="1" customWidth="1"/>
    <col min="3212" max="3212" width="45.19921875" bestFit="1" customWidth="1"/>
    <col min="3213" max="3213" width="48" bestFit="1" customWidth="1"/>
    <col min="3214" max="3214" width="49.9296875" bestFit="1" customWidth="1"/>
    <col min="3215" max="3215" width="52.73046875" bestFit="1" customWidth="1"/>
    <col min="3216" max="3216" width="33.265625" bestFit="1" customWidth="1"/>
    <col min="3217" max="3217" width="36.06640625" bestFit="1" customWidth="1"/>
    <col min="3218" max="3218" width="12.265625" bestFit="1" customWidth="1"/>
    <col min="3219" max="3219" width="15.06640625" bestFit="1" customWidth="1"/>
    <col min="3220" max="3220" width="30.06640625" bestFit="1" customWidth="1"/>
    <col min="3221" max="3221" width="32.86328125" bestFit="1" customWidth="1"/>
    <col min="3222" max="3222" width="14.73046875" bestFit="1" customWidth="1"/>
    <col min="3223" max="3223" width="17.53125" bestFit="1" customWidth="1"/>
    <col min="3224" max="3224" width="42.46484375" bestFit="1" customWidth="1"/>
    <col min="3225" max="3225" width="45.33203125" bestFit="1" customWidth="1"/>
    <col min="3226" max="3226" width="12.86328125" bestFit="1" customWidth="1"/>
    <col min="3227" max="3227" width="15.6640625" bestFit="1" customWidth="1"/>
    <col min="3228" max="3228" width="44.9296875" bestFit="1" customWidth="1"/>
    <col min="3229" max="3229" width="47.73046875" bestFit="1" customWidth="1"/>
    <col min="3230" max="3230" width="44.19921875" bestFit="1" customWidth="1"/>
    <col min="3231" max="3231" width="47" bestFit="1" customWidth="1"/>
    <col min="3232" max="3232" width="49.33203125" bestFit="1" customWidth="1"/>
    <col min="3233" max="3233" width="52.1328125" bestFit="1" customWidth="1"/>
    <col min="3234" max="3234" width="20.53125" bestFit="1" customWidth="1"/>
    <col min="3235" max="3235" width="23.33203125" bestFit="1" customWidth="1"/>
    <col min="3236" max="3236" width="23.1328125" bestFit="1" customWidth="1"/>
    <col min="3237" max="3237" width="25.9296875" bestFit="1" customWidth="1"/>
    <col min="3238" max="3238" width="54.46484375" bestFit="1" customWidth="1"/>
    <col min="3239" max="3239" width="57.265625" bestFit="1" customWidth="1"/>
    <col min="3240" max="3240" width="18.86328125" bestFit="1" customWidth="1"/>
    <col min="3241" max="3241" width="21.6640625" bestFit="1" customWidth="1"/>
    <col min="3242" max="3242" width="54.46484375" bestFit="1" customWidth="1"/>
    <col min="3243" max="3243" width="57.265625" bestFit="1" customWidth="1"/>
    <col min="3244" max="3244" width="28.46484375" bestFit="1" customWidth="1"/>
    <col min="3245" max="3245" width="31.265625" bestFit="1" customWidth="1"/>
    <col min="3246" max="3246" width="12.46484375" bestFit="1" customWidth="1"/>
    <col min="3247" max="3247" width="15.265625" bestFit="1" customWidth="1"/>
    <col min="3248" max="3248" width="10.06640625" bestFit="1" customWidth="1"/>
    <col min="3249" max="3249" width="12.86328125" bestFit="1" customWidth="1"/>
    <col min="3250" max="3250" width="53.796875" bestFit="1" customWidth="1"/>
    <col min="3251" max="3251" width="56.59765625" bestFit="1" customWidth="1"/>
    <col min="3252" max="3252" width="44.265625" bestFit="1" customWidth="1"/>
    <col min="3253" max="3253" width="47.06640625" bestFit="1" customWidth="1"/>
    <col min="3254" max="3254" width="50.9296875" bestFit="1" customWidth="1"/>
    <col min="3255" max="3255" width="53.796875" bestFit="1" customWidth="1"/>
    <col min="3256" max="3256" width="17.6640625" bestFit="1" customWidth="1"/>
    <col min="3257" max="3257" width="20.46484375" bestFit="1" customWidth="1"/>
    <col min="3258" max="3258" width="29.3984375" bestFit="1" customWidth="1"/>
    <col min="3259" max="3259" width="32.19921875" bestFit="1" customWidth="1"/>
    <col min="3260" max="3260" width="45.9296875" bestFit="1" customWidth="1"/>
    <col min="3261" max="3261" width="48.73046875" bestFit="1" customWidth="1"/>
    <col min="3262" max="3262" width="27.3984375" bestFit="1" customWidth="1"/>
    <col min="3263" max="3263" width="30.19921875" bestFit="1" customWidth="1"/>
    <col min="3264" max="3264" width="21.3984375" bestFit="1" customWidth="1"/>
    <col min="3265" max="3265" width="24.19921875" bestFit="1" customWidth="1"/>
    <col min="3266" max="3266" width="14.9296875" bestFit="1" customWidth="1"/>
    <col min="3267" max="3267" width="17.73046875" bestFit="1" customWidth="1"/>
    <col min="3268" max="3268" width="18.73046875" bestFit="1" customWidth="1"/>
    <col min="3269" max="3269" width="21.53125" bestFit="1" customWidth="1"/>
    <col min="3270" max="3270" width="43.6640625" bestFit="1" customWidth="1"/>
    <col min="3271" max="3271" width="46.46484375" bestFit="1" customWidth="1"/>
    <col min="3272" max="3272" width="34.73046875" bestFit="1" customWidth="1"/>
    <col min="3273" max="3273" width="37.59765625" bestFit="1" customWidth="1"/>
    <col min="3274" max="3274" width="51.59765625" bestFit="1" customWidth="1"/>
    <col min="3275" max="3275" width="54.3984375" bestFit="1" customWidth="1"/>
    <col min="3276" max="3276" width="47.1328125" bestFit="1" customWidth="1"/>
    <col min="3277" max="3277" width="49.9296875" bestFit="1" customWidth="1"/>
    <col min="3278" max="3278" width="51.33203125" bestFit="1" customWidth="1"/>
    <col min="3279" max="3279" width="54.1328125" bestFit="1" customWidth="1"/>
    <col min="3280" max="3280" width="18.1328125" bestFit="1" customWidth="1"/>
    <col min="3281" max="3281" width="21" bestFit="1" customWidth="1"/>
    <col min="3282" max="3282" width="39.9296875" bestFit="1" customWidth="1"/>
    <col min="3283" max="3283" width="42.73046875" bestFit="1" customWidth="1"/>
    <col min="3284" max="3284" width="22.73046875" bestFit="1" customWidth="1"/>
    <col min="3285" max="3285" width="25.53125" bestFit="1" customWidth="1"/>
    <col min="3286" max="3286" width="29.46484375" bestFit="1" customWidth="1"/>
    <col min="3287" max="3287" width="32.265625" bestFit="1" customWidth="1"/>
    <col min="3288" max="3288" width="36.9296875" bestFit="1" customWidth="1"/>
    <col min="3289" max="3289" width="39.73046875" bestFit="1" customWidth="1"/>
    <col min="3290" max="3290" width="7.53125" bestFit="1" customWidth="1"/>
    <col min="3291" max="3291" width="10.265625" bestFit="1" customWidth="1"/>
    <col min="3292" max="3292" width="18.86328125" bestFit="1" customWidth="1"/>
    <col min="3293" max="3293" width="21.6640625" bestFit="1" customWidth="1"/>
    <col min="3294" max="3294" width="44.53125" bestFit="1" customWidth="1"/>
    <col min="3295" max="3295" width="47.33203125" bestFit="1" customWidth="1"/>
    <col min="3296" max="3296" width="24.3984375" bestFit="1" customWidth="1"/>
    <col min="3297" max="3297" width="27.19921875" bestFit="1" customWidth="1"/>
    <col min="3298" max="3298" width="21" bestFit="1" customWidth="1"/>
    <col min="3299" max="3299" width="23.796875" bestFit="1" customWidth="1"/>
    <col min="3300" max="3300" width="35.796875" bestFit="1" customWidth="1"/>
    <col min="3301" max="3301" width="38.59765625" bestFit="1" customWidth="1"/>
    <col min="3302" max="3302" width="24.73046875" bestFit="1" customWidth="1"/>
    <col min="3303" max="3303" width="27.53125" bestFit="1" customWidth="1"/>
    <col min="3304" max="3304" width="31.46484375" bestFit="1" customWidth="1"/>
    <col min="3305" max="3305" width="34.265625" bestFit="1" customWidth="1"/>
    <col min="3306" max="3306" width="40.86328125" bestFit="1" customWidth="1"/>
    <col min="3307" max="3307" width="43.6640625" bestFit="1" customWidth="1"/>
    <col min="3308" max="3308" width="39.3984375" bestFit="1" customWidth="1"/>
    <col min="3309" max="3309" width="42.19921875" bestFit="1" customWidth="1"/>
    <col min="3310" max="3310" width="39.59765625" bestFit="1" customWidth="1"/>
    <col min="3311" max="3311" width="42.3984375" bestFit="1" customWidth="1"/>
    <col min="3312" max="3312" width="43.1328125" bestFit="1" customWidth="1"/>
    <col min="3313" max="3313" width="45.9296875" bestFit="1" customWidth="1"/>
    <col min="3314" max="3314" width="26.06640625" bestFit="1" customWidth="1"/>
    <col min="3315" max="3315" width="28.86328125" bestFit="1" customWidth="1"/>
    <col min="3316" max="3316" width="37.06640625" bestFit="1" customWidth="1"/>
    <col min="3317" max="3317" width="39.86328125" bestFit="1" customWidth="1"/>
    <col min="3318" max="3318" width="40.1328125" bestFit="1" customWidth="1"/>
    <col min="3319" max="3319" width="42.9296875" bestFit="1" customWidth="1"/>
    <col min="3320" max="3320" width="20.46484375" bestFit="1" customWidth="1"/>
    <col min="3321" max="3321" width="23.265625" bestFit="1" customWidth="1"/>
    <col min="3322" max="3322" width="52.73046875" bestFit="1" customWidth="1"/>
    <col min="3323" max="3323" width="55.53125" bestFit="1" customWidth="1"/>
    <col min="3324" max="3324" width="21.1328125" bestFit="1" customWidth="1"/>
    <col min="3325" max="3325" width="23.9296875" bestFit="1" customWidth="1"/>
    <col min="3326" max="3326" width="39.33203125" bestFit="1" customWidth="1"/>
    <col min="3327" max="3327" width="42.1328125" bestFit="1" customWidth="1"/>
    <col min="3328" max="3328" width="49.59765625" bestFit="1" customWidth="1"/>
    <col min="3329" max="3329" width="52.3984375" bestFit="1" customWidth="1"/>
    <col min="3330" max="3330" width="40.3984375" bestFit="1" customWidth="1"/>
    <col min="3331" max="3331" width="43.19921875" bestFit="1" customWidth="1"/>
    <col min="3332" max="3332" width="41.33203125" bestFit="1" customWidth="1"/>
    <col min="3333" max="3333" width="44.1328125" bestFit="1" customWidth="1"/>
    <col min="3334" max="3334" width="50.59765625" bestFit="1" customWidth="1"/>
    <col min="3335" max="3335" width="53.46484375" bestFit="1" customWidth="1"/>
    <col min="3336" max="3336" width="25.1328125" bestFit="1" customWidth="1"/>
    <col min="3337" max="3337" width="27.9296875" bestFit="1" customWidth="1"/>
    <col min="3338" max="3338" width="55.9296875" bestFit="1" customWidth="1"/>
    <col min="3339" max="3339" width="58.73046875" bestFit="1" customWidth="1"/>
    <col min="3340" max="3340" width="20.33203125" bestFit="1" customWidth="1"/>
    <col min="3341" max="3341" width="23.1328125" bestFit="1" customWidth="1"/>
    <col min="3342" max="3342" width="35.3984375" bestFit="1" customWidth="1"/>
    <col min="3343" max="3343" width="38.19921875" bestFit="1" customWidth="1"/>
    <col min="3344" max="3344" width="38" bestFit="1" customWidth="1"/>
    <col min="3345" max="3345" width="40.796875" bestFit="1" customWidth="1"/>
    <col min="3346" max="3346" width="49.53125" bestFit="1" customWidth="1"/>
    <col min="3347" max="3347" width="52.33203125" bestFit="1" customWidth="1"/>
    <col min="3348" max="3348" width="24.19921875" bestFit="1" customWidth="1"/>
    <col min="3349" max="3349" width="27" bestFit="1" customWidth="1"/>
    <col min="3350" max="3350" width="47.53125" bestFit="1" customWidth="1"/>
    <col min="3351" max="3351" width="50.33203125" bestFit="1" customWidth="1"/>
    <col min="3352" max="3352" width="13.9296875" bestFit="1" customWidth="1"/>
    <col min="3353" max="3353" width="16.73046875" bestFit="1" customWidth="1"/>
    <col min="3354" max="3354" width="16.53125" bestFit="1" customWidth="1"/>
    <col min="3355" max="3355" width="19.33203125" bestFit="1" customWidth="1"/>
    <col min="3356" max="3356" width="53.86328125" bestFit="1" customWidth="1"/>
    <col min="3357" max="3357" width="56.6640625" bestFit="1" customWidth="1"/>
    <col min="3358" max="3358" width="9.06640625" bestFit="1" customWidth="1"/>
    <col min="3359" max="3359" width="11.796875" bestFit="1" customWidth="1"/>
    <col min="3360" max="3360" width="53.3984375" bestFit="1" customWidth="1"/>
    <col min="3361" max="3361" width="56.19921875" bestFit="1" customWidth="1"/>
    <col min="3362" max="3362" width="50.59765625" bestFit="1" customWidth="1"/>
    <col min="3363" max="3363" width="53.46484375" bestFit="1" customWidth="1"/>
    <col min="3364" max="3364" width="42.19921875" bestFit="1" customWidth="1"/>
    <col min="3365" max="3365" width="45" bestFit="1" customWidth="1"/>
    <col min="3366" max="3366" width="17.1328125" bestFit="1" customWidth="1"/>
    <col min="3367" max="3367" width="19.9296875" bestFit="1" customWidth="1"/>
    <col min="3368" max="3368" width="45.06640625" bestFit="1" customWidth="1"/>
    <col min="3369" max="3369" width="47.86328125" bestFit="1" customWidth="1"/>
    <col min="3370" max="3370" width="50.73046875" bestFit="1" customWidth="1"/>
    <col min="3371" max="3371" width="53.59765625" bestFit="1" customWidth="1"/>
    <col min="3372" max="3372" width="40" bestFit="1" customWidth="1"/>
    <col min="3373" max="3373" width="42.796875" bestFit="1" customWidth="1"/>
    <col min="3374" max="3374" width="38.33203125" bestFit="1" customWidth="1"/>
    <col min="3375" max="3375" width="41.1328125" bestFit="1" customWidth="1"/>
    <col min="3376" max="3376" width="47.6640625" bestFit="1" customWidth="1"/>
    <col min="3377" max="3377" width="50.46484375" bestFit="1" customWidth="1"/>
    <col min="3378" max="3378" width="38.796875" bestFit="1" customWidth="1"/>
    <col min="3379" max="3379" width="41.6640625" bestFit="1" customWidth="1"/>
    <col min="3380" max="3380" width="47.19921875" bestFit="1" customWidth="1"/>
    <col min="3381" max="3381" width="50" bestFit="1" customWidth="1"/>
    <col min="3382" max="3382" width="10.796875" bestFit="1" customWidth="1"/>
    <col min="3383" max="3383" width="13.59765625" bestFit="1" customWidth="1"/>
    <col min="3384" max="3384" width="51.06640625" bestFit="1" customWidth="1"/>
    <col min="3385" max="3385" width="53.9296875" bestFit="1" customWidth="1"/>
    <col min="3386" max="3386" width="49.73046875" bestFit="1" customWidth="1"/>
    <col min="3387" max="3387" width="52.53125" bestFit="1" customWidth="1"/>
    <col min="3388" max="3388" width="10.19921875" bestFit="1" customWidth="1"/>
    <col min="3389" max="3389" width="13" bestFit="1" customWidth="1"/>
    <col min="3390" max="3390" width="33.73046875" bestFit="1" customWidth="1"/>
    <col min="3391" max="3391" width="36.53125" bestFit="1" customWidth="1"/>
    <col min="3392" max="3392" width="32.46484375" bestFit="1" customWidth="1"/>
    <col min="3393" max="3393" width="35.265625" bestFit="1" customWidth="1"/>
    <col min="3394" max="3394" width="14.19921875" bestFit="1" customWidth="1"/>
    <col min="3395" max="3395" width="17.06640625" bestFit="1" customWidth="1"/>
    <col min="3396" max="3396" width="45.6640625" bestFit="1" customWidth="1"/>
    <col min="3397" max="3397" width="48.46484375" bestFit="1" customWidth="1"/>
    <col min="3398" max="3398" width="16.46484375" bestFit="1" customWidth="1"/>
    <col min="3399" max="3399" width="19.265625" bestFit="1" customWidth="1"/>
    <col min="3400" max="3400" width="39.53125" bestFit="1" customWidth="1"/>
    <col min="3401" max="3401" width="42.33203125" bestFit="1" customWidth="1"/>
    <col min="3402" max="3402" width="40.46484375" bestFit="1" customWidth="1"/>
    <col min="3403" max="3403" width="43.265625" bestFit="1" customWidth="1"/>
    <col min="3404" max="3404" width="16.3984375" bestFit="1" customWidth="1"/>
    <col min="3405" max="3405" width="19.19921875" bestFit="1" customWidth="1"/>
    <col min="3406" max="3406" width="23" bestFit="1" customWidth="1"/>
    <col min="3407" max="3407" width="25.796875" bestFit="1" customWidth="1"/>
    <col min="3408" max="3408" width="20.33203125" bestFit="1" customWidth="1"/>
    <col min="3409" max="3409" width="23.1328125" bestFit="1" customWidth="1"/>
    <col min="3410" max="3410" width="45.73046875" bestFit="1" customWidth="1"/>
    <col min="3411" max="3411" width="48.53125" bestFit="1" customWidth="1"/>
    <col min="3412" max="3412" width="31.73046875" bestFit="1" customWidth="1"/>
    <col min="3413" max="3413" width="34.53125" bestFit="1" customWidth="1"/>
    <col min="3414" max="3414" width="37.59765625" bestFit="1" customWidth="1"/>
    <col min="3415" max="3415" width="40.3984375" bestFit="1" customWidth="1"/>
    <col min="3416" max="3416" width="23.19921875" bestFit="1" customWidth="1"/>
    <col min="3417" max="3417" width="26" bestFit="1" customWidth="1"/>
    <col min="3418" max="3418" width="13.19921875" bestFit="1" customWidth="1"/>
    <col min="3419" max="3419" width="16" bestFit="1" customWidth="1"/>
    <col min="3420" max="3420" width="54.3984375" bestFit="1" customWidth="1"/>
    <col min="3421" max="3421" width="57.19921875" bestFit="1" customWidth="1"/>
    <col min="3422" max="3422" width="42.53125" bestFit="1" customWidth="1"/>
    <col min="3423" max="3423" width="45.3984375" bestFit="1" customWidth="1"/>
    <col min="3424" max="3424" width="12.33203125" bestFit="1" customWidth="1"/>
    <col min="3425" max="3425" width="15.1328125" bestFit="1" customWidth="1"/>
    <col min="3426" max="3426" width="22.19921875" bestFit="1" customWidth="1"/>
    <col min="3427" max="3427" width="25.06640625" bestFit="1" customWidth="1"/>
    <col min="3428" max="3428" width="25.53125" bestFit="1" customWidth="1"/>
    <col min="3429" max="3429" width="28.33203125" bestFit="1" customWidth="1"/>
    <col min="3430" max="3430" width="49.19921875" bestFit="1" customWidth="1"/>
    <col min="3431" max="3431" width="52" bestFit="1" customWidth="1"/>
    <col min="3432" max="3432" width="8.265625" bestFit="1" customWidth="1"/>
    <col min="3433" max="3433" width="11" bestFit="1" customWidth="1"/>
    <col min="3434" max="3434" width="25.6640625" bestFit="1" customWidth="1"/>
    <col min="3435" max="3435" width="28.46484375" bestFit="1" customWidth="1"/>
    <col min="3436" max="3436" width="28.53125" bestFit="1" customWidth="1"/>
    <col min="3437" max="3437" width="31.33203125" bestFit="1" customWidth="1"/>
    <col min="3438" max="3438" width="30.53125" bestFit="1" customWidth="1"/>
    <col min="3439" max="3439" width="33.3984375" bestFit="1" customWidth="1"/>
    <col min="3440" max="3440" width="47.6640625" bestFit="1" customWidth="1"/>
    <col min="3441" max="3441" width="50.46484375" bestFit="1" customWidth="1"/>
    <col min="3442" max="3442" width="18" bestFit="1" customWidth="1"/>
    <col min="3443" max="3443" width="20.796875" bestFit="1" customWidth="1"/>
    <col min="3444" max="3444" width="36.6640625" bestFit="1" customWidth="1"/>
    <col min="3445" max="3445" width="39.46484375" bestFit="1" customWidth="1"/>
    <col min="3446" max="3446" width="31.3984375" bestFit="1" customWidth="1"/>
    <col min="3447" max="3447" width="34.19921875" bestFit="1" customWidth="1"/>
    <col min="3448" max="3448" width="25.59765625" bestFit="1" customWidth="1"/>
    <col min="3449" max="3449" width="28.3984375" bestFit="1" customWidth="1"/>
    <col min="3450" max="3450" width="35.59765625" bestFit="1" customWidth="1"/>
    <col min="3451" max="3451" width="38.3984375" bestFit="1" customWidth="1"/>
    <col min="3452" max="3452" width="18.19921875" bestFit="1" customWidth="1"/>
    <col min="3453" max="3453" width="21.06640625" bestFit="1" customWidth="1"/>
    <col min="3454" max="3454" width="53.06640625" bestFit="1" customWidth="1"/>
    <col min="3455" max="3455" width="55.86328125" bestFit="1" customWidth="1"/>
    <col min="3456" max="3456" width="51.73046875" bestFit="1" customWidth="1"/>
    <col min="3457" max="3457" width="54.53125" bestFit="1" customWidth="1"/>
    <col min="3458" max="3458" width="46.1328125" bestFit="1" customWidth="1"/>
    <col min="3459" max="3459" width="48.9296875" bestFit="1" customWidth="1"/>
    <col min="3460" max="3460" width="22.796875" bestFit="1" customWidth="1"/>
    <col min="3461" max="3461" width="25.59765625" bestFit="1" customWidth="1"/>
    <col min="3462" max="3462" width="17.53125" bestFit="1" customWidth="1"/>
    <col min="3463" max="3463" width="20.33203125" bestFit="1" customWidth="1"/>
    <col min="3464" max="3464" width="46.3984375" bestFit="1" customWidth="1"/>
    <col min="3465" max="3465" width="49.19921875" bestFit="1" customWidth="1"/>
    <col min="3466" max="3466" width="23.3984375" bestFit="1" customWidth="1"/>
    <col min="3467" max="3467" width="26.19921875" bestFit="1" customWidth="1"/>
    <col min="3468" max="3468" width="44.19921875" bestFit="1" customWidth="1"/>
    <col min="3469" max="3469" width="47" bestFit="1" customWidth="1"/>
    <col min="3470" max="3470" width="31.59765625" bestFit="1" customWidth="1"/>
    <col min="3471" max="3471" width="34.3984375" bestFit="1" customWidth="1"/>
    <col min="3472" max="3472" width="58.06640625" bestFit="1" customWidth="1"/>
    <col min="3473" max="3473" width="60.86328125" bestFit="1" customWidth="1"/>
    <col min="3474" max="3474" width="22" bestFit="1" customWidth="1"/>
    <col min="3475" max="3475" width="24.796875" bestFit="1" customWidth="1"/>
    <col min="3476" max="3476" width="13.33203125" bestFit="1" customWidth="1"/>
    <col min="3477" max="3477" width="16.1328125" bestFit="1" customWidth="1"/>
    <col min="3478" max="3478" width="27" bestFit="1" customWidth="1"/>
    <col min="3479" max="3479" width="29.796875" bestFit="1" customWidth="1"/>
    <col min="3480" max="3480" width="39.6640625" bestFit="1" customWidth="1"/>
    <col min="3481" max="3481" width="42.46484375" bestFit="1" customWidth="1"/>
    <col min="3482" max="3482" width="17.33203125" bestFit="1" customWidth="1"/>
    <col min="3483" max="3483" width="20.1328125" bestFit="1" customWidth="1"/>
    <col min="3484" max="3484" width="20.86328125" bestFit="1" customWidth="1"/>
    <col min="3485" max="3485" width="23.6640625" bestFit="1" customWidth="1"/>
    <col min="3486" max="3486" width="28" bestFit="1" customWidth="1"/>
    <col min="3487" max="3487" width="30.796875" bestFit="1" customWidth="1"/>
    <col min="3488" max="3488" width="53.9296875" bestFit="1" customWidth="1"/>
    <col min="3489" max="3489" width="56.73046875" bestFit="1" customWidth="1"/>
    <col min="3490" max="3490" width="50" bestFit="1" customWidth="1"/>
    <col min="3491" max="3491" width="52.796875" bestFit="1" customWidth="1"/>
    <col min="3492" max="3492" width="42.6640625" bestFit="1" customWidth="1"/>
    <col min="3493" max="3493" width="45.53125" bestFit="1" customWidth="1"/>
    <col min="3494" max="3494" width="64.265625" bestFit="1" customWidth="1"/>
    <col min="3495" max="3495" width="67.06640625" bestFit="1" customWidth="1"/>
    <col min="3496" max="3496" width="31.3984375" bestFit="1" customWidth="1"/>
    <col min="3497" max="3497" width="34.19921875" bestFit="1" customWidth="1"/>
    <col min="3498" max="3498" width="23.9296875" bestFit="1" customWidth="1"/>
    <col min="3499" max="3499" width="26.73046875" bestFit="1" customWidth="1"/>
    <col min="3500" max="3500" width="27.73046875" bestFit="1" customWidth="1"/>
    <col min="3501" max="3501" width="30.53125" bestFit="1" customWidth="1"/>
    <col min="3502" max="3502" width="40.53125" bestFit="1" customWidth="1"/>
    <col min="3503" max="3503" width="43.33203125" bestFit="1" customWidth="1"/>
    <col min="3504" max="3504" width="29.6640625" bestFit="1" customWidth="1"/>
    <col min="3505" max="3505" width="32.46484375" bestFit="1" customWidth="1"/>
    <col min="3506" max="3506" width="52.59765625" bestFit="1" customWidth="1"/>
    <col min="3507" max="3507" width="55.3984375" bestFit="1" customWidth="1"/>
    <col min="3508" max="3508" width="46.19921875" bestFit="1" customWidth="1"/>
    <col min="3509" max="3509" width="48.796875" bestFit="1" customWidth="1"/>
    <col min="3510" max="3510" width="44.73046875" bestFit="1" customWidth="1"/>
    <col min="3511" max="3511" width="47.53125" bestFit="1" customWidth="1"/>
    <col min="3512" max="3512" width="37.1328125" bestFit="1" customWidth="1"/>
    <col min="3513" max="3513" width="39.9296875" bestFit="1" customWidth="1"/>
    <col min="3514" max="3514" width="45.265625" bestFit="1" customWidth="1"/>
    <col min="3515" max="3515" width="48.06640625" bestFit="1" customWidth="1"/>
    <col min="3516" max="3516" width="34.46484375" bestFit="1" customWidth="1"/>
    <col min="3517" max="3517" width="37.33203125" bestFit="1" customWidth="1"/>
    <col min="3518" max="3518" width="21.53125" bestFit="1" customWidth="1"/>
    <col min="3519" max="3519" width="24.33203125" bestFit="1" customWidth="1"/>
    <col min="3520" max="3520" width="47.796875" bestFit="1" customWidth="1"/>
    <col min="3521" max="3521" width="50.59765625" bestFit="1" customWidth="1"/>
    <col min="3522" max="3522" width="46.265625" bestFit="1" customWidth="1"/>
    <col min="3523" max="3523" width="49.06640625" bestFit="1" customWidth="1"/>
    <col min="3524" max="3524" width="49.3984375" bestFit="1" customWidth="1"/>
    <col min="3525" max="3525" width="52.19921875" bestFit="1" customWidth="1"/>
    <col min="3526" max="3526" width="34.3984375" bestFit="1" customWidth="1"/>
    <col min="3527" max="3527" width="37.265625" bestFit="1" customWidth="1"/>
    <col min="3528" max="3528" width="42.6640625" bestFit="1" customWidth="1"/>
    <col min="3529" max="3529" width="45.53125" bestFit="1" customWidth="1"/>
    <col min="3530" max="3530" width="17.33203125" bestFit="1" customWidth="1"/>
    <col min="3531" max="3531" width="20.1328125" bestFit="1" customWidth="1"/>
    <col min="3532" max="3532" width="49.796875" bestFit="1" customWidth="1"/>
    <col min="3533" max="3533" width="52.59765625" bestFit="1" customWidth="1"/>
    <col min="3534" max="3534" width="34.3984375" bestFit="1" customWidth="1"/>
    <col min="3535" max="3535" width="37.265625" bestFit="1" customWidth="1"/>
    <col min="3536" max="3536" width="39.33203125" bestFit="1" customWidth="1"/>
    <col min="3537" max="3537" width="42.1328125" bestFit="1" customWidth="1"/>
    <col min="3538" max="3538" width="19.06640625" bestFit="1" customWidth="1"/>
    <col min="3539" max="3539" width="21.86328125" bestFit="1" customWidth="1"/>
    <col min="3540" max="3540" width="18.265625" bestFit="1" customWidth="1"/>
    <col min="3541" max="3541" width="21.1328125" bestFit="1" customWidth="1"/>
    <col min="3542" max="3542" width="38.73046875" bestFit="1" customWidth="1"/>
    <col min="3543" max="3543" width="41.59765625" bestFit="1" customWidth="1"/>
    <col min="3544" max="3544" width="31.53125" bestFit="1" customWidth="1"/>
    <col min="3545" max="3545" width="34.33203125" bestFit="1" customWidth="1"/>
    <col min="3546" max="3546" width="55.796875" bestFit="1" customWidth="1"/>
    <col min="3547" max="3547" width="58.59765625" bestFit="1" customWidth="1"/>
    <col min="3548" max="3548" width="16.3984375" bestFit="1" customWidth="1"/>
    <col min="3549" max="3549" width="19.19921875" bestFit="1" customWidth="1"/>
    <col min="3550" max="3550" width="46.33203125" bestFit="1" customWidth="1"/>
    <col min="3551" max="3551" width="49.1328125" bestFit="1" customWidth="1"/>
    <col min="3552" max="3552" width="14.19921875" bestFit="1" customWidth="1"/>
    <col min="3553" max="3553" width="17.06640625" bestFit="1" customWidth="1"/>
    <col min="3554" max="3554" width="19.59765625" bestFit="1" customWidth="1"/>
    <col min="3555" max="3555" width="22.3984375" bestFit="1" customWidth="1"/>
    <col min="3556" max="3556" width="25.46484375" bestFit="1" customWidth="1"/>
    <col min="3557" max="3557" width="28.265625" bestFit="1" customWidth="1"/>
    <col min="3558" max="3558" width="12.86328125" bestFit="1" customWidth="1"/>
    <col min="3559" max="3559" width="15.6640625" bestFit="1" customWidth="1"/>
    <col min="3560" max="3560" width="37.73046875" bestFit="1" customWidth="1"/>
    <col min="3561" max="3561" width="40.53125" bestFit="1" customWidth="1"/>
    <col min="3562" max="3562" width="33.06640625" bestFit="1" customWidth="1"/>
    <col min="3563" max="3563" width="35.86328125" bestFit="1" customWidth="1"/>
    <col min="3564" max="3564" width="49.9296875" bestFit="1" customWidth="1"/>
    <col min="3565" max="3565" width="52.73046875" bestFit="1" customWidth="1"/>
    <col min="3566" max="3566" width="34.59765625" bestFit="1" customWidth="1"/>
    <col min="3567" max="3567" width="37.46484375" bestFit="1" customWidth="1"/>
    <col min="3568" max="3568" width="23.265625" bestFit="1" customWidth="1"/>
    <col min="3569" max="3569" width="26.06640625" bestFit="1" customWidth="1"/>
    <col min="3570" max="3570" width="27.46484375" bestFit="1" customWidth="1"/>
    <col min="3571" max="3571" width="30.265625" bestFit="1" customWidth="1"/>
    <col min="3572" max="3572" width="52.265625" bestFit="1" customWidth="1"/>
    <col min="3573" max="3573" width="55.06640625" bestFit="1" customWidth="1"/>
    <col min="3574" max="3574" width="32.265625" bestFit="1" customWidth="1"/>
    <col min="3575" max="3575" width="35.06640625" bestFit="1" customWidth="1"/>
    <col min="3576" max="3576" width="31.46484375" bestFit="1" customWidth="1"/>
    <col min="3577" max="3577" width="34.265625" bestFit="1" customWidth="1"/>
    <col min="3578" max="3578" width="27.59765625" bestFit="1" customWidth="1"/>
    <col min="3579" max="3579" width="30.3984375" bestFit="1" customWidth="1"/>
    <col min="3580" max="3580" width="23.33203125" bestFit="1" customWidth="1"/>
    <col min="3581" max="3581" width="26.1328125" bestFit="1" customWidth="1"/>
    <col min="3582" max="3582" width="37.46484375" bestFit="1" customWidth="1"/>
    <col min="3583" max="3583" width="40.265625" bestFit="1" customWidth="1"/>
    <col min="3584" max="3584" width="18.06640625" bestFit="1" customWidth="1"/>
    <col min="3585" max="3585" width="20.9296875" bestFit="1" customWidth="1"/>
    <col min="3586" max="3586" width="42.3984375" bestFit="1" customWidth="1"/>
    <col min="3587" max="3587" width="45.19921875" bestFit="1" customWidth="1"/>
    <col min="3588" max="3588" width="47.73046875" bestFit="1" customWidth="1"/>
    <col min="3589" max="3589" width="50.53125" bestFit="1" customWidth="1"/>
    <col min="3590" max="3590" width="22.86328125" bestFit="1" customWidth="1"/>
    <col min="3591" max="3591" width="25.6640625" bestFit="1" customWidth="1"/>
    <col min="3592" max="3592" width="30.86328125" bestFit="1" customWidth="1"/>
    <col min="3593" max="3593" width="33.6640625" bestFit="1" customWidth="1"/>
    <col min="3594" max="3594" width="56.33203125" bestFit="1" customWidth="1"/>
    <col min="3595" max="3595" width="59.1328125" bestFit="1" customWidth="1"/>
    <col min="3596" max="3596" width="39.19921875" bestFit="1" customWidth="1"/>
    <col min="3597" max="3597" width="42" bestFit="1" customWidth="1"/>
    <col min="3598" max="3598" width="25.53125" bestFit="1" customWidth="1"/>
    <col min="3599" max="3599" width="28.33203125" bestFit="1" customWidth="1"/>
    <col min="3600" max="3600" width="18.33203125" bestFit="1" customWidth="1"/>
    <col min="3601" max="3601" width="21.19921875" bestFit="1" customWidth="1"/>
    <col min="3602" max="3602" width="21.1328125" bestFit="1" customWidth="1"/>
    <col min="3603" max="3603" width="23.9296875" bestFit="1" customWidth="1"/>
    <col min="3604" max="3604" width="16.46484375" bestFit="1" customWidth="1"/>
    <col min="3605" max="3605" width="19.265625" bestFit="1" customWidth="1"/>
    <col min="3606" max="3606" width="24.1328125" bestFit="1" customWidth="1"/>
    <col min="3607" max="3607" width="26.9296875" bestFit="1" customWidth="1"/>
    <col min="3608" max="3608" width="39.86328125" bestFit="1" customWidth="1"/>
    <col min="3609" max="3609" width="42.6640625" bestFit="1" customWidth="1"/>
    <col min="3610" max="3610" width="48.33203125" bestFit="1" customWidth="1"/>
    <col min="3611" max="3611" width="51.1328125" bestFit="1" customWidth="1"/>
    <col min="3612" max="3612" width="59.73046875" bestFit="1" customWidth="1"/>
    <col min="3613" max="3613" width="62.53125" bestFit="1" customWidth="1"/>
    <col min="3614" max="3614" width="25.46484375" bestFit="1" customWidth="1"/>
    <col min="3615" max="3615" width="28.265625" bestFit="1" customWidth="1"/>
    <col min="3616" max="3616" width="52.73046875" bestFit="1" customWidth="1"/>
    <col min="3617" max="3617" width="55.53125" bestFit="1" customWidth="1"/>
    <col min="3618" max="3618" width="21.1328125" bestFit="1" customWidth="1"/>
    <col min="3619" max="3619" width="23.9296875" bestFit="1" customWidth="1"/>
    <col min="3620" max="3620" width="13.86328125" bestFit="1" customWidth="1"/>
    <col min="3621" max="3621" width="16.6640625" bestFit="1" customWidth="1"/>
    <col min="3622" max="3622" width="9.19921875" bestFit="1" customWidth="1"/>
    <col min="3623" max="3623" width="11.9296875" bestFit="1" customWidth="1"/>
    <col min="3624" max="3624" width="21.3984375" bestFit="1" customWidth="1"/>
    <col min="3625" max="3625" width="24.19921875" bestFit="1" customWidth="1"/>
    <col min="3626" max="3626" width="33.6640625" bestFit="1" customWidth="1"/>
    <col min="3627" max="3627" width="36.46484375" bestFit="1" customWidth="1"/>
    <col min="3628" max="3628" width="44.06640625" bestFit="1" customWidth="1"/>
    <col min="3629" max="3629" width="46.86328125" bestFit="1" customWidth="1"/>
    <col min="3630" max="3630" width="46.73046875" bestFit="1" customWidth="1"/>
    <col min="3631" max="3631" width="49.59765625" bestFit="1" customWidth="1"/>
    <col min="3632" max="3632" width="43.1328125" bestFit="1" customWidth="1"/>
    <col min="3633" max="3633" width="45.9296875" bestFit="1" customWidth="1"/>
    <col min="3634" max="3634" width="26.265625" bestFit="1" customWidth="1"/>
    <col min="3635" max="3635" width="29.1328125" bestFit="1" customWidth="1"/>
    <col min="3636" max="3636" width="53.33203125" bestFit="1" customWidth="1"/>
    <col min="3637" max="3637" width="56.1328125" bestFit="1" customWidth="1"/>
    <col min="3638" max="3638" width="16.9296875" bestFit="1" customWidth="1"/>
    <col min="3639" max="3639" width="19.73046875" bestFit="1" customWidth="1"/>
    <col min="3640" max="3640" width="19.86328125" bestFit="1" customWidth="1"/>
    <col min="3641" max="3641" width="22.6640625" bestFit="1" customWidth="1"/>
    <col min="3642" max="3642" width="45.796875" bestFit="1" customWidth="1"/>
    <col min="3643" max="3643" width="48.59765625" bestFit="1" customWidth="1"/>
    <col min="3644" max="3644" width="33.06640625" bestFit="1" customWidth="1"/>
    <col min="3645" max="3645" width="35.86328125" bestFit="1" customWidth="1"/>
    <col min="3646" max="3646" width="40.796875" bestFit="1" customWidth="1"/>
    <col min="3647" max="3647" width="43.59765625" bestFit="1" customWidth="1"/>
    <col min="3648" max="3648" width="45.9296875" bestFit="1" customWidth="1"/>
    <col min="3649" max="3649" width="48.73046875" bestFit="1" customWidth="1"/>
    <col min="3650" max="3650" width="34.6640625" bestFit="1" customWidth="1"/>
    <col min="3651" max="3651" width="37.53125" bestFit="1" customWidth="1"/>
    <col min="3652" max="3652" width="18.86328125" bestFit="1" customWidth="1"/>
    <col min="3653" max="3653" width="21.6640625" bestFit="1" customWidth="1"/>
    <col min="3654" max="3654" width="32.33203125" bestFit="1" customWidth="1"/>
    <col min="3655" max="3655" width="35.1328125" bestFit="1" customWidth="1"/>
    <col min="3656" max="3656" width="31.1328125" bestFit="1" customWidth="1"/>
    <col min="3657" max="3657" width="33.9296875" bestFit="1" customWidth="1"/>
    <col min="3658" max="3658" width="46.46484375" bestFit="1" customWidth="1"/>
    <col min="3659" max="3659" width="49.265625" bestFit="1" customWidth="1"/>
    <col min="3660" max="3660" width="47.9296875" bestFit="1" customWidth="1"/>
    <col min="3661" max="3661" width="50.73046875" bestFit="1" customWidth="1"/>
    <col min="3662" max="3662" width="39.59765625" bestFit="1" customWidth="1"/>
    <col min="3663" max="3663" width="42.3984375" bestFit="1" customWidth="1"/>
    <col min="3664" max="3664" width="37.19921875" bestFit="1" customWidth="1"/>
    <col min="3665" max="3665" width="40" bestFit="1" customWidth="1"/>
    <col min="3666" max="3666" width="17.33203125" bestFit="1" customWidth="1"/>
    <col min="3667" max="3667" width="20.1328125" bestFit="1" customWidth="1"/>
    <col min="3668" max="3668" width="12.53125" bestFit="1" customWidth="1"/>
    <col min="3669" max="3669" width="15.33203125" bestFit="1" customWidth="1"/>
    <col min="3670" max="3670" width="14.1328125" bestFit="1" customWidth="1"/>
    <col min="3671" max="3671" width="17" bestFit="1" customWidth="1"/>
    <col min="3672" max="3672" width="21.6640625" bestFit="1" customWidth="1"/>
    <col min="3673" max="3673" width="24.46484375" bestFit="1" customWidth="1"/>
    <col min="3674" max="3674" width="20.06640625" bestFit="1" customWidth="1"/>
    <col min="3675" max="3675" width="22.86328125" bestFit="1" customWidth="1"/>
    <col min="3676" max="3676" width="49" bestFit="1" customWidth="1"/>
    <col min="3677" max="3677" width="51.796875" bestFit="1" customWidth="1"/>
    <col min="3678" max="3678" width="9.9296875" bestFit="1" customWidth="1"/>
    <col min="3679" max="3679" width="12.6640625" bestFit="1" customWidth="1"/>
    <col min="3680" max="3680" width="16" bestFit="1" customWidth="1"/>
    <col min="3681" max="3681" width="18.796875" bestFit="1" customWidth="1"/>
    <col min="3682" max="3682" width="13.6640625" bestFit="1" customWidth="1"/>
    <col min="3683" max="3683" width="16.46484375" bestFit="1" customWidth="1"/>
    <col min="3684" max="3684" width="9.796875" bestFit="1" customWidth="1"/>
    <col min="3685" max="3685" width="12.53125" bestFit="1" customWidth="1"/>
    <col min="3686" max="3686" width="18.6640625" bestFit="1" customWidth="1"/>
    <col min="3687" max="3687" width="21.46484375" bestFit="1" customWidth="1"/>
    <col min="3688" max="3688" width="55.3984375" bestFit="1" customWidth="1"/>
    <col min="3689" max="3689" width="58.19921875" bestFit="1" customWidth="1"/>
    <col min="3690" max="3690" width="18.46484375" bestFit="1" customWidth="1"/>
    <col min="3691" max="3691" width="21.33203125" bestFit="1" customWidth="1"/>
    <col min="3692" max="3692" width="9.33203125" bestFit="1" customWidth="1"/>
    <col min="3693" max="3693" width="12.06640625" bestFit="1" customWidth="1"/>
    <col min="3694" max="3694" width="10" bestFit="1" customWidth="1"/>
    <col min="3695" max="3695" width="12.796875" bestFit="1" customWidth="1"/>
    <col min="3696" max="3696" width="14.265625" bestFit="1" customWidth="1"/>
    <col min="3697" max="3697" width="17.1328125" bestFit="1" customWidth="1"/>
    <col min="3698" max="3698" width="42.53125" bestFit="1" customWidth="1"/>
    <col min="3699" max="3699" width="45.3984375" bestFit="1" customWidth="1"/>
    <col min="3700" max="3700" width="26.46484375" bestFit="1" customWidth="1"/>
    <col min="3701" max="3701" width="29.33203125" bestFit="1" customWidth="1"/>
    <col min="3702" max="3702" width="25.06640625" bestFit="1" customWidth="1"/>
    <col min="3703" max="3703" width="27.86328125" bestFit="1" customWidth="1"/>
    <col min="3704" max="3704" width="37.06640625" bestFit="1" customWidth="1"/>
    <col min="3705" max="3705" width="39.86328125" bestFit="1" customWidth="1"/>
    <col min="3706" max="3706" width="36.53125" bestFit="1" customWidth="1"/>
    <col min="3707" max="3707" width="39.33203125" bestFit="1" customWidth="1"/>
    <col min="3708" max="3708" width="8.9296875" bestFit="1" customWidth="1"/>
    <col min="3709" max="3709" width="10.19921875" bestFit="1" customWidth="1"/>
    <col min="3710" max="3710" width="30.53125" bestFit="1" customWidth="1"/>
    <col min="3711" max="3711" width="33.3984375" bestFit="1" customWidth="1"/>
    <col min="3712" max="3712" width="17.53125" bestFit="1" customWidth="1"/>
    <col min="3713" max="3713" width="20.33203125" bestFit="1" customWidth="1"/>
    <col min="3714" max="3714" width="20.73046875" bestFit="1" customWidth="1"/>
    <col min="3715" max="3715" width="23.53125" bestFit="1" customWidth="1"/>
    <col min="3716" max="3716" width="31.3984375" bestFit="1" customWidth="1"/>
    <col min="3717" max="3717" width="34.19921875" bestFit="1" customWidth="1"/>
    <col min="3718" max="3718" width="47.73046875" bestFit="1" customWidth="1"/>
    <col min="3719" max="3719" width="50.53125" bestFit="1" customWidth="1"/>
    <col min="3720" max="3720" width="21.73046875" bestFit="1" customWidth="1"/>
    <col min="3721" max="3721" width="24.53125" bestFit="1" customWidth="1"/>
    <col min="3722" max="3722" width="7.59765625" bestFit="1" customWidth="1"/>
    <col min="3723" max="3723" width="10.33203125" bestFit="1" customWidth="1"/>
    <col min="3724" max="3724" width="33.19921875" bestFit="1" customWidth="1"/>
    <col min="3725" max="3725" width="36" bestFit="1" customWidth="1"/>
    <col min="3726" max="3726" width="18.1328125" bestFit="1" customWidth="1"/>
    <col min="3727" max="3727" width="21" bestFit="1" customWidth="1"/>
    <col min="3728" max="3728" width="30.59765625" bestFit="1" customWidth="1"/>
    <col min="3729" max="3729" width="33.46484375" bestFit="1" customWidth="1"/>
    <col min="3730" max="3730" width="15.86328125" bestFit="1" customWidth="1"/>
    <col min="3731" max="3731" width="18.6640625" bestFit="1" customWidth="1"/>
    <col min="3732" max="3732" width="23.46484375" bestFit="1" customWidth="1"/>
    <col min="3733" max="3733" width="26.265625" bestFit="1" customWidth="1"/>
    <col min="3734" max="3734" width="48.53125" bestFit="1" customWidth="1"/>
    <col min="3735" max="3735" width="51.33203125" bestFit="1" customWidth="1"/>
    <col min="3736" max="3736" width="41.53125" bestFit="1" customWidth="1"/>
    <col min="3737" max="3737" width="44.33203125" bestFit="1" customWidth="1"/>
    <col min="3738" max="3738" width="55.33203125" bestFit="1" customWidth="1"/>
    <col min="3739" max="3739" width="58.1328125" bestFit="1" customWidth="1"/>
    <col min="3740" max="3740" width="20.796875" bestFit="1" customWidth="1"/>
    <col min="3741" max="3741" width="23.59765625" bestFit="1" customWidth="1"/>
    <col min="3742" max="3742" width="46.9296875" bestFit="1" customWidth="1"/>
    <col min="3743" max="3743" width="49.796875" bestFit="1" customWidth="1"/>
    <col min="3744" max="3744" width="51" bestFit="1" customWidth="1"/>
    <col min="3745" max="3745" width="53.86328125" bestFit="1" customWidth="1"/>
    <col min="3746" max="3746" width="49.46484375" bestFit="1" customWidth="1"/>
    <col min="3747" max="3747" width="52.265625" bestFit="1" customWidth="1"/>
    <col min="3748" max="3748" width="23.59765625" bestFit="1" customWidth="1"/>
    <col min="3749" max="3749" width="26.3984375" bestFit="1" customWidth="1"/>
    <col min="3750" max="3750" width="19.3984375" bestFit="1" customWidth="1"/>
    <col min="3751" max="3751" width="22.19921875" bestFit="1" customWidth="1"/>
    <col min="3752" max="3752" width="25.6640625" bestFit="1" customWidth="1"/>
    <col min="3753" max="3753" width="28.46484375" bestFit="1" customWidth="1"/>
    <col min="3754" max="3754" width="26.06640625" bestFit="1" customWidth="1"/>
    <col min="3755" max="3755" width="28.86328125" bestFit="1" customWidth="1"/>
    <col min="3756" max="3756" width="50.9296875" bestFit="1" customWidth="1"/>
    <col min="3757" max="3757" width="53.796875" bestFit="1" customWidth="1"/>
    <col min="3758" max="3758" width="50.73046875" bestFit="1" customWidth="1"/>
    <col min="3759" max="3759" width="53.59765625" bestFit="1" customWidth="1"/>
    <col min="3760" max="3760" width="30.33203125" bestFit="1" customWidth="1"/>
    <col min="3761" max="3761" width="33.19921875" bestFit="1" customWidth="1"/>
    <col min="3762" max="3762" width="12.46484375" bestFit="1" customWidth="1"/>
    <col min="3763" max="3763" width="15.265625" bestFit="1" customWidth="1"/>
    <col min="3764" max="3764" width="27.53125" bestFit="1" customWidth="1"/>
    <col min="3765" max="3765" width="30.33203125" bestFit="1" customWidth="1"/>
    <col min="3766" max="3766" width="37.1328125" bestFit="1" customWidth="1"/>
    <col min="3767" max="3767" width="39.9296875" bestFit="1" customWidth="1"/>
    <col min="3768" max="3768" width="25.53125" bestFit="1" customWidth="1"/>
    <col min="3769" max="3769" width="28.33203125" bestFit="1" customWidth="1"/>
    <col min="3770" max="3770" width="27.73046875" bestFit="1" customWidth="1"/>
    <col min="3771" max="3771" width="30.53125" bestFit="1" customWidth="1"/>
    <col min="3772" max="3772" width="51.265625" bestFit="1" customWidth="1"/>
    <col min="3773" max="3773" width="54.06640625" bestFit="1" customWidth="1"/>
    <col min="3774" max="3774" width="49.06640625" bestFit="1" customWidth="1"/>
    <col min="3775" max="3775" width="51.86328125" bestFit="1" customWidth="1"/>
    <col min="3776" max="3776" width="25.6640625" bestFit="1" customWidth="1"/>
    <col min="3777" max="3777" width="28.46484375" bestFit="1" customWidth="1"/>
    <col min="3778" max="3778" width="50" bestFit="1" customWidth="1"/>
    <col min="3779" max="3779" width="52.796875" bestFit="1" customWidth="1"/>
    <col min="3780" max="3780" width="23.9296875" bestFit="1" customWidth="1"/>
    <col min="3781" max="3781" width="26.73046875" bestFit="1" customWidth="1"/>
    <col min="3782" max="3782" width="61.9296875" bestFit="1" customWidth="1"/>
    <col min="3783" max="3783" width="64.73046875" bestFit="1" customWidth="1"/>
    <col min="3784" max="3784" width="52.6640625" bestFit="1" customWidth="1"/>
    <col min="3785" max="3785" width="55.46484375" bestFit="1" customWidth="1"/>
    <col min="3786" max="3786" width="15.9296875" bestFit="1" customWidth="1"/>
    <col min="3787" max="3787" width="18.73046875" bestFit="1" customWidth="1"/>
    <col min="3788" max="3788" width="40.796875" bestFit="1" customWidth="1"/>
    <col min="3789" max="3789" width="43.59765625" bestFit="1" customWidth="1"/>
    <col min="3790" max="3790" width="38.06640625" bestFit="1" customWidth="1"/>
    <col min="3791" max="3791" width="40.86328125" bestFit="1" customWidth="1"/>
    <col min="3792" max="3792" width="51.06640625" bestFit="1" customWidth="1"/>
    <col min="3793" max="3793" width="53.9296875" bestFit="1" customWidth="1"/>
    <col min="3794" max="3794" width="23.6640625" bestFit="1" customWidth="1"/>
    <col min="3795" max="3795" width="26.46484375" bestFit="1" customWidth="1"/>
    <col min="3796" max="3796" width="33.19921875" bestFit="1" customWidth="1"/>
    <col min="3797" max="3797" width="36" bestFit="1" customWidth="1"/>
    <col min="3798" max="3798" width="43.73046875" bestFit="1" customWidth="1"/>
    <col min="3799" max="3799" width="46.53125" bestFit="1" customWidth="1"/>
    <col min="3800" max="3800" width="23.6640625" bestFit="1" customWidth="1"/>
    <col min="3801" max="3801" width="26.46484375" bestFit="1" customWidth="1"/>
    <col min="3802" max="3802" width="31.86328125" bestFit="1" customWidth="1"/>
    <col min="3803" max="3803" width="34.6640625" bestFit="1" customWidth="1"/>
    <col min="3804" max="3804" width="27.265625" bestFit="1" customWidth="1"/>
    <col min="3805" max="3805" width="30.06640625" bestFit="1" customWidth="1"/>
    <col min="3806" max="3806" width="22.33203125" bestFit="1" customWidth="1"/>
    <col min="3807" max="3807" width="25.19921875" bestFit="1" customWidth="1"/>
    <col min="3808" max="3808" width="26.6640625" bestFit="1" customWidth="1"/>
    <col min="3809" max="3809" width="29.53125" bestFit="1" customWidth="1"/>
    <col min="3810" max="3810" width="27.19921875" bestFit="1" customWidth="1"/>
    <col min="3811" max="3811" width="30" bestFit="1" customWidth="1"/>
    <col min="3812" max="3812" width="25.1328125" bestFit="1" customWidth="1"/>
    <col min="3813" max="3813" width="27.9296875" bestFit="1" customWidth="1"/>
    <col min="3814" max="3814" width="19.06640625" bestFit="1" customWidth="1"/>
    <col min="3815" max="3815" width="21.86328125" bestFit="1" customWidth="1"/>
    <col min="3816" max="3816" width="47.1328125" bestFit="1" customWidth="1"/>
    <col min="3817" max="3817" width="49.9296875" bestFit="1" customWidth="1"/>
    <col min="3818" max="3818" width="51.53125" bestFit="1" customWidth="1"/>
    <col min="3819" max="3819" width="54.33203125" bestFit="1" customWidth="1"/>
    <col min="3820" max="3820" width="31.19921875" bestFit="1" customWidth="1"/>
    <col min="3821" max="3821" width="34" bestFit="1" customWidth="1"/>
    <col min="3822" max="3822" width="51.33203125" bestFit="1" customWidth="1"/>
    <col min="3823" max="3823" width="54.1328125" bestFit="1" customWidth="1"/>
    <col min="3824" max="3824" width="61.3984375" bestFit="1" customWidth="1"/>
    <col min="3825" max="3825" width="64.19921875" bestFit="1" customWidth="1"/>
    <col min="3826" max="3826" width="23" bestFit="1" customWidth="1"/>
    <col min="3827" max="3827" width="25.796875" bestFit="1" customWidth="1"/>
    <col min="3828" max="3828" width="33.06640625" bestFit="1" customWidth="1"/>
    <col min="3829" max="3829" width="35.86328125" bestFit="1" customWidth="1"/>
    <col min="3830" max="3830" width="47.59765625" bestFit="1" customWidth="1"/>
    <col min="3831" max="3831" width="50.3984375" bestFit="1" customWidth="1"/>
    <col min="3832" max="3832" width="21.9296875" bestFit="1" customWidth="1"/>
    <col min="3833" max="3833" width="24.73046875" bestFit="1" customWidth="1"/>
    <col min="3834" max="3834" width="27.265625" bestFit="1" customWidth="1"/>
    <col min="3835" max="3835" width="30.06640625" bestFit="1" customWidth="1"/>
    <col min="3836" max="3836" width="40.06640625" bestFit="1" customWidth="1"/>
    <col min="3837" max="3837" width="42.86328125" bestFit="1" customWidth="1"/>
    <col min="3838" max="3838" width="23.46484375" bestFit="1" customWidth="1"/>
    <col min="3839" max="3839" width="26.265625" bestFit="1" customWidth="1"/>
    <col min="3840" max="3840" width="38.53125" bestFit="1" customWidth="1"/>
    <col min="3841" max="3841" width="41.3984375" bestFit="1" customWidth="1"/>
    <col min="3842" max="3842" width="54.3984375" bestFit="1" customWidth="1"/>
    <col min="3843" max="3843" width="57.19921875" bestFit="1" customWidth="1"/>
    <col min="3844" max="3844" width="16" bestFit="1" customWidth="1"/>
    <col min="3845" max="3845" width="18.796875" bestFit="1" customWidth="1"/>
    <col min="3846" max="3846" width="23.796875" bestFit="1" customWidth="1"/>
    <col min="3847" max="3847" width="26.59765625" bestFit="1" customWidth="1"/>
    <col min="3848" max="3848" width="12.3984375" bestFit="1" customWidth="1"/>
    <col min="3849" max="3849" width="15.19921875" bestFit="1" customWidth="1"/>
    <col min="3850" max="3850" width="18.1328125" bestFit="1" customWidth="1"/>
    <col min="3851" max="3851" width="21" bestFit="1" customWidth="1"/>
    <col min="3852" max="3852" width="50.19921875" bestFit="1" customWidth="1"/>
    <col min="3853" max="3853" width="53" bestFit="1" customWidth="1"/>
    <col min="3854" max="3854" width="19.46484375" bestFit="1" customWidth="1"/>
    <col min="3855" max="3855" width="22.265625" bestFit="1" customWidth="1"/>
    <col min="3856" max="3856" width="13.9296875" bestFit="1" customWidth="1"/>
    <col min="3857" max="3857" width="16.73046875" bestFit="1" customWidth="1"/>
    <col min="3858" max="3858" width="13" bestFit="1" customWidth="1"/>
    <col min="3859" max="3859" width="15.796875" bestFit="1" customWidth="1"/>
    <col min="3860" max="3860" width="38.19921875" bestFit="1" customWidth="1"/>
    <col min="3861" max="3861" width="41" bestFit="1" customWidth="1"/>
    <col min="3862" max="3862" width="34.265625" bestFit="1" customWidth="1"/>
    <col min="3863" max="3863" width="37.06640625" bestFit="1" customWidth="1"/>
    <col min="3864" max="3864" width="14" bestFit="1" customWidth="1"/>
    <col min="3865" max="3865" width="16.86328125" bestFit="1" customWidth="1"/>
    <col min="3866" max="3866" width="34.19921875" bestFit="1" customWidth="1"/>
    <col min="3867" max="3867" width="37" bestFit="1" customWidth="1"/>
    <col min="3868" max="3868" width="54.06640625" bestFit="1" customWidth="1"/>
    <col min="3869" max="3869" width="56.86328125" bestFit="1" customWidth="1"/>
    <col min="3870" max="3870" width="27.1328125" bestFit="1" customWidth="1"/>
    <col min="3871" max="3871" width="29.9296875" bestFit="1" customWidth="1"/>
    <col min="3872" max="3872" width="36.46484375" bestFit="1" customWidth="1"/>
    <col min="3873" max="3873" width="39.265625" bestFit="1" customWidth="1"/>
    <col min="3874" max="3874" width="44" bestFit="1" customWidth="1"/>
    <col min="3875" max="3875" width="46.796875" bestFit="1" customWidth="1"/>
    <col min="3876" max="3876" width="45.59765625" bestFit="1" customWidth="1"/>
    <col min="3877" max="3877" width="48.3984375" bestFit="1" customWidth="1"/>
    <col min="3878" max="3878" width="51.46484375" bestFit="1" customWidth="1"/>
    <col min="3879" max="3879" width="54.265625" bestFit="1" customWidth="1"/>
    <col min="3880" max="3880" width="43.06640625" bestFit="1" customWidth="1"/>
    <col min="3881" max="3881" width="45.86328125" bestFit="1" customWidth="1"/>
    <col min="3882" max="3882" width="8.9296875" bestFit="1" customWidth="1"/>
    <col min="3883" max="3883" width="10.59765625" bestFit="1" customWidth="1"/>
    <col min="3884" max="3884" width="26.19921875" bestFit="1" customWidth="1"/>
    <col min="3885" max="3885" width="29.06640625" bestFit="1" customWidth="1"/>
    <col min="3886" max="3886" width="19.19921875" bestFit="1" customWidth="1"/>
    <col min="3887" max="3887" width="22" bestFit="1" customWidth="1"/>
    <col min="3888" max="3888" width="27.9296875" bestFit="1" customWidth="1"/>
    <col min="3889" max="3889" width="30.73046875" bestFit="1" customWidth="1"/>
    <col min="3890" max="3890" width="16.46484375" bestFit="1" customWidth="1"/>
    <col min="3891" max="3891" width="19.265625" bestFit="1" customWidth="1"/>
    <col min="3892" max="3892" width="44.73046875" bestFit="1" customWidth="1"/>
    <col min="3893" max="3893" width="47.53125" bestFit="1" customWidth="1"/>
    <col min="3894" max="3894" width="78.9296875" bestFit="1" customWidth="1"/>
    <col min="3895" max="3895" width="81.53125" bestFit="1" customWidth="1"/>
    <col min="3896" max="3896" width="9.9296875" bestFit="1" customWidth="1"/>
    <col min="3897" max="3897" width="12.6640625" bestFit="1" customWidth="1"/>
    <col min="3898" max="3898" width="40.53125" bestFit="1" customWidth="1"/>
    <col min="3899" max="3899" width="43.33203125" bestFit="1" customWidth="1"/>
    <col min="3900" max="3900" width="17" bestFit="1" customWidth="1"/>
    <col min="3901" max="3901" width="19.796875" bestFit="1" customWidth="1"/>
    <col min="3902" max="3902" width="38.1328125" bestFit="1" customWidth="1"/>
    <col min="3903" max="3903" width="40.9296875" bestFit="1" customWidth="1"/>
    <col min="3904" max="3904" width="22.33203125" bestFit="1" customWidth="1"/>
    <col min="3905" max="3905" width="25.19921875" bestFit="1" customWidth="1"/>
    <col min="3906" max="3906" width="23.3984375" bestFit="1" customWidth="1"/>
    <col min="3907" max="3907" width="26.19921875" bestFit="1" customWidth="1"/>
    <col min="3908" max="3908" width="12.59765625" bestFit="1" customWidth="1"/>
    <col min="3909" max="3909" width="15.3984375" bestFit="1" customWidth="1"/>
    <col min="3910" max="3910" width="25" bestFit="1" customWidth="1"/>
    <col min="3911" max="3911" width="27.796875" bestFit="1" customWidth="1"/>
    <col min="3912" max="3912" width="24.796875" bestFit="1" customWidth="1"/>
    <col min="3913" max="3913" width="27.59765625" bestFit="1" customWidth="1"/>
    <col min="3914" max="3914" width="48.1328125" bestFit="1" customWidth="1"/>
    <col min="3915" max="3915" width="50.9296875" bestFit="1" customWidth="1"/>
    <col min="3916" max="3916" width="14.86328125" bestFit="1" customWidth="1"/>
    <col min="3917" max="3917" width="17.6640625" bestFit="1" customWidth="1"/>
    <col min="3918" max="3918" width="17.9296875" bestFit="1" customWidth="1"/>
    <col min="3919" max="3919" width="20.73046875" bestFit="1" customWidth="1"/>
    <col min="3920" max="3920" width="46.33203125" bestFit="1" customWidth="1"/>
    <col min="3921" max="3921" width="49.1328125" bestFit="1" customWidth="1"/>
    <col min="3922" max="3922" width="20.33203125" bestFit="1" customWidth="1"/>
    <col min="3923" max="3923" width="23.1328125" bestFit="1" customWidth="1"/>
    <col min="3924" max="3924" width="20.06640625" bestFit="1" customWidth="1"/>
    <col min="3925" max="3925" width="22.86328125" bestFit="1" customWidth="1"/>
    <col min="3926" max="3926" width="10.265625" bestFit="1" customWidth="1"/>
    <col min="3927" max="3927" width="13.06640625" bestFit="1" customWidth="1"/>
    <col min="3928" max="3928" width="26.1328125" bestFit="1" customWidth="1"/>
    <col min="3929" max="3929" width="28.9296875" bestFit="1" customWidth="1"/>
    <col min="3930" max="3930" width="37.3984375" bestFit="1" customWidth="1"/>
    <col min="3931" max="3931" width="40.19921875" bestFit="1" customWidth="1"/>
    <col min="3932" max="3932" width="31.73046875" bestFit="1" customWidth="1"/>
    <col min="3933" max="3933" width="34.53125" bestFit="1" customWidth="1"/>
    <col min="3934" max="3934" width="46" bestFit="1" customWidth="1"/>
    <col min="3935" max="3935" width="48.796875" bestFit="1" customWidth="1"/>
    <col min="3936" max="3936" width="31.59765625" bestFit="1" customWidth="1"/>
    <col min="3937" max="3937" width="34.3984375" bestFit="1" customWidth="1"/>
    <col min="3938" max="3938" width="38.6640625" bestFit="1" customWidth="1"/>
    <col min="3939" max="3939" width="41.53125" bestFit="1" customWidth="1"/>
    <col min="3940" max="3940" width="52.3984375" bestFit="1" customWidth="1"/>
    <col min="3941" max="3941" width="55.19921875" bestFit="1" customWidth="1"/>
    <col min="3942" max="3942" width="29.19921875" bestFit="1" customWidth="1"/>
    <col min="3943" max="3943" width="32" bestFit="1" customWidth="1"/>
    <col min="3944" max="3944" width="48.06640625" bestFit="1" customWidth="1"/>
    <col min="3945" max="3945" width="50.86328125" bestFit="1" customWidth="1"/>
    <col min="3946" max="3946" width="39.33203125" bestFit="1" customWidth="1"/>
    <col min="3947" max="3947" width="42.1328125" bestFit="1" customWidth="1"/>
    <col min="3948" max="3948" width="36.33203125" bestFit="1" customWidth="1"/>
    <col min="3949" max="3949" width="39.1328125" bestFit="1" customWidth="1"/>
    <col min="3950" max="3950" width="30.19921875" bestFit="1" customWidth="1"/>
    <col min="3951" max="3951" width="33" bestFit="1" customWidth="1"/>
    <col min="3952" max="3952" width="54.86328125" bestFit="1" customWidth="1"/>
    <col min="3953" max="3953" width="57.73046875" bestFit="1" customWidth="1"/>
    <col min="3954" max="3954" width="7.796875" bestFit="1" customWidth="1"/>
    <col min="3955" max="3955" width="10.53125" bestFit="1" customWidth="1"/>
    <col min="3956" max="3956" width="47.796875" bestFit="1" customWidth="1"/>
    <col min="3957" max="3957" width="50.59765625" bestFit="1" customWidth="1"/>
    <col min="3958" max="3958" width="23.6640625" bestFit="1" customWidth="1"/>
    <col min="3959" max="3959" width="26.46484375" bestFit="1" customWidth="1"/>
    <col min="3960" max="3960" width="46" bestFit="1" customWidth="1"/>
    <col min="3961" max="3961" width="48.796875" bestFit="1" customWidth="1"/>
    <col min="3962" max="3962" width="46.265625" bestFit="1" customWidth="1"/>
    <col min="3963" max="3963" width="49.06640625" bestFit="1" customWidth="1"/>
    <col min="3964" max="3964" width="50.3984375" bestFit="1" customWidth="1"/>
    <col min="3965" max="3965" width="53.19921875" bestFit="1" customWidth="1"/>
    <col min="3966" max="3966" width="18.33203125" bestFit="1" customWidth="1"/>
    <col min="3967" max="3967" width="21.19921875" bestFit="1" customWidth="1"/>
    <col min="3968" max="3968" width="33.265625" bestFit="1" customWidth="1"/>
    <col min="3969" max="3969" width="36.06640625" bestFit="1" customWidth="1"/>
    <col min="3970" max="3970" width="52" bestFit="1" customWidth="1"/>
    <col min="3971" max="3971" width="54.796875" bestFit="1" customWidth="1"/>
    <col min="3972" max="3972" width="16.3984375" bestFit="1" customWidth="1"/>
    <col min="3973" max="3973" width="19.19921875" bestFit="1" customWidth="1"/>
    <col min="3974" max="3974" width="36.1328125" bestFit="1" customWidth="1"/>
    <col min="3975" max="3975" width="38.9296875" bestFit="1" customWidth="1"/>
    <col min="3976" max="3976" width="19" bestFit="1" customWidth="1"/>
    <col min="3977" max="3977" width="21.796875" bestFit="1" customWidth="1"/>
    <col min="3978" max="3978" width="15.1328125" bestFit="1" customWidth="1"/>
    <col min="3979" max="3979" width="17.9296875" bestFit="1" customWidth="1"/>
    <col min="3980" max="3980" width="10.33203125" bestFit="1" customWidth="1"/>
    <col min="3981" max="3981" width="13.1328125" bestFit="1" customWidth="1"/>
    <col min="3982" max="3982" width="12.3984375" bestFit="1" customWidth="1"/>
    <col min="3983" max="3983" width="15.19921875" bestFit="1" customWidth="1"/>
    <col min="3984" max="3984" width="54.86328125" bestFit="1" customWidth="1"/>
    <col min="3985" max="3985" width="57.73046875" bestFit="1" customWidth="1"/>
    <col min="3986" max="3986" width="48.86328125" bestFit="1" customWidth="1"/>
    <col min="3987" max="3987" width="51.6640625" bestFit="1" customWidth="1"/>
    <col min="3988" max="3988" width="32.06640625" bestFit="1" customWidth="1"/>
    <col min="3989" max="3989" width="34.86328125" bestFit="1" customWidth="1"/>
    <col min="3990" max="3990" width="16.06640625" bestFit="1" customWidth="1"/>
    <col min="3991" max="3991" width="18.86328125" bestFit="1" customWidth="1"/>
    <col min="3992" max="3992" width="44.33203125" bestFit="1" customWidth="1"/>
    <col min="3993" max="3993" width="47.1328125" bestFit="1" customWidth="1"/>
    <col min="3994" max="3994" width="33.59765625" bestFit="1" customWidth="1"/>
    <col min="3995" max="3995" width="36.3984375" bestFit="1" customWidth="1"/>
    <col min="3996" max="3996" width="37.06640625" bestFit="1" customWidth="1"/>
    <col min="3997" max="3997" width="39.86328125" bestFit="1" customWidth="1"/>
    <col min="3998" max="3998" width="27.3984375" bestFit="1" customWidth="1"/>
    <col min="3999" max="3999" width="30.19921875" bestFit="1" customWidth="1"/>
    <col min="4000" max="4000" width="51.9296875" bestFit="1" customWidth="1"/>
    <col min="4001" max="4001" width="54.73046875" bestFit="1" customWidth="1"/>
    <col min="4002" max="4002" width="27.06640625" bestFit="1" customWidth="1"/>
    <col min="4003" max="4003" width="29.86328125" bestFit="1" customWidth="1"/>
    <col min="4004" max="4004" width="47.33203125" bestFit="1" customWidth="1"/>
    <col min="4005" max="4005" width="50.1328125" bestFit="1" customWidth="1"/>
    <col min="4006" max="4006" width="48.265625" bestFit="1" customWidth="1"/>
    <col min="4007" max="4007" width="51.06640625" bestFit="1" customWidth="1"/>
    <col min="4008" max="4008" width="42.86328125" bestFit="1" customWidth="1"/>
    <col min="4009" max="4009" width="45.73046875" bestFit="1" customWidth="1"/>
    <col min="4010" max="4010" width="13.06640625" bestFit="1" customWidth="1"/>
    <col min="4011" max="4011" width="15.86328125" bestFit="1" customWidth="1"/>
    <col min="4012" max="4012" width="13.53125" bestFit="1" customWidth="1"/>
    <col min="4013" max="4013" width="16.33203125" bestFit="1" customWidth="1"/>
    <col min="4014" max="4014" width="23.46484375" bestFit="1" customWidth="1"/>
    <col min="4015" max="4015" width="26.265625" bestFit="1" customWidth="1"/>
    <col min="4016" max="4016" width="30.59765625" bestFit="1" customWidth="1"/>
    <col min="4017" max="4017" width="33.46484375" bestFit="1" customWidth="1"/>
    <col min="4018" max="4018" width="10.53125" bestFit="1" customWidth="1"/>
    <col min="4019" max="4019" width="13.33203125" bestFit="1" customWidth="1"/>
    <col min="4020" max="4020" width="11.73046875" bestFit="1" customWidth="1"/>
    <col min="4021" max="4021" width="14.53125" bestFit="1" customWidth="1"/>
    <col min="4022" max="4022" width="20.9296875" bestFit="1" customWidth="1"/>
    <col min="4023" max="4023" width="23.73046875" bestFit="1" customWidth="1"/>
    <col min="4024" max="4024" width="14.33203125" bestFit="1" customWidth="1"/>
    <col min="4025" max="4025" width="17.19921875" bestFit="1" customWidth="1"/>
    <col min="4026" max="4026" width="21.33203125" bestFit="1" customWidth="1"/>
    <col min="4027" max="4027" width="24.1328125" bestFit="1" customWidth="1"/>
    <col min="4028" max="4028" width="39.6640625" bestFit="1" customWidth="1"/>
    <col min="4029" max="4029" width="42.46484375" bestFit="1" customWidth="1"/>
    <col min="4030" max="4030" width="41.86328125" bestFit="1" customWidth="1"/>
    <col min="4031" max="4031" width="44.6640625" bestFit="1" customWidth="1"/>
    <col min="4032" max="4032" width="46.3984375" bestFit="1" customWidth="1"/>
    <col min="4033" max="4033" width="49.19921875" bestFit="1" customWidth="1"/>
    <col min="4034" max="4034" width="34.9296875" bestFit="1" customWidth="1"/>
    <col min="4035" max="4035" width="37.73046875" bestFit="1" customWidth="1"/>
    <col min="4036" max="4036" width="30.46484375" bestFit="1" customWidth="1"/>
    <col min="4037" max="4037" width="33.33203125" bestFit="1" customWidth="1"/>
    <col min="4038" max="4038" width="40.19921875" bestFit="1" customWidth="1"/>
    <col min="4039" max="4039" width="43" bestFit="1" customWidth="1"/>
    <col min="4040" max="4040" width="29.73046875" bestFit="1" customWidth="1"/>
    <col min="4041" max="4041" width="32.53125" bestFit="1" customWidth="1"/>
    <col min="4042" max="4042" width="23.86328125" bestFit="1" customWidth="1"/>
    <col min="4043" max="4043" width="26.6640625" bestFit="1" customWidth="1"/>
    <col min="4044" max="4044" width="30.53125" bestFit="1" customWidth="1"/>
    <col min="4045" max="4045" width="33.3984375" bestFit="1" customWidth="1"/>
    <col min="4046" max="4046" width="25.265625" bestFit="1" customWidth="1"/>
    <col min="4047" max="4047" width="28.06640625" bestFit="1" customWidth="1"/>
    <col min="4048" max="4048" width="22.53125" bestFit="1" customWidth="1"/>
    <col min="4049" max="4049" width="25.3984375" bestFit="1" customWidth="1"/>
    <col min="4050" max="4050" width="9.73046875" bestFit="1" customWidth="1"/>
    <col min="4051" max="4051" width="12.46484375" bestFit="1" customWidth="1"/>
    <col min="4052" max="4052" width="25.6640625" bestFit="1" customWidth="1"/>
    <col min="4053" max="4053" width="28.46484375" bestFit="1" customWidth="1"/>
    <col min="4054" max="4054" width="23.73046875" bestFit="1" customWidth="1"/>
    <col min="4055" max="4055" width="26.53125" bestFit="1" customWidth="1"/>
    <col min="4056" max="4056" width="54.796875" bestFit="1" customWidth="1"/>
    <col min="4057" max="4057" width="57.6640625" bestFit="1" customWidth="1"/>
    <col min="4058" max="4058" width="31.86328125" bestFit="1" customWidth="1"/>
    <col min="4059" max="4059" width="34.6640625" bestFit="1" customWidth="1"/>
    <col min="4060" max="4060" width="15.3984375" bestFit="1" customWidth="1"/>
    <col min="4061" max="4061" width="18.19921875" bestFit="1" customWidth="1"/>
    <col min="4062" max="4062" width="11.265625" bestFit="1" customWidth="1"/>
    <col min="4063" max="4063" width="14.06640625" bestFit="1" customWidth="1"/>
    <col min="4064" max="4064" width="46.265625" bestFit="1" customWidth="1"/>
    <col min="4065" max="4065" width="49.06640625" bestFit="1" customWidth="1"/>
    <col min="4066" max="4066" width="31.796875" bestFit="1" customWidth="1"/>
    <col min="4067" max="4067" width="34.59765625" bestFit="1" customWidth="1"/>
    <col min="4068" max="4068" width="45.06640625" bestFit="1" customWidth="1"/>
    <col min="4069" max="4069" width="47.86328125" bestFit="1" customWidth="1"/>
    <col min="4070" max="4070" width="28.1328125" bestFit="1" customWidth="1"/>
    <col min="4071" max="4071" width="30.9296875" bestFit="1" customWidth="1"/>
    <col min="4072" max="4072" width="28.796875" bestFit="1" customWidth="1"/>
    <col min="4073" max="4073" width="31.59765625" bestFit="1" customWidth="1"/>
    <col min="4074" max="4074" width="13.1328125" bestFit="1" customWidth="1"/>
    <col min="4075" max="4075" width="15.9296875" bestFit="1" customWidth="1"/>
    <col min="4076" max="4076" width="52.19921875" bestFit="1" customWidth="1"/>
    <col min="4077" max="4077" width="55" bestFit="1" customWidth="1"/>
    <col min="4078" max="4078" width="41" bestFit="1" customWidth="1"/>
    <col min="4079" max="4079" width="43.796875" bestFit="1" customWidth="1"/>
    <col min="4080" max="4080" width="54.53125" bestFit="1" customWidth="1"/>
    <col min="4081" max="4081" width="57.33203125" bestFit="1" customWidth="1"/>
    <col min="4082" max="4082" width="49.265625" bestFit="1" customWidth="1"/>
    <col min="4083" max="4083" width="52.06640625" bestFit="1" customWidth="1"/>
    <col min="4084" max="4084" width="34.59765625" bestFit="1" customWidth="1"/>
    <col min="4085" max="4085" width="37.46484375" bestFit="1" customWidth="1"/>
    <col min="4086" max="4086" width="41.53125" bestFit="1" customWidth="1"/>
    <col min="4087" max="4087" width="44.33203125" bestFit="1" customWidth="1"/>
    <col min="4088" max="4088" width="13.33203125" bestFit="1" customWidth="1"/>
    <col min="4089" max="4089" width="16.1328125" bestFit="1" customWidth="1"/>
    <col min="4090" max="4090" width="42" bestFit="1" customWidth="1"/>
    <col min="4091" max="4091" width="44.796875" bestFit="1" customWidth="1"/>
    <col min="4092" max="4092" width="19.46484375" bestFit="1" customWidth="1"/>
    <col min="4093" max="4093" width="22.265625" bestFit="1" customWidth="1"/>
    <col min="4094" max="4094" width="35.3984375" bestFit="1" customWidth="1"/>
    <col min="4095" max="4095" width="38.19921875" bestFit="1" customWidth="1"/>
    <col min="4096" max="4096" width="10.53125" bestFit="1" customWidth="1"/>
    <col min="4097" max="4097" width="13.33203125" bestFit="1" customWidth="1"/>
    <col min="4098" max="4098" width="16" bestFit="1" customWidth="1"/>
    <col min="4099" max="4099" width="18.796875" bestFit="1" customWidth="1"/>
    <col min="4100" max="4100" width="35.3984375" bestFit="1" customWidth="1"/>
    <col min="4101" max="4101" width="38.19921875" bestFit="1" customWidth="1"/>
    <col min="4102" max="4102" width="41.1328125" bestFit="1" customWidth="1"/>
    <col min="4103" max="4103" width="43.9296875" bestFit="1" customWidth="1"/>
    <col min="4104" max="4104" width="45.46484375" bestFit="1" customWidth="1"/>
    <col min="4105" max="4105" width="48.265625" bestFit="1" customWidth="1"/>
    <col min="4106" max="4106" width="42.33203125" bestFit="1" customWidth="1"/>
    <col min="4107" max="4107" width="45.1328125" bestFit="1" customWidth="1"/>
    <col min="4108" max="4108" width="56" bestFit="1" customWidth="1"/>
    <col min="4109" max="4109" width="58.796875" bestFit="1" customWidth="1"/>
    <col min="4110" max="4110" width="26.3984375" bestFit="1" customWidth="1"/>
    <col min="4111" max="4111" width="29.265625" bestFit="1" customWidth="1"/>
    <col min="4112" max="4112" width="17.9296875" bestFit="1" customWidth="1"/>
    <col min="4113" max="4113" width="20.73046875" bestFit="1" customWidth="1"/>
    <col min="4114" max="4114" width="36.73046875" bestFit="1" customWidth="1"/>
    <col min="4115" max="4115" width="39.53125" bestFit="1" customWidth="1"/>
    <col min="4116" max="4116" width="37.265625" bestFit="1" customWidth="1"/>
    <col min="4117" max="4117" width="40.06640625" bestFit="1" customWidth="1"/>
    <col min="4118" max="4118" width="29.73046875" bestFit="1" customWidth="1"/>
    <col min="4119" max="4119" width="32.53125" bestFit="1" customWidth="1"/>
    <col min="4120" max="4120" width="25.59765625" bestFit="1" customWidth="1"/>
    <col min="4121" max="4121" width="28.3984375" bestFit="1" customWidth="1"/>
    <col min="4122" max="4122" width="38.33203125" bestFit="1" customWidth="1"/>
    <col min="4123" max="4123" width="41.1328125" bestFit="1" customWidth="1"/>
    <col min="4124" max="4124" width="54.6640625" bestFit="1" customWidth="1"/>
    <col min="4125" max="4125" width="57.53125" bestFit="1" customWidth="1"/>
    <col min="4126" max="4126" width="49.33203125" bestFit="1" customWidth="1"/>
    <col min="4127" max="4127" width="52.1328125" bestFit="1" customWidth="1"/>
    <col min="4128" max="4128" width="33.796875" bestFit="1" customWidth="1"/>
    <col min="4129" max="4129" width="36.59765625" bestFit="1" customWidth="1"/>
    <col min="4130" max="4130" width="26.53125" bestFit="1" customWidth="1"/>
    <col min="4131" max="4131" width="29.3984375" bestFit="1" customWidth="1"/>
    <col min="4132" max="4132" width="36.53125" bestFit="1" customWidth="1"/>
    <col min="4133" max="4133" width="39.33203125" bestFit="1" customWidth="1"/>
    <col min="4134" max="4134" width="28.06640625" bestFit="1" customWidth="1"/>
    <col min="4135" max="4135" width="30.86328125" bestFit="1" customWidth="1"/>
    <col min="4136" max="4136" width="34.6640625" bestFit="1" customWidth="1"/>
    <col min="4137" max="4137" width="37.53125" bestFit="1" customWidth="1"/>
    <col min="4138" max="4138" width="28.9296875" bestFit="1" customWidth="1"/>
    <col min="4139" max="4139" width="31.73046875" bestFit="1" customWidth="1"/>
    <col min="4140" max="4140" width="45.86328125" bestFit="1" customWidth="1"/>
    <col min="4141" max="4141" width="48.6640625" bestFit="1" customWidth="1"/>
    <col min="4142" max="4142" width="25.796875" bestFit="1" customWidth="1"/>
    <col min="4143" max="4143" width="28.59765625" bestFit="1" customWidth="1"/>
    <col min="4144" max="4144" width="52.6640625" bestFit="1" customWidth="1"/>
    <col min="4145" max="4145" width="55.46484375" bestFit="1" customWidth="1"/>
    <col min="4146" max="4146" width="11.59765625" bestFit="1" customWidth="1"/>
    <col min="4147" max="4147" width="14.3984375" bestFit="1" customWidth="1"/>
    <col min="4148" max="4148" width="53.46484375" bestFit="1" customWidth="1"/>
    <col min="4149" max="4149" width="56.265625" bestFit="1" customWidth="1"/>
    <col min="4150" max="4150" width="42.46484375" bestFit="1" customWidth="1"/>
    <col min="4151" max="4151" width="45.33203125" bestFit="1" customWidth="1"/>
    <col min="4152" max="4152" width="47.33203125" bestFit="1" customWidth="1"/>
    <col min="4153" max="4153" width="50.1328125" bestFit="1" customWidth="1"/>
    <col min="4154" max="4154" width="21.6640625" bestFit="1" customWidth="1"/>
    <col min="4155" max="4155" width="24.46484375" bestFit="1" customWidth="1"/>
    <col min="4156" max="4156" width="21.59765625" bestFit="1" customWidth="1"/>
    <col min="4157" max="4157" width="24.3984375" bestFit="1" customWidth="1"/>
    <col min="4158" max="4158" width="28.6640625" bestFit="1" customWidth="1"/>
    <col min="4159" max="4159" width="31.46484375" bestFit="1" customWidth="1"/>
    <col min="4160" max="4160" width="43.73046875" bestFit="1" customWidth="1"/>
    <col min="4161" max="4161" width="46.53125" bestFit="1" customWidth="1"/>
    <col min="4162" max="4162" width="41.46484375" bestFit="1" customWidth="1"/>
    <col min="4163" max="4163" width="44.265625" bestFit="1" customWidth="1"/>
    <col min="4164" max="4164" width="49.46484375" bestFit="1" customWidth="1"/>
    <col min="4165" max="4165" width="52.265625" bestFit="1" customWidth="1"/>
    <col min="4166" max="4166" width="29.1328125" bestFit="1" customWidth="1"/>
    <col min="4167" max="4167" width="31.9296875" bestFit="1" customWidth="1"/>
    <col min="4168" max="4168" width="33.06640625" bestFit="1" customWidth="1"/>
    <col min="4169" max="4169" width="35.86328125" bestFit="1" customWidth="1"/>
    <col min="4170" max="4170" width="49.1328125" bestFit="1" customWidth="1"/>
    <col min="4171" max="4171" width="51.9296875" bestFit="1" customWidth="1"/>
    <col min="4172" max="4172" width="22.796875" bestFit="1" customWidth="1"/>
    <col min="4173" max="4173" width="25.59765625" bestFit="1" customWidth="1"/>
    <col min="4174" max="4174" width="11.53125" bestFit="1" customWidth="1"/>
    <col min="4175" max="4175" width="14.33203125" bestFit="1" customWidth="1"/>
    <col min="4176" max="4176" width="32.46484375" bestFit="1" customWidth="1"/>
    <col min="4177" max="4177" width="35.265625" bestFit="1" customWidth="1"/>
    <col min="4178" max="4178" width="26.265625" bestFit="1" customWidth="1"/>
    <col min="4179" max="4179" width="29.1328125" bestFit="1" customWidth="1"/>
    <col min="4180" max="4180" width="47.796875" bestFit="1" customWidth="1"/>
    <col min="4181" max="4181" width="50.59765625" bestFit="1" customWidth="1"/>
    <col min="4182" max="4182" width="47.59765625" bestFit="1" customWidth="1"/>
    <col min="4183" max="4183" width="50.3984375" bestFit="1" customWidth="1"/>
    <col min="4184" max="4184" width="53.46484375" bestFit="1" customWidth="1"/>
    <col min="4185" max="4185" width="56.265625" bestFit="1" customWidth="1"/>
    <col min="4186" max="4186" width="32.33203125" bestFit="1" customWidth="1"/>
    <col min="4187" max="4187" width="35.1328125" bestFit="1" customWidth="1"/>
    <col min="4188" max="4188" width="38.265625" bestFit="1" customWidth="1"/>
    <col min="4189" max="4189" width="41.06640625" bestFit="1" customWidth="1"/>
    <col min="4190" max="4190" width="26.9296875" bestFit="1" customWidth="1"/>
    <col min="4191" max="4191" width="29.73046875" bestFit="1" customWidth="1"/>
    <col min="4192" max="4192" width="46.06640625" bestFit="1" customWidth="1"/>
    <col min="4193" max="4193" width="48.86328125" bestFit="1" customWidth="1"/>
    <col min="4194" max="4194" width="35.06640625" bestFit="1" customWidth="1"/>
    <col min="4195" max="4195" width="37.86328125" bestFit="1" customWidth="1"/>
    <col min="4196" max="4196" width="21.796875" bestFit="1" customWidth="1"/>
    <col min="4197" max="4197" width="24.59765625" bestFit="1" customWidth="1"/>
    <col min="4198" max="4198" width="51.46484375" bestFit="1" customWidth="1"/>
    <col min="4199" max="4199" width="54.265625" bestFit="1" customWidth="1"/>
    <col min="4200" max="4200" width="32.86328125" bestFit="1" customWidth="1"/>
    <col min="4201" max="4201" width="35.6640625" bestFit="1" customWidth="1"/>
    <col min="4202" max="4202" width="41.1328125" bestFit="1" customWidth="1"/>
    <col min="4203" max="4203" width="43.9296875" bestFit="1" customWidth="1"/>
    <col min="4204" max="4204" width="22.59765625" bestFit="1" customWidth="1"/>
    <col min="4205" max="4205" width="25.46484375" bestFit="1" customWidth="1"/>
    <col min="4206" max="4206" width="16.73046875" bestFit="1" customWidth="1"/>
    <col min="4207" max="4207" width="19.53125" bestFit="1" customWidth="1"/>
    <col min="4208" max="4208" width="22.796875" bestFit="1" customWidth="1"/>
    <col min="4209" max="4209" width="25.59765625" bestFit="1" customWidth="1"/>
    <col min="4210" max="4210" width="20.19921875" bestFit="1" customWidth="1"/>
    <col min="4211" max="4211" width="8.9296875" bestFit="1" customWidth="1"/>
    <col min="4212" max="4212" width="23" bestFit="1" customWidth="1"/>
    <col min="4213" max="4213" width="44.1328125" bestFit="1" customWidth="1"/>
    <col min="4214" max="4214" width="46.9296875" bestFit="1" customWidth="1"/>
    <col min="4215" max="4215" width="54.9296875" bestFit="1" customWidth="1"/>
    <col min="4216" max="4216" width="57.796875" bestFit="1" customWidth="1"/>
    <col min="4217" max="4217" width="47.86328125" bestFit="1" customWidth="1"/>
    <col min="4218" max="4218" width="50.6640625" bestFit="1" customWidth="1"/>
    <col min="4219" max="4219" width="21.33203125" bestFit="1" customWidth="1"/>
    <col min="4220" max="4220" width="24.1328125" bestFit="1" customWidth="1"/>
    <col min="4221" max="4221" width="49.46484375" bestFit="1" customWidth="1"/>
    <col min="4222" max="4222" width="52.265625" bestFit="1" customWidth="1"/>
    <col min="4223" max="4223" width="29.1328125" bestFit="1" customWidth="1"/>
    <col min="4224" max="4224" width="31.9296875" bestFit="1" customWidth="1"/>
    <col min="4225" max="4225" width="16" bestFit="1" customWidth="1"/>
    <col min="4226" max="4226" width="18.796875" bestFit="1" customWidth="1"/>
    <col min="4227" max="4227" width="40.6640625" bestFit="1" customWidth="1"/>
    <col min="4228" max="4228" width="43.46484375" bestFit="1" customWidth="1"/>
    <col min="4229" max="4229" width="55.06640625" bestFit="1" customWidth="1"/>
    <col min="4230" max="4230" width="57.9296875" bestFit="1" customWidth="1"/>
    <col min="4231" max="4231" width="20.265625" bestFit="1" customWidth="1"/>
    <col min="4232" max="4232" width="23.06640625" bestFit="1" customWidth="1"/>
    <col min="4233" max="4233" width="54.06640625" bestFit="1" customWidth="1"/>
    <col min="4234" max="4234" width="56.86328125" bestFit="1" customWidth="1"/>
    <col min="4235" max="4235" width="20.53125" bestFit="1" customWidth="1"/>
    <col min="4236" max="4236" width="23.33203125" bestFit="1" customWidth="1"/>
    <col min="4237" max="4237" width="30.9296875" bestFit="1" customWidth="1"/>
    <col min="4238" max="4238" width="33.73046875" bestFit="1" customWidth="1"/>
    <col min="4239" max="4239" width="48.59765625" bestFit="1" customWidth="1"/>
    <col min="4240" max="4240" width="51.3984375" bestFit="1" customWidth="1"/>
    <col min="4241" max="4241" width="21.796875" bestFit="1" customWidth="1"/>
    <col min="4242" max="4242" width="24.59765625" bestFit="1" customWidth="1"/>
    <col min="4243" max="4243" width="25.06640625" bestFit="1" customWidth="1"/>
    <col min="4244" max="4244" width="27.86328125" bestFit="1" customWidth="1"/>
    <col min="4245" max="4245" width="26.33203125" bestFit="1" customWidth="1"/>
    <col min="4246" max="4246" width="29.19921875" bestFit="1" customWidth="1"/>
    <col min="4247" max="4247" width="13.1328125" bestFit="1" customWidth="1"/>
    <col min="4248" max="4248" width="15.9296875" bestFit="1" customWidth="1"/>
    <col min="4249" max="4249" width="27.265625" bestFit="1" customWidth="1"/>
    <col min="4250" max="4250" width="30.06640625" bestFit="1" customWidth="1"/>
    <col min="4251" max="4251" width="45.19921875" bestFit="1" customWidth="1"/>
    <col min="4252" max="4252" width="48" bestFit="1" customWidth="1"/>
    <col min="4253" max="4253" width="41.3984375" bestFit="1" customWidth="1"/>
    <col min="4254" max="4254" width="44.19921875" bestFit="1" customWidth="1"/>
    <col min="4255" max="4255" width="37.796875" bestFit="1" customWidth="1"/>
    <col min="4256" max="4256" width="40.59765625" bestFit="1" customWidth="1"/>
    <col min="4257" max="4257" width="10.46484375" bestFit="1" customWidth="1"/>
    <col min="4258" max="4258" width="13.265625" bestFit="1" customWidth="1"/>
    <col min="4259" max="4259" width="34.265625" bestFit="1" customWidth="1"/>
    <col min="4260" max="4260" width="37.06640625" bestFit="1" customWidth="1"/>
    <col min="4261" max="4261" width="32.9296875" bestFit="1" customWidth="1"/>
    <col min="4262" max="4262" width="35.73046875" bestFit="1" customWidth="1"/>
    <col min="4263" max="4263" width="18.265625" bestFit="1" customWidth="1"/>
    <col min="4264" max="4264" width="21.1328125" bestFit="1" customWidth="1"/>
    <col min="4265" max="4265" width="42.19921875" bestFit="1" customWidth="1"/>
    <col min="4266" max="4266" width="45" bestFit="1" customWidth="1"/>
    <col min="4267" max="4267" width="45.53125" bestFit="1" customWidth="1"/>
    <col min="4268" max="4268" width="48.33203125" bestFit="1" customWidth="1"/>
    <col min="4269" max="4269" width="43.73046875" bestFit="1" customWidth="1"/>
    <col min="4270" max="4270" width="46.53125" bestFit="1" customWidth="1"/>
    <col min="4271" max="4271" width="52.796875" bestFit="1" customWidth="1"/>
    <col min="4272" max="4272" width="55.59765625" bestFit="1" customWidth="1"/>
    <col min="4273" max="4273" width="58.46484375" bestFit="1" customWidth="1"/>
    <col min="4274" max="4274" width="61.06640625" bestFit="1" customWidth="1"/>
    <col min="4275" max="4275" width="35.796875" bestFit="1" customWidth="1"/>
    <col min="4276" max="4276" width="38.59765625" bestFit="1" customWidth="1"/>
    <col min="4277" max="4277" width="24.06640625" bestFit="1" customWidth="1"/>
    <col min="4278" max="4278" width="26.86328125" bestFit="1" customWidth="1"/>
    <col min="4279" max="4279" width="43.86328125" bestFit="1" customWidth="1"/>
    <col min="4280" max="4280" width="46.6640625" bestFit="1" customWidth="1"/>
    <col min="4281" max="4281" width="16" bestFit="1" customWidth="1"/>
    <col min="4282" max="4282" width="18.796875" bestFit="1" customWidth="1"/>
    <col min="4283" max="4283" width="25.1328125" bestFit="1" customWidth="1"/>
    <col min="4284" max="4284" width="27.9296875" bestFit="1" customWidth="1"/>
    <col min="4285" max="4285" width="36.46484375" bestFit="1" customWidth="1"/>
    <col min="4286" max="4286" width="39.265625" bestFit="1" customWidth="1"/>
    <col min="4287" max="4287" width="24.6640625" bestFit="1" customWidth="1"/>
    <col min="4288" max="4288" width="27.46484375" bestFit="1" customWidth="1"/>
    <col min="4289" max="4289" width="25.46484375" bestFit="1" customWidth="1"/>
    <col min="4290" max="4290" width="28.265625" bestFit="1" customWidth="1"/>
    <col min="4291" max="4291" width="50.796875" bestFit="1" customWidth="1"/>
    <col min="4292" max="4292" width="53.6640625" bestFit="1" customWidth="1"/>
    <col min="4293" max="4293" width="17" bestFit="1" customWidth="1"/>
    <col min="4294" max="4294" width="19.796875" bestFit="1" customWidth="1"/>
    <col min="4295" max="4295" width="26.796875" bestFit="1" customWidth="1"/>
    <col min="4296" max="4296" width="29.59765625" bestFit="1" customWidth="1"/>
    <col min="4297" max="4297" width="28.53125" bestFit="1" customWidth="1"/>
    <col min="4298" max="4298" width="31.33203125" bestFit="1" customWidth="1"/>
    <col min="4299" max="4299" width="34.796875" bestFit="1" customWidth="1"/>
    <col min="4300" max="4300" width="37.6640625" bestFit="1" customWidth="1"/>
    <col min="4301" max="4301" width="51.46484375" bestFit="1" customWidth="1"/>
    <col min="4302" max="4302" width="54.265625" bestFit="1" customWidth="1"/>
    <col min="4303" max="4303" width="20.265625" bestFit="1" customWidth="1"/>
    <col min="4304" max="4304" width="23.06640625" bestFit="1" customWidth="1"/>
    <col min="4305" max="4305" width="40.33203125" bestFit="1" customWidth="1"/>
    <col min="4306" max="4306" width="43.1328125" bestFit="1" customWidth="1"/>
    <col min="4307" max="4307" width="44.53125" bestFit="1" customWidth="1"/>
    <col min="4308" max="4308" width="47.33203125" bestFit="1" customWidth="1"/>
    <col min="4309" max="4309" width="49.9296875" bestFit="1" customWidth="1"/>
    <col min="4310" max="4310" width="52.73046875" bestFit="1" customWidth="1"/>
    <col min="4311" max="4311" width="29.46484375" bestFit="1" customWidth="1"/>
    <col min="4312" max="4312" width="32.265625" bestFit="1" customWidth="1"/>
    <col min="4313" max="4313" width="53.73046875" bestFit="1" customWidth="1"/>
    <col min="4314" max="4314" width="56.53125" bestFit="1" customWidth="1"/>
    <col min="4315" max="4315" width="17.3984375" bestFit="1" customWidth="1"/>
    <col min="4316" max="4316" width="20.19921875" bestFit="1" customWidth="1"/>
    <col min="4317" max="4317" width="15.796875" bestFit="1" customWidth="1"/>
    <col min="4318" max="4318" width="18.59765625" bestFit="1" customWidth="1"/>
    <col min="4319" max="4319" width="44.33203125" bestFit="1" customWidth="1"/>
    <col min="4320" max="4320" width="47.1328125" bestFit="1" customWidth="1"/>
    <col min="4321" max="4321" width="6.86328125" bestFit="1" customWidth="1"/>
    <col min="4322" max="4322" width="9.59765625" bestFit="1" customWidth="1"/>
    <col min="4323" max="4323" width="10.59765625" bestFit="1" customWidth="1"/>
    <col min="4324" max="4324" width="13.3984375" bestFit="1" customWidth="1"/>
    <col min="4325" max="4325" width="10.9296875" bestFit="1" customWidth="1"/>
    <col min="4326" max="4326" width="13.73046875" bestFit="1" customWidth="1"/>
    <col min="4327" max="4327" width="13.3984375" bestFit="1" customWidth="1"/>
    <col min="4328" max="4328" width="16.19921875" bestFit="1" customWidth="1"/>
    <col min="4329" max="4329" width="30.73046875" bestFit="1" customWidth="1"/>
    <col min="4330" max="4330" width="33.59765625" bestFit="1" customWidth="1"/>
    <col min="4331" max="4331" width="23.59765625" bestFit="1" customWidth="1"/>
    <col min="4332" max="4332" width="26.3984375" bestFit="1" customWidth="1"/>
    <col min="4333" max="4333" width="47.796875" bestFit="1" customWidth="1"/>
    <col min="4334" max="4334" width="50.59765625" bestFit="1" customWidth="1"/>
    <col min="4335" max="4335" width="33.1328125" bestFit="1" customWidth="1"/>
    <col min="4336" max="4336" width="35.9296875" bestFit="1" customWidth="1"/>
    <col min="4337" max="4337" width="32.46484375" bestFit="1" customWidth="1"/>
    <col min="4338" max="4338" width="35.265625" bestFit="1" customWidth="1"/>
    <col min="4339" max="4339" width="14.06640625" bestFit="1" customWidth="1"/>
    <col min="4340" max="4340" width="16.9296875" bestFit="1" customWidth="1"/>
    <col min="4341" max="4341" width="18.6640625" bestFit="1" customWidth="1"/>
    <col min="4342" max="4342" width="21.46484375" bestFit="1" customWidth="1"/>
    <col min="4343" max="4343" width="35.53125" bestFit="1" customWidth="1"/>
    <col min="4344" max="4344" width="38.33203125" bestFit="1" customWidth="1"/>
    <col min="4345" max="4345" width="15.59765625" bestFit="1" customWidth="1"/>
    <col min="4346" max="4346" width="18.3984375" bestFit="1" customWidth="1"/>
    <col min="4347" max="4347" width="20.6640625" bestFit="1" customWidth="1"/>
    <col min="4348" max="4348" width="23.46484375" bestFit="1" customWidth="1"/>
    <col min="4349" max="4349" width="30.6640625" bestFit="1" customWidth="1"/>
    <col min="4350" max="4350" width="33.53125" bestFit="1" customWidth="1"/>
    <col min="4351" max="4351" width="33.06640625" bestFit="1" customWidth="1"/>
    <col min="4352" max="4352" width="35.86328125" bestFit="1" customWidth="1"/>
    <col min="4353" max="4353" width="22.265625" bestFit="1" customWidth="1"/>
    <col min="4354" max="4354" width="25.1328125" bestFit="1" customWidth="1"/>
    <col min="4355" max="4355" width="17.6640625" bestFit="1" customWidth="1"/>
    <col min="4356" max="4356" width="20.46484375" bestFit="1" customWidth="1"/>
    <col min="4357" max="4357" width="43.9296875" bestFit="1" customWidth="1"/>
    <col min="4358" max="4358" width="46.73046875" bestFit="1" customWidth="1"/>
    <col min="4359" max="4359" width="38.59765625" bestFit="1" customWidth="1"/>
    <col min="4360" max="4360" width="41.46484375" bestFit="1" customWidth="1"/>
    <col min="4361" max="4361" width="36.9296875" bestFit="1" customWidth="1"/>
    <col min="4362" max="4362" width="39.73046875" bestFit="1" customWidth="1"/>
    <col min="4363" max="4363" width="13.33203125" bestFit="1" customWidth="1"/>
    <col min="4364" max="4364" width="16.1328125" bestFit="1" customWidth="1"/>
    <col min="4365" max="4365" width="16.33203125" bestFit="1" customWidth="1"/>
    <col min="4366" max="4366" width="19.1328125" bestFit="1" customWidth="1"/>
    <col min="4367" max="4367" width="32.9296875" bestFit="1" customWidth="1"/>
    <col min="4368" max="4368" width="35.73046875" bestFit="1" customWidth="1"/>
    <col min="4369" max="4369" width="20" bestFit="1" customWidth="1"/>
    <col min="4370" max="4370" width="22.796875" bestFit="1" customWidth="1"/>
    <col min="4371" max="4371" width="19.265625" bestFit="1" customWidth="1"/>
    <col min="4372" max="4372" width="22.06640625" bestFit="1" customWidth="1"/>
    <col min="4373" max="4373" width="17.06640625" bestFit="1" customWidth="1"/>
    <col min="4374" max="4374" width="19.86328125" bestFit="1" customWidth="1"/>
    <col min="4375" max="4375" width="8.9296875" bestFit="1" customWidth="1"/>
    <col min="4376" max="4376" width="10" bestFit="1" customWidth="1"/>
    <col min="4377" max="4377" width="22.265625" bestFit="1" customWidth="1"/>
    <col min="4378" max="4378" width="25.1328125" bestFit="1" customWidth="1"/>
    <col min="4379" max="4379" width="9.46484375" bestFit="1" customWidth="1"/>
    <col min="4380" max="4380" width="12.19921875" bestFit="1" customWidth="1"/>
    <col min="4381" max="4381" width="12.73046875" bestFit="1" customWidth="1"/>
    <col min="4382" max="4382" width="15.53125" bestFit="1" customWidth="1"/>
    <col min="4383" max="4383" width="17.06640625" bestFit="1" customWidth="1"/>
    <col min="4384" max="4384" width="19.86328125" bestFit="1" customWidth="1"/>
    <col min="4385" max="4385" width="21.46484375" bestFit="1" customWidth="1"/>
    <col min="4386" max="4386" width="24.265625" bestFit="1" customWidth="1"/>
    <col min="4387" max="4387" width="26.6640625" bestFit="1" customWidth="1"/>
    <col min="4388" max="4388" width="29.53125" bestFit="1" customWidth="1"/>
    <col min="4389" max="4389" width="51.73046875" bestFit="1" customWidth="1"/>
    <col min="4390" max="4390" width="54.53125" bestFit="1" customWidth="1"/>
    <col min="4391" max="4391" width="55.1328125" bestFit="1" customWidth="1"/>
    <col min="4392" max="4392" width="58" bestFit="1" customWidth="1"/>
    <col min="4393" max="4393" width="21.46484375" bestFit="1" customWidth="1"/>
    <col min="4394" max="4394" width="24.265625" bestFit="1" customWidth="1"/>
    <col min="4395" max="4395" width="48.19921875" bestFit="1" customWidth="1"/>
    <col min="4396" max="4396" width="51" bestFit="1" customWidth="1"/>
    <col min="4397" max="4397" width="12.1328125" bestFit="1" customWidth="1"/>
    <col min="4398" max="4398" width="14.9296875" bestFit="1" customWidth="1"/>
    <col min="4399" max="4399" width="60.9296875" bestFit="1" customWidth="1"/>
    <col min="4400" max="4400" width="63.73046875" bestFit="1" customWidth="1"/>
    <col min="4401" max="4401" width="34.265625" bestFit="1" customWidth="1"/>
    <col min="4402" max="4402" width="37.06640625" bestFit="1" customWidth="1"/>
    <col min="4403" max="4403" width="17.86328125" bestFit="1" customWidth="1"/>
    <col min="4404" max="4404" width="20.6640625" bestFit="1" customWidth="1"/>
    <col min="4405" max="4405" width="37.33203125" bestFit="1" customWidth="1"/>
    <col min="4406" max="4406" width="40.1328125" bestFit="1" customWidth="1"/>
    <col min="4407" max="4407" width="14.265625" bestFit="1" customWidth="1"/>
    <col min="4408" max="4408" width="17.1328125" bestFit="1" customWidth="1"/>
    <col min="4409" max="4409" width="29.46484375" bestFit="1" customWidth="1"/>
    <col min="4410" max="4410" width="32.265625" bestFit="1" customWidth="1"/>
    <col min="4411" max="4411" width="54.86328125" bestFit="1" customWidth="1"/>
    <col min="4412" max="4412" width="57.73046875" bestFit="1" customWidth="1"/>
    <col min="4413" max="4413" width="18.1328125" bestFit="1" customWidth="1"/>
    <col min="4414" max="4414" width="21" bestFit="1" customWidth="1"/>
    <col min="4415" max="4415" width="55.1328125" bestFit="1" customWidth="1"/>
    <col min="4416" max="4416" width="58" bestFit="1" customWidth="1"/>
    <col min="4417" max="4417" width="18.265625" bestFit="1" customWidth="1"/>
    <col min="4418" max="4418" width="21.1328125" bestFit="1" customWidth="1"/>
    <col min="4419" max="4419" width="55.1328125" bestFit="1" customWidth="1"/>
    <col min="4420" max="4420" width="58" bestFit="1" customWidth="1"/>
    <col min="4421" max="4421" width="54.73046875" bestFit="1" customWidth="1"/>
    <col min="4422" max="4422" width="57.59765625" bestFit="1" customWidth="1"/>
    <col min="4423" max="4423" width="22.3984375" bestFit="1" customWidth="1"/>
    <col min="4424" max="4424" width="25.265625" bestFit="1" customWidth="1"/>
    <col min="4425" max="4425" width="47.19921875" bestFit="1" customWidth="1"/>
    <col min="4426" max="4426" width="50" bestFit="1" customWidth="1"/>
    <col min="4427" max="4427" width="53.19921875" bestFit="1" customWidth="1"/>
    <col min="4428" max="4428" width="56" bestFit="1" customWidth="1"/>
    <col min="4429" max="4429" width="13.86328125" bestFit="1" customWidth="1"/>
    <col min="4430" max="4430" width="16.6640625" bestFit="1" customWidth="1"/>
    <col min="4431" max="4431" width="48.46484375" bestFit="1" customWidth="1"/>
    <col min="4432" max="4432" width="51.265625" bestFit="1" customWidth="1"/>
    <col min="4433" max="4433" width="10.06640625" bestFit="1" customWidth="1"/>
    <col min="4434" max="4434" width="12.86328125" bestFit="1" customWidth="1"/>
    <col min="4435" max="4435" width="30.53125" bestFit="1" customWidth="1"/>
    <col min="4436" max="4436" width="33.3984375" bestFit="1" customWidth="1"/>
    <col min="4437" max="4437" width="31.86328125" bestFit="1" customWidth="1"/>
    <col min="4438" max="4438" width="34.6640625" bestFit="1" customWidth="1"/>
    <col min="4439" max="4439" width="35.86328125" bestFit="1" customWidth="1"/>
    <col min="4440" max="4440" width="38.6640625" bestFit="1" customWidth="1"/>
    <col min="4441" max="4441" width="11.53125" bestFit="1" customWidth="1"/>
    <col min="4442" max="4442" width="14.33203125" bestFit="1" customWidth="1"/>
    <col min="4443" max="4443" width="50.06640625" bestFit="1" customWidth="1"/>
    <col min="4444" max="4444" width="52.86328125" bestFit="1" customWidth="1"/>
    <col min="4445" max="4445" width="38.19921875" bestFit="1" customWidth="1"/>
    <col min="4446" max="4446" width="41" bestFit="1" customWidth="1"/>
    <col min="4447" max="4447" width="52.59765625" bestFit="1" customWidth="1"/>
    <col min="4448" max="4448" width="55.3984375" bestFit="1" customWidth="1"/>
    <col min="4449" max="4449" width="23.796875" bestFit="1" customWidth="1"/>
    <col min="4450" max="4450" width="26.59765625" bestFit="1" customWidth="1"/>
    <col min="4451" max="4451" width="15.19921875" bestFit="1" customWidth="1"/>
    <col min="4452" max="4452" width="18" bestFit="1" customWidth="1"/>
    <col min="4453" max="4453" width="34.1328125" bestFit="1" customWidth="1"/>
    <col min="4454" max="4454" width="36.9296875" bestFit="1" customWidth="1"/>
    <col min="4455" max="4455" width="29.06640625" bestFit="1" customWidth="1"/>
    <col min="4456" max="4456" width="31.86328125" bestFit="1" customWidth="1"/>
    <col min="4457" max="4457" width="38.19921875" bestFit="1" customWidth="1"/>
    <col min="4458" max="4458" width="41" bestFit="1" customWidth="1"/>
    <col min="4459" max="4459" width="23.6640625" bestFit="1" customWidth="1"/>
    <col min="4460" max="4460" width="26.46484375" bestFit="1" customWidth="1"/>
    <col min="4461" max="4461" width="54.06640625" bestFit="1" customWidth="1"/>
    <col min="4462" max="4462" width="56.86328125" bestFit="1" customWidth="1"/>
    <col min="4463" max="4463" width="28.73046875" bestFit="1" customWidth="1"/>
    <col min="4464" max="4464" width="31.53125" bestFit="1" customWidth="1"/>
    <col min="4465" max="4465" width="42.06640625" bestFit="1" customWidth="1"/>
    <col min="4466" max="4466" width="44.86328125" bestFit="1" customWidth="1"/>
    <col min="4467" max="4467" width="26.3984375" bestFit="1" customWidth="1"/>
    <col min="4468" max="4468" width="29.265625" bestFit="1" customWidth="1"/>
    <col min="4469" max="4469" width="14.3984375" bestFit="1" customWidth="1"/>
    <col min="4470" max="4470" width="17.265625" bestFit="1" customWidth="1"/>
    <col min="4471" max="4471" width="20.06640625" bestFit="1" customWidth="1"/>
    <col min="4472" max="4472" width="22.86328125" bestFit="1" customWidth="1"/>
    <col min="4473" max="4473" width="51.86328125" bestFit="1" customWidth="1"/>
    <col min="4474" max="4474" width="54.6640625" bestFit="1" customWidth="1"/>
    <col min="4475" max="4475" width="52.19921875" bestFit="1" customWidth="1"/>
    <col min="4476" max="4476" width="55" bestFit="1" customWidth="1"/>
    <col min="4477" max="4477" width="48.59765625" bestFit="1" customWidth="1"/>
    <col min="4478" max="4478" width="51.3984375" bestFit="1" customWidth="1"/>
    <col min="4479" max="4479" width="24.46484375" bestFit="1" customWidth="1"/>
    <col min="4480" max="4480" width="27.265625" bestFit="1" customWidth="1"/>
    <col min="4481" max="4481" width="15.73046875" bestFit="1" customWidth="1"/>
    <col min="4482" max="4482" width="18.53125" bestFit="1" customWidth="1"/>
    <col min="4483" max="4483" width="20.3984375" bestFit="1" customWidth="1"/>
    <col min="4484" max="4484" width="23.19921875" bestFit="1" customWidth="1"/>
    <col min="4485" max="4485" width="17.33203125" bestFit="1" customWidth="1"/>
    <col min="4486" max="4486" width="20.1328125" bestFit="1" customWidth="1"/>
    <col min="4487" max="4487" width="19.9296875" bestFit="1" customWidth="1"/>
    <col min="4488" max="4488" width="22.73046875" bestFit="1" customWidth="1"/>
    <col min="4489" max="4489" width="29.19921875" bestFit="1" customWidth="1"/>
    <col min="4490" max="4490" width="32" bestFit="1" customWidth="1"/>
    <col min="4491" max="4491" width="17.33203125" bestFit="1" customWidth="1"/>
    <col min="4492" max="4492" width="20.1328125" bestFit="1" customWidth="1"/>
    <col min="4493" max="4493" width="21.9296875" bestFit="1" customWidth="1"/>
    <col min="4494" max="4494" width="24.73046875" bestFit="1" customWidth="1"/>
    <col min="4495" max="4495" width="37.06640625" bestFit="1" customWidth="1"/>
    <col min="4496" max="4496" width="39.86328125" bestFit="1" customWidth="1"/>
    <col min="4497" max="4497" width="16.1328125" bestFit="1" customWidth="1"/>
    <col min="4498" max="4498" width="18.9296875" bestFit="1" customWidth="1"/>
    <col min="4499" max="4499" width="15.86328125" bestFit="1" customWidth="1"/>
    <col min="4500" max="4500" width="18.6640625" bestFit="1" customWidth="1"/>
    <col min="4501" max="4501" width="23.73046875" bestFit="1" customWidth="1"/>
    <col min="4502" max="4502" width="26.53125" bestFit="1" customWidth="1"/>
    <col min="4503" max="4503" width="34.9296875" bestFit="1" customWidth="1"/>
    <col min="4504" max="4504" width="37.73046875" bestFit="1" customWidth="1"/>
    <col min="4505" max="4505" width="48.59765625" bestFit="1" customWidth="1"/>
    <col min="4506" max="4506" width="51.3984375" bestFit="1" customWidth="1"/>
    <col min="4507" max="4507" width="30.3984375" bestFit="1" customWidth="1"/>
    <col min="4508" max="4508" width="33.265625" bestFit="1" customWidth="1"/>
    <col min="4509" max="4509" width="18.33203125" bestFit="1" customWidth="1"/>
    <col min="4510" max="4510" width="21.19921875" bestFit="1" customWidth="1"/>
    <col min="4511" max="4511" width="36.86328125" bestFit="1" customWidth="1"/>
    <col min="4512" max="4512" width="39.6640625" bestFit="1" customWidth="1"/>
    <col min="4513" max="4513" width="49.46484375" bestFit="1" customWidth="1"/>
    <col min="4514" max="4514" width="52.265625" bestFit="1" customWidth="1"/>
    <col min="4515" max="4515" width="21.1328125" bestFit="1" customWidth="1"/>
    <col min="4516" max="4516" width="23.9296875" bestFit="1" customWidth="1"/>
    <col min="4517" max="4517" width="14.86328125" bestFit="1" customWidth="1"/>
    <col min="4518" max="4518" width="17.6640625" bestFit="1" customWidth="1"/>
    <col min="4519" max="4519" width="54.6640625" bestFit="1" customWidth="1"/>
    <col min="4520" max="4520" width="57.53125" bestFit="1" customWidth="1"/>
    <col min="4521" max="4521" width="18.53125" bestFit="1" customWidth="1"/>
    <col min="4522" max="4522" width="21.3984375" bestFit="1" customWidth="1"/>
    <col min="4523" max="4523" width="72.46484375" bestFit="1" customWidth="1"/>
    <col min="4524" max="4524" width="75.265625" bestFit="1" customWidth="1"/>
    <col min="4525" max="4525" width="29.73046875" bestFit="1" customWidth="1"/>
    <col min="4526" max="4526" width="32.53125" bestFit="1" customWidth="1"/>
    <col min="4527" max="4527" width="15.53125" bestFit="1" customWidth="1"/>
    <col min="4528" max="4528" width="18.33203125" bestFit="1" customWidth="1"/>
    <col min="4529" max="4529" width="11.6640625" bestFit="1" customWidth="1"/>
    <col min="4530" max="4530" width="14.46484375" bestFit="1" customWidth="1"/>
    <col min="4531" max="4531" width="40.265625" bestFit="1" customWidth="1"/>
    <col min="4532" max="4532" width="43.06640625" bestFit="1" customWidth="1"/>
    <col min="4533" max="4533" width="50.59765625" bestFit="1" customWidth="1"/>
    <col min="4534" max="4534" width="53.46484375" bestFit="1" customWidth="1"/>
    <col min="4535" max="4535" width="31.3984375" bestFit="1" customWidth="1"/>
    <col min="4536" max="4536" width="34.19921875" bestFit="1" customWidth="1"/>
    <col min="4537" max="4537" width="34.9296875" bestFit="1" customWidth="1"/>
    <col min="4538" max="4538" width="37.73046875" bestFit="1" customWidth="1"/>
    <col min="4539" max="4539" width="39.265625" bestFit="1" customWidth="1"/>
    <col min="4540" max="4540" width="42.06640625" bestFit="1" customWidth="1"/>
    <col min="4541" max="4541" width="13.73046875" bestFit="1" customWidth="1"/>
    <col min="4542" max="4542" width="16.53125" bestFit="1" customWidth="1"/>
    <col min="4543" max="4543" width="21.3984375" bestFit="1" customWidth="1"/>
    <col min="4544" max="4544" width="24.19921875" bestFit="1" customWidth="1"/>
    <col min="4545" max="4545" width="20.265625" bestFit="1" customWidth="1"/>
    <col min="4546" max="4546" width="23.06640625" bestFit="1" customWidth="1"/>
    <col min="4547" max="4547" width="34.33203125" bestFit="1" customWidth="1"/>
    <col min="4548" max="4548" width="37.19921875" bestFit="1" customWidth="1"/>
    <col min="4549" max="4549" width="29.59765625" bestFit="1" customWidth="1"/>
    <col min="4550" max="4550" width="32.3984375" bestFit="1" customWidth="1"/>
    <col min="4551" max="4551" width="42.86328125" bestFit="1" customWidth="1"/>
    <col min="4552" max="4552" width="45.73046875" bestFit="1" customWidth="1"/>
    <col min="4553" max="4553" width="46.73046875" bestFit="1" customWidth="1"/>
    <col min="4554" max="4554" width="49.59765625" bestFit="1" customWidth="1"/>
    <col min="4555" max="4555" width="54.3984375" bestFit="1" customWidth="1"/>
    <col min="4556" max="4556" width="57.19921875" bestFit="1" customWidth="1"/>
    <col min="4557" max="4557" width="5.6640625" bestFit="1" customWidth="1"/>
    <col min="4558" max="4558" width="8.3984375" bestFit="1" customWidth="1"/>
    <col min="4559" max="4559" width="55.86328125" bestFit="1" customWidth="1"/>
    <col min="4560" max="4560" width="58.6640625" bestFit="1" customWidth="1"/>
    <col min="4561" max="4561" width="35.33203125" bestFit="1" customWidth="1"/>
    <col min="4562" max="4562" width="38.1328125" bestFit="1" customWidth="1"/>
    <col min="4563" max="4563" width="52.06640625" bestFit="1" customWidth="1"/>
    <col min="4564" max="4564" width="54.86328125" bestFit="1" customWidth="1"/>
    <col min="4565" max="4565" width="20.796875" bestFit="1" customWidth="1"/>
    <col min="4566" max="4566" width="23.59765625" bestFit="1" customWidth="1"/>
    <col min="4567" max="4567" width="30.86328125" bestFit="1" customWidth="1"/>
    <col min="4568" max="4568" width="33.6640625" bestFit="1" customWidth="1"/>
    <col min="4569" max="4569" width="25.796875" bestFit="1" customWidth="1"/>
    <col min="4570" max="4570" width="28.59765625" bestFit="1" customWidth="1"/>
    <col min="4571" max="4571" width="39.46484375" bestFit="1" customWidth="1"/>
    <col min="4572" max="4572" width="42.265625" bestFit="1" customWidth="1"/>
    <col min="4573" max="4573" width="46.59765625" bestFit="1" customWidth="1"/>
    <col min="4574" max="4574" width="49.46484375" bestFit="1" customWidth="1"/>
    <col min="4575" max="4575" width="55.59765625" bestFit="1" customWidth="1"/>
    <col min="4576" max="4576" width="58.3984375" bestFit="1" customWidth="1"/>
    <col min="4577" max="4577" width="23.6640625" bestFit="1" customWidth="1"/>
    <col min="4578" max="4578" width="26.46484375" bestFit="1" customWidth="1"/>
    <col min="4579" max="4579" width="36.1328125" bestFit="1" customWidth="1"/>
    <col min="4580" max="4580" width="38.9296875" bestFit="1" customWidth="1"/>
    <col min="4581" max="4581" width="19.06640625" bestFit="1" customWidth="1"/>
    <col min="4582" max="4582" width="21.86328125" bestFit="1" customWidth="1"/>
    <col min="4583" max="4583" width="29.265625" bestFit="1" customWidth="1"/>
    <col min="4584" max="4584" width="32.06640625" bestFit="1" customWidth="1"/>
    <col min="4585" max="4585" width="47.9296875" bestFit="1" customWidth="1"/>
    <col min="4586" max="4586" width="50.73046875" bestFit="1" customWidth="1"/>
    <col min="4587" max="4587" width="31.53125" bestFit="1" customWidth="1"/>
    <col min="4588" max="4588" width="34.33203125" bestFit="1" customWidth="1"/>
    <col min="4589" max="4589" width="53.265625" bestFit="1" customWidth="1"/>
    <col min="4590" max="4590" width="56.06640625" bestFit="1" customWidth="1"/>
    <col min="4591" max="4591" width="22.9296875" bestFit="1" customWidth="1"/>
    <col min="4592" max="4592" width="25.73046875" bestFit="1" customWidth="1"/>
    <col min="4593" max="4593" width="26.1328125" bestFit="1" customWidth="1"/>
    <col min="4594" max="4594" width="28.9296875" bestFit="1" customWidth="1"/>
    <col min="4595" max="4595" width="46.6640625" bestFit="1" customWidth="1"/>
    <col min="4596" max="4596" width="49.53125" bestFit="1" customWidth="1"/>
    <col min="4597" max="4597" width="33.86328125" bestFit="1" customWidth="1"/>
    <col min="4598" max="4598" width="36.6640625" bestFit="1" customWidth="1"/>
    <col min="4599" max="4599" width="25.6640625" bestFit="1" customWidth="1"/>
    <col min="4600" max="4600" width="28.46484375" bestFit="1" customWidth="1"/>
    <col min="4601" max="4601" width="42.33203125" bestFit="1" customWidth="1"/>
    <col min="4602" max="4602" width="45.1328125" bestFit="1" customWidth="1"/>
    <col min="4603" max="4603" width="53.33203125" bestFit="1" customWidth="1"/>
    <col min="4604" max="4604" width="56.1328125" bestFit="1" customWidth="1"/>
    <col min="4605" max="4605" width="25" bestFit="1" customWidth="1"/>
    <col min="4606" max="4606" width="27.796875" bestFit="1" customWidth="1"/>
    <col min="4607" max="4607" width="16" bestFit="1" customWidth="1"/>
    <col min="4608" max="4608" width="18.796875" bestFit="1" customWidth="1"/>
    <col min="4609" max="4609" width="14.3984375" bestFit="1" customWidth="1"/>
    <col min="4610" max="4610" width="17.265625" bestFit="1" customWidth="1"/>
    <col min="4611" max="4611" width="18.6640625" bestFit="1" customWidth="1"/>
    <col min="4612" max="4612" width="21.46484375" bestFit="1" customWidth="1"/>
    <col min="4613" max="4613" width="23.19921875" bestFit="1" customWidth="1"/>
    <col min="4614" max="4614" width="26" bestFit="1" customWidth="1"/>
    <col min="4615" max="4615" width="5.33203125" bestFit="1" customWidth="1"/>
    <col min="4616" max="4616" width="8.06640625" bestFit="1" customWidth="1"/>
    <col min="4617" max="4617" width="10.796875" bestFit="1" customWidth="1"/>
    <col min="4618" max="4618" width="13.59765625" bestFit="1" customWidth="1"/>
    <col min="4619" max="4619" width="29.46484375" bestFit="1" customWidth="1"/>
    <col min="4620" max="4620" width="32.265625" bestFit="1" customWidth="1"/>
    <col min="4621" max="4621" width="51" bestFit="1" customWidth="1"/>
    <col min="4622" max="4622" width="53.86328125" bestFit="1" customWidth="1"/>
    <col min="4623" max="4623" width="15.9296875" bestFit="1" customWidth="1"/>
    <col min="4624" max="4624" width="18.73046875" bestFit="1" customWidth="1"/>
    <col min="4625" max="4625" width="18.3984375" bestFit="1" customWidth="1"/>
    <col min="4626" max="4626" width="21.265625" bestFit="1" customWidth="1"/>
    <col min="4627" max="4627" width="19.19921875" bestFit="1" customWidth="1"/>
    <col min="4628" max="4628" width="22" bestFit="1" customWidth="1"/>
    <col min="4629" max="4629" width="48.3984375" bestFit="1" customWidth="1"/>
    <col min="4630" max="4630" width="51.19921875" bestFit="1" customWidth="1"/>
    <col min="4631" max="4631" width="33.19921875" bestFit="1" customWidth="1"/>
    <col min="4632" max="4632" width="36" bestFit="1" customWidth="1"/>
    <col min="4633" max="4633" width="50.53125" bestFit="1" customWidth="1"/>
    <col min="4634" max="4634" width="53.33203125" bestFit="1" customWidth="1"/>
    <col min="4635" max="4635" width="44.86328125" bestFit="1" customWidth="1"/>
    <col min="4636" max="4636" width="47.6640625" bestFit="1" customWidth="1"/>
    <col min="4637" max="4637" width="33.06640625" bestFit="1" customWidth="1"/>
    <col min="4638" max="4638" width="35.86328125" bestFit="1" customWidth="1"/>
    <col min="4639" max="4639" width="38.46484375" bestFit="1" customWidth="1"/>
    <col min="4640" max="4640" width="41.33203125" bestFit="1" customWidth="1"/>
    <col min="4641" max="4641" width="39.265625" bestFit="1" customWidth="1"/>
    <col min="4642" max="4642" width="42.06640625" bestFit="1" customWidth="1"/>
    <col min="4643" max="4643" width="39.3984375" bestFit="1" customWidth="1"/>
    <col min="4644" max="4644" width="42.19921875" bestFit="1" customWidth="1"/>
    <col min="4645" max="4645" width="38.19921875" bestFit="1" customWidth="1"/>
    <col min="4646" max="4646" width="41" bestFit="1" customWidth="1"/>
    <col min="4647" max="4647" width="36.265625" bestFit="1" customWidth="1"/>
    <col min="4648" max="4648" width="39.06640625" bestFit="1" customWidth="1"/>
    <col min="4649" max="4649" width="47" bestFit="1" customWidth="1"/>
    <col min="4650" max="4650" width="49.86328125" bestFit="1" customWidth="1"/>
    <col min="4651" max="4651" width="27.59765625" bestFit="1" customWidth="1"/>
    <col min="4652" max="4652" width="30.3984375" bestFit="1" customWidth="1"/>
    <col min="4653" max="4653" width="53.265625" bestFit="1" customWidth="1"/>
    <col min="4654" max="4654" width="56.06640625" bestFit="1" customWidth="1"/>
    <col min="4655" max="4655" width="29.46484375" bestFit="1" customWidth="1"/>
    <col min="4656" max="4656" width="32.265625" bestFit="1" customWidth="1"/>
    <col min="4657" max="4657" width="16.3984375" bestFit="1" customWidth="1"/>
    <col min="4658" max="4658" width="19.19921875" bestFit="1" customWidth="1"/>
    <col min="4659" max="4659" width="25.46484375" bestFit="1" customWidth="1"/>
    <col min="4660" max="4660" width="28.265625" bestFit="1" customWidth="1"/>
    <col min="4661" max="4661" width="38.46484375" bestFit="1" customWidth="1"/>
    <col min="4662" max="4662" width="41.33203125" bestFit="1" customWidth="1"/>
    <col min="4663" max="4663" width="52" bestFit="1" customWidth="1"/>
    <col min="4664" max="4664" width="54.796875" bestFit="1" customWidth="1"/>
    <col min="4665" max="4665" width="31.19921875" bestFit="1" customWidth="1"/>
    <col min="4666" max="4666" width="34" bestFit="1" customWidth="1"/>
    <col min="4667" max="4667" width="49.1328125" bestFit="1" customWidth="1"/>
    <col min="4668" max="4668" width="51.9296875" bestFit="1" customWidth="1"/>
    <col min="4669" max="4669" width="21.19921875" bestFit="1" customWidth="1"/>
    <col min="4670" max="4670" width="24" bestFit="1" customWidth="1"/>
    <col min="4671" max="4671" width="25.53125" bestFit="1" customWidth="1"/>
    <col min="4672" max="4672" width="28.33203125" bestFit="1" customWidth="1"/>
    <col min="4673" max="4673" width="35.265625" bestFit="1" customWidth="1"/>
    <col min="4674" max="4674" width="38.06640625" bestFit="1" customWidth="1"/>
    <col min="4675" max="4675" width="27.1328125" bestFit="1" customWidth="1"/>
    <col min="4676" max="4676" width="29.9296875" bestFit="1" customWidth="1"/>
    <col min="4677" max="4677" width="15" bestFit="1" customWidth="1"/>
    <col min="4678" max="4678" width="17.796875" bestFit="1" customWidth="1"/>
    <col min="4679" max="4679" width="52.3984375" bestFit="1" customWidth="1"/>
    <col min="4680" max="4680" width="55.19921875" bestFit="1" customWidth="1"/>
    <col min="4681" max="4681" width="43.53125" bestFit="1" customWidth="1"/>
    <col min="4682" max="4682" width="46.33203125" bestFit="1" customWidth="1"/>
    <col min="4683" max="4683" width="48.46484375" bestFit="1" customWidth="1"/>
    <col min="4684" max="4684" width="51.265625" bestFit="1" customWidth="1"/>
    <col min="4685" max="4685" width="18.46484375" bestFit="1" customWidth="1"/>
    <col min="4686" max="4686" width="21.1328125" bestFit="1" customWidth="1"/>
    <col min="4687" max="4687" width="18.796875" bestFit="1" customWidth="1"/>
    <col min="4688" max="4688" width="21.59765625" bestFit="1" customWidth="1"/>
    <col min="4689" max="4689" width="33.86328125" bestFit="1" customWidth="1"/>
    <col min="4690" max="4690" width="36.6640625" bestFit="1" customWidth="1"/>
    <col min="4691" max="4691" width="48.73046875" bestFit="1" customWidth="1"/>
    <col min="4692" max="4692" width="51.53125" bestFit="1" customWidth="1"/>
    <col min="4693" max="4693" width="54.6640625" bestFit="1" customWidth="1"/>
    <col min="4694" max="4694" width="57.53125" bestFit="1" customWidth="1"/>
    <col min="4695" max="4695" width="42.86328125" bestFit="1" customWidth="1"/>
    <col min="4696" max="4696" width="45.73046875" bestFit="1" customWidth="1"/>
    <col min="4697" max="4697" width="49" bestFit="1" customWidth="1"/>
    <col min="4698" max="4698" width="51.796875" bestFit="1" customWidth="1"/>
    <col min="4699" max="4699" width="20.9296875" bestFit="1" customWidth="1"/>
    <col min="4700" max="4700" width="23.73046875" bestFit="1" customWidth="1"/>
    <col min="4701" max="4701" width="55.59765625" bestFit="1" customWidth="1"/>
    <col min="4702" max="4702" width="58.3984375" bestFit="1" customWidth="1"/>
    <col min="4703" max="4703" width="27.1328125" bestFit="1" customWidth="1"/>
    <col min="4704" max="4704" width="29.9296875" bestFit="1" customWidth="1"/>
    <col min="4705" max="4705" width="36.19921875" bestFit="1" customWidth="1"/>
    <col min="4706" max="4706" width="39" bestFit="1" customWidth="1"/>
    <col min="4707" max="4707" width="49.53125" bestFit="1" customWidth="1"/>
    <col min="4708" max="4708" width="52.33203125" bestFit="1" customWidth="1"/>
    <col min="4709" max="4709" width="40.33203125" bestFit="1" customWidth="1"/>
    <col min="4710" max="4710" width="43.1328125" bestFit="1" customWidth="1"/>
    <col min="4711" max="4711" width="51.46484375" bestFit="1" customWidth="1"/>
    <col min="4712" max="4712" width="54.265625" bestFit="1" customWidth="1"/>
    <col min="4713" max="4713" width="33.86328125" bestFit="1" customWidth="1"/>
    <col min="4714" max="4714" width="36.6640625" bestFit="1" customWidth="1"/>
    <col min="4715" max="4715" width="33.73046875" bestFit="1" customWidth="1"/>
    <col min="4716" max="4716" width="36.53125" bestFit="1" customWidth="1"/>
    <col min="4717" max="4717" width="13.86328125" bestFit="1" customWidth="1"/>
    <col min="4718" max="4718" width="16.6640625" bestFit="1" customWidth="1"/>
    <col min="4719" max="4719" width="25.06640625" bestFit="1" customWidth="1"/>
    <col min="4720" max="4720" width="27.86328125" bestFit="1" customWidth="1"/>
    <col min="4721" max="4721" width="8.06640625" bestFit="1" customWidth="1"/>
    <col min="4722" max="4722" width="10.796875" bestFit="1" customWidth="1"/>
    <col min="4723" max="4723" width="34.33203125" bestFit="1" customWidth="1"/>
    <col min="4724" max="4724" width="37.19921875" bestFit="1" customWidth="1"/>
    <col min="4725" max="4725" width="22.73046875" bestFit="1" customWidth="1"/>
    <col min="4726" max="4726" width="25.53125" bestFit="1" customWidth="1"/>
    <col min="4727" max="4727" width="48.796875" bestFit="1" customWidth="1"/>
    <col min="4728" max="4728" width="51.59765625" bestFit="1" customWidth="1"/>
    <col min="4729" max="4729" width="17.19921875" bestFit="1" customWidth="1"/>
    <col min="4730" max="4730" width="20" bestFit="1" customWidth="1"/>
    <col min="4731" max="4731" width="20.46484375" bestFit="1" customWidth="1"/>
    <col min="4732" max="4732" width="23.265625" bestFit="1" customWidth="1"/>
    <col min="4733" max="4733" width="69.06640625" bestFit="1" customWidth="1"/>
    <col min="4734" max="4734" width="71.86328125" bestFit="1" customWidth="1"/>
    <col min="4735" max="4735" width="55.33203125" bestFit="1" customWidth="1"/>
    <col min="4736" max="4736" width="58.1328125" bestFit="1" customWidth="1"/>
    <col min="4737" max="4737" width="22.265625" bestFit="1" customWidth="1"/>
    <col min="4738" max="4738" width="25.1328125" bestFit="1" customWidth="1"/>
    <col min="4739" max="4739" width="22.53125" bestFit="1" customWidth="1"/>
    <col min="4740" max="4740" width="25.3984375" bestFit="1" customWidth="1"/>
    <col min="4741" max="4741" width="5.9296875" bestFit="1" customWidth="1"/>
    <col min="4742" max="4742" width="8.6640625" bestFit="1" customWidth="1"/>
    <col min="4743" max="4743" width="31.3984375" bestFit="1" customWidth="1"/>
    <col min="4744" max="4744" width="34.19921875" bestFit="1" customWidth="1"/>
    <col min="4745" max="4745" width="30.46484375" bestFit="1" customWidth="1"/>
    <col min="4746" max="4746" width="33.33203125" bestFit="1" customWidth="1"/>
    <col min="4747" max="4747" width="22.06640625" bestFit="1" customWidth="1"/>
    <col min="4748" max="4748" width="24.86328125" bestFit="1" customWidth="1"/>
    <col min="4749" max="4749" width="55.1328125" bestFit="1" customWidth="1"/>
    <col min="4750" max="4750" width="58" bestFit="1" customWidth="1"/>
    <col min="4751" max="4751" width="25.19921875" bestFit="1" customWidth="1"/>
    <col min="4752" max="4752" width="28" bestFit="1" customWidth="1"/>
    <col min="4753" max="4753" width="48.3984375" bestFit="1" customWidth="1"/>
    <col min="4754" max="4754" width="51.19921875" bestFit="1" customWidth="1"/>
    <col min="4755" max="4755" width="41.86328125" bestFit="1" customWidth="1"/>
    <col min="4756" max="4756" width="44.6640625" bestFit="1" customWidth="1"/>
    <col min="4757" max="4757" width="45.3984375" bestFit="1" customWidth="1"/>
    <col min="4758" max="4758" width="48.19921875" bestFit="1" customWidth="1"/>
    <col min="4759" max="4759" width="59.59765625" bestFit="1" customWidth="1"/>
    <col min="4760" max="4760" width="62.3984375" bestFit="1" customWidth="1"/>
    <col min="4761" max="4761" width="48.46484375" bestFit="1" customWidth="1"/>
    <col min="4762" max="4762" width="51.265625" bestFit="1" customWidth="1"/>
    <col min="4763" max="4763" width="30.33203125" bestFit="1" customWidth="1"/>
    <col min="4764" max="4764" width="33.19921875" bestFit="1" customWidth="1"/>
    <col min="4765" max="4765" width="35.6640625" bestFit="1" customWidth="1"/>
    <col min="4766" max="4766" width="38.46484375" bestFit="1" customWidth="1"/>
    <col min="4767" max="4767" width="47.86328125" bestFit="1" customWidth="1"/>
    <col min="4768" max="4768" width="50.6640625" bestFit="1" customWidth="1"/>
    <col min="4769" max="4769" width="44.53125" bestFit="1" customWidth="1"/>
    <col min="4770" max="4770" width="47.33203125" bestFit="1" customWidth="1"/>
    <col min="4771" max="4771" width="19.46484375" bestFit="1" customWidth="1"/>
    <col min="4772" max="4772" width="22.265625" bestFit="1" customWidth="1"/>
    <col min="4773" max="4773" width="44.86328125" bestFit="1" customWidth="1"/>
    <col min="4774" max="4774" width="47.6640625" bestFit="1" customWidth="1"/>
    <col min="4775" max="4775" width="40.9296875" bestFit="1" customWidth="1"/>
    <col min="4776" max="4776" width="43.73046875" bestFit="1" customWidth="1"/>
    <col min="4777" max="4777" width="55.86328125" bestFit="1" customWidth="1"/>
    <col min="4778" max="4778" width="58.6640625" bestFit="1" customWidth="1"/>
    <col min="4779" max="4779" width="29.9296875" bestFit="1" customWidth="1"/>
    <col min="4780" max="4780" width="32.73046875" bestFit="1" customWidth="1"/>
    <col min="4781" max="4781" width="40.19921875" bestFit="1" customWidth="1"/>
    <col min="4782" max="4782" width="43" bestFit="1" customWidth="1"/>
    <col min="4783" max="4783" width="31.53125" bestFit="1" customWidth="1"/>
    <col min="4784" max="4784" width="34.33203125" bestFit="1" customWidth="1"/>
    <col min="4785" max="4785" width="49.46484375" bestFit="1" customWidth="1"/>
    <col min="4786" max="4786" width="52.265625" bestFit="1" customWidth="1"/>
    <col min="4787" max="4787" width="56.9296875" bestFit="1" customWidth="1"/>
    <col min="4788" max="4788" width="59.73046875" bestFit="1" customWidth="1"/>
    <col min="4789" max="4789" width="22.53125" bestFit="1" customWidth="1"/>
    <col min="4790" max="4790" width="25.3984375" bestFit="1" customWidth="1"/>
    <col min="4791" max="4791" width="49.6640625" bestFit="1" customWidth="1"/>
    <col min="4792" max="4792" width="52.46484375" bestFit="1" customWidth="1"/>
    <col min="4793" max="4793" width="15.33203125" bestFit="1" customWidth="1"/>
    <col min="4794" max="4794" width="18.1328125" bestFit="1" customWidth="1"/>
    <col min="4795" max="4795" width="50.86328125" bestFit="1" customWidth="1"/>
    <col min="4796" max="4796" width="53.73046875" bestFit="1" customWidth="1"/>
    <col min="4797" max="4797" width="47.33203125" bestFit="1" customWidth="1"/>
    <col min="4798" max="4798" width="50.1328125" bestFit="1" customWidth="1"/>
    <col min="4799" max="4799" width="41.06640625" bestFit="1" customWidth="1"/>
    <col min="4800" max="4800" width="43.86328125" bestFit="1" customWidth="1"/>
    <col min="4801" max="4801" width="35.33203125" bestFit="1" customWidth="1"/>
    <col min="4802" max="4802" width="38.1328125" bestFit="1" customWidth="1"/>
    <col min="4803" max="4803" width="38.796875" bestFit="1" customWidth="1"/>
    <col min="4804" max="4804" width="41.6640625" bestFit="1" customWidth="1"/>
    <col min="4805" max="4805" width="43.19921875" bestFit="1" customWidth="1"/>
    <col min="4806" max="4806" width="46" bestFit="1" customWidth="1"/>
    <col min="4807" max="4807" width="31.19921875" bestFit="1" customWidth="1"/>
    <col min="4808" max="4808" width="34" bestFit="1" customWidth="1"/>
    <col min="4809" max="4809" width="27.265625" bestFit="1" customWidth="1"/>
    <col min="4810" max="4810" width="30.06640625" bestFit="1" customWidth="1"/>
    <col min="4811" max="4811" width="54.796875" bestFit="1" customWidth="1"/>
    <col min="4812" max="4812" width="57.6640625" bestFit="1" customWidth="1"/>
    <col min="4813" max="4813" width="34.46484375" bestFit="1" customWidth="1"/>
    <col min="4814" max="4814" width="37.33203125" bestFit="1" customWidth="1"/>
    <col min="4815" max="4815" width="18.796875" bestFit="1" customWidth="1"/>
    <col min="4816" max="4816" width="21.59765625" bestFit="1" customWidth="1"/>
    <col min="4817" max="4817" width="53.9296875" bestFit="1" customWidth="1"/>
    <col min="4818" max="4818" width="56.73046875" bestFit="1" customWidth="1"/>
    <col min="4819" max="4819" width="17.1328125" bestFit="1" customWidth="1"/>
    <col min="4820" max="4820" width="19.9296875" bestFit="1" customWidth="1"/>
    <col min="4821" max="4821" width="49.9296875" bestFit="1" customWidth="1"/>
    <col min="4822" max="4822" width="52.73046875" bestFit="1" customWidth="1"/>
    <col min="4823" max="4823" width="17.06640625" bestFit="1" customWidth="1"/>
    <col min="4824" max="4824" width="19.86328125" bestFit="1" customWidth="1"/>
    <col min="4825" max="4825" width="37.73046875" bestFit="1" customWidth="1"/>
    <col min="4826" max="4826" width="40.53125" bestFit="1" customWidth="1"/>
    <col min="4827" max="4827" width="35.06640625" bestFit="1" customWidth="1"/>
    <col min="4828" max="4828" width="37.86328125" bestFit="1" customWidth="1"/>
    <col min="4829" max="4829" width="26.796875" bestFit="1" customWidth="1"/>
    <col min="4830" max="4830" width="29.59765625" bestFit="1" customWidth="1"/>
    <col min="4831" max="4831" width="15.73046875" bestFit="1" customWidth="1"/>
    <col min="4832" max="4832" width="18.53125" bestFit="1" customWidth="1"/>
    <col min="4833" max="4833" width="48" bestFit="1" customWidth="1"/>
    <col min="4834" max="4834" width="50.796875" bestFit="1" customWidth="1"/>
    <col min="4835" max="4835" width="32.1328125" bestFit="1" customWidth="1"/>
    <col min="4836" max="4836" width="34.9296875" bestFit="1" customWidth="1"/>
    <col min="4837" max="4837" width="28.265625" bestFit="1" customWidth="1"/>
    <col min="4838" max="4838" width="31.06640625" bestFit="1" customWidth="1"/>
    <col min="4839" max="4839" width="11.796875" bestFit="1" customWidth="1"/>
    <col min="4840" max="4840" width="14.59765625" bestFit="1" customWidth="1"/>
    <col min="4841" max="4841" width="53.6640625" bestFit="1" customWidth="1"/>
    <col min="4842" max="4842" width="56.46484375" bestFit="1" customWidth="1"/>
    <col min="4843" max="4843" width="46.6640625" bestFit="1" customWidth="1"/>
    <col min="4844" max="4844" width="49.53125" bestFit="1" customWidth="1"/>
    <col min="4845" max="4845" width="50.796875" bestFit="1" customWidth="1"/>
    <col min="4846" max="4846" width="53.6640625" bestFit="1" customWidth="1"/>
    <col min="4847" max="4847" width="25.9296875" bestFit="1" customWidth="1"/>
    <col min="4848" max="4848" width="28.73046875" bestFit="1" customWidth="1"/>
    <col min="4849" max="4849" width="51.19921875" bestFit="1" customWidth="1"/>
    <col min="4850" max="4850" width="54" bestFit="1" customWidth="1"/>
    <col min="4851" max="4851" width="14.86328125" bestFit="1" customWidth="1"/>
    <col min="4852" max="4852" width="17.6640625" bestFit="1" customWidth="1"/>
    <col min="4853" max="4853" width="29.86328125" bestFit="1" customWidth="1"/>
    <col min="4854" max="4854" width="32.6640625" bestFit="1" customWidth="1"/>
    <col min="4855" max="4855" width="50.1328125" bestFit="1" customWidth="1"/>
    <col min="4856" max="4856" width="52.9296875" bestFit="1" customWidth="1"/>
    <col min="4857" max="4857" width="25.06640625" bestFit="1" customWidth="1"/>
    <col min="4858" max="4858" width="27.86328125" bestFit="1" customWidth="1"/>
    <col min="4859" max="4859" width="35.06640625" bestFit="1" customWidth="1"/>
    <col min="4860" max="4860" width="37.86328125" bestFit="1" customWidth="1"/>
    <col min="4861" max="4861" width="52.19921875" bestFit="1" customWidth="1"/>
    <col min="4862" max="4862" width="55" bestFit="1" customWidth="1"/>
    <col min="4863" max="4863" width="53.53125" bestFit="1" customWidth="1"/>
    <col min="4864" max="4864" width="56.33203125" bestFit="1" customWidth="1"/>
    <col min="4865" max="4865" width="34" bestFit="1" customWidth="1"/>
    <col min="4866" max="4866" width="36.796875" bestFit="1" customWidth="1"/>
    <col min="4867" max="4867" width="25.06640625" bestFit="1" customWidth="1"/>
    <col min="4868" max="4868" width="27.86328125" bestFit="1" customWidth="1"/>
    <col min="4869" max="4869" width="23.59765625" bestFit="1" customWidth="1"/>
    <col min="4870" max="4870" width="26.3984375" bestFit="1" customWidth="1"/>
    <col min="4871" max="4871" width="23.53125" bestFit="1" customWidth="1"/>
    <col min="4872" max="4872" width="26.33203125" bestFit="1" customWidth="1"/>
    <col min="4873" max="4873" width="50.19921875" bestFit="1" customWidth="1"/>
    <col min="4874" max="4874" width="53" bestFit="1" customWidth="1"/>
    <col min="4875" max="4875" width="52.46484375" bestFit="1" customWidth="1"/>
    <col min="4876" max="4876" width="55.265625" bestFit="1" customWidth="1"/>
    <col min="4877" max="4877" width="41.73046875" bestFit="1" customWidth="1"/>
    <col min="4878" max="4878" width="44.53125" bestFit="1" customWidth="1"/>
    <col min="4879" max="4879" width="48.19921875" bestFit="1" customWidth="1"/>
    <col min="4880" max="4880" width="51" bestFit="1" customWidth="1"/>
    <col min="4881" max="4881" width="31.9296875" bestFit="1" customWidth="1"/>
    <col min="4882" max="4882" width="34.73046875" bestFit="1" customWidth="1"/>
    <col min="4883" max="4883" width="36.3984375" bestFit="1" customWidth="1"/>
    <col min="4884" max="4884" width="39.19921875" bestFit="1" customWidth="1"/>
    <col min="4885" max="4885" width="51.796875" bestFit="1" customWidth="1"/>
    <col min="4886" max="4886" width="54.59765625" bestFit="1" customWidth="1"/>
    <col min="4887" max="4887" width="33.796875" bestFit="1" customWidth="1"/>
    <col min="4888" max="4888" width="36.59765625" bestFit="1" customWidth="1"/>
    <col min="4889" max="4889" width="22.86328125" bestFit="1" customWidth="1"/>
    <col min="4890" max="4890" width="25.6640625" bestFit="1" customWidth="1"/>
    <col min="4891" max="4891" width="44.3984375" bestFit="1" customWidth="1"/>
    <col min="4892" max="4892" width="47.19921875" bestFit="1" customWidth="1"/>
    <col min="4893" max="4893" width="8.9296875" bestFit="1" customWidth="1"/>
    <col min="4894" max="4894" width="10.33203125" bestFit="1" customWidth="1"/>
    <col min="4895" max="4895" width="23.6640625" bestFit="1" customWidth="1"/>
    <col min="4896" max="4896" width="26.46484375" bestFit="1" customWidth="1"/>
    <col min="4897" max="4897" width="15" bestFit="1" customWidth="1"/>
    <col min="4898" max="4898" width="17.796875" bestFit="1" customWidth="1"/>
    <col min="4899" max="4899" width="28.46484375" bestFit="1" customWidth="1"/>
    <col min="4900" max="4900" width="31.265625" bestFit="1" customWidth="1"/>
    <col min="4901" max="4901" width="5.9296875" bestFit="1" customWidth="1"/>
    <col min="4902" max="4902" width="8.6640625" bestFit="1" customWidth="1"/>
    <col min="4903" max="4903" width="14.06640625" bestFit="1" customWidth="1"/>
    <col min="4904" max="4904" width="16.9296875" bestFit="1" customWidth="1"/>
    <col min="4905" max="4905" width="27.59765625" bestFit="1" customWidth="1"/>
    <col min="4906" max="4906" width="30.3984375" bestFit="1" customWidth="1"/>
    <col min="4907" max="4907" width="45.265625" bestFit="1" customWidth="1"/>
    <col min="4908" max="4908" width="48.06640625" bestFit="1" customWidth="1"/>
    <col min="4909" max="4909" width="22.59765625" bestFit="1" customWidth="1"/>
    <col min="4910" max="4910" width="25.46484375" bestFit="1" customWidth="1"/>
    <col min="4911" max="4911" width="15.1328125" bestFit="1" customWidth="1"/>
    <col min="4912" max="4912" width="17.9296875" bestFit="1" customWidth="1"/>
    <col min="4913" max="4913" width="19" bestFit="1" customWidth="1"/>
    <col min="4914" max="4914" width="21.796875" bestFit="1" customWidth="1"/>
    <col min="4915" max="4915" width="28" bestFit="1" customWidth="1"/>
    <col min="4916" max="4916" width="30.796875" bestFit="1" customWidth="1"/>
    <col min="4917" max="4917" width="36.9296875" bestFit="1" customWidth="1"/>
    <col min="4918" max="4918" width="39.73046875" bestFit="1" customWidth="1"/>
    <col min="4919" max="4919" width="40.6640625" bestFit="1" customWidth="1"/>
    <col min="4920" max="4920" width="43.46484375" bestFit="1" customWidth="1"/>
    <col min="4921" max="4921" width="42.6640625" bestFit="1" customWidth="1"/>
    <col min="4922" max="4922" width="45.53125" bestFit="1" customWidth="1"/>
    <col min="4923" max="4923" width="56" bestFit="1" customWidth="1"/>
    <col min="4924" max="4924" width="58.796875" bestFit="1" customWidth="1"/>
    <col min="4925" max="4925" width="18" bestFit="1" customWidth="1"/>
    <col min="4926" max="4926" width="20.796875" bestFit="1" customWidth="1"/>
    <col min="4927" max="4927" width="32.9296875" bestFit="1" customWidth="1"/>
    <col min="4928" max="4928" width="35.73046875" bestFit="1" customWidth="1"/>
    <col min="4929" max="4929" width="17.3984375" bestFit="1" customWidth="1"/>
    <col min="4930" max="4930" width="20.19921875" bestFit="1" customWidth="1"/>
    <col min="4931" max="4931" width="47.6640625" bestFit="1" customWidth="1"/>
    <col min="4932" max="4932" width="50.46484375" bestFit="1" customWidth="1"/>
    <col min="4933" max="4933" width="28.73046875" bestFit="1" customWidth="1"/>
    <col min="4934" max="4934" width="31.53125" bestFit="1" customWidth="1"/>
    <col min="4935" max="4935" width="54.86328125" bestFit="1" customWidth="1"/>
    <col min="4936" max="4936" width="57.73046875" bestFit="1" customWidth="1"/>
    <col min="4937" max="4937" width="29.1328125" bestFit="1" customWidth="1"/>
    <col min="4938" max="4938" width="31.9296875" bestFit="1" customWidth="1"/>
    <col min="4939" max="4939" width="33.59765625" bestFit="1" customWidth="1"/>
    <col min="4940" max="4940" width="36.3984375" bestFit="1" customWidth="1"/>
    <col min="4941" max="4941" width="11.59765625" bestFit="1" customWidth="1"/>
    <col min="4942" max="4942" width="14.3984375" bestFit="1" customWidth="1"/>
    <col min="4943" max="4943" width="75.1328125" bestFit="1" customWidth="1"/>
    <col min="4944" max="4944" width="78" bestFit="1" customWidth="1"/>
    <col min="4945" max="4945" width="40.06640625" bestFit="1" customWidth="1"/>
    <col min="4946" max="4947" width="42.86328125" bestFit="1" customWidth="1"/>
    <col min="4948" max="4948" width="45.73046875" bestFit="1" customWidth="1"/>
    <col min="4949" max="4949" width="50.59765625" bestFit="1" customWidth="1"/>
    <col min="4950" max="4950" width="53.46484375" bestFit="1" customWidth="1"/>
    <col min="4951" max="4951" width="23.265625" bestFit="1" customWidth="1"/>
    <col min="4952" max="4952" width="26.06640625" bestFit="1" customWidth="1"/>
    <col min="4953" max="4953" width="35.33203125" bestFit="1" customWidth="1"/>
    <col min="4954" max="4954" width="38.1328125" bestFit="1" customWidth="1"/>
    <col min="4955" max="4955" width="38.46484375" bestFit="1" customWidth="1"/>
    <col min="4956" max="4956" width="41.33203125" bestFit="1" customWidth="1"/>
    <col min="4957" max="4957" width="50.33203125" bestFit="1" customWidth="1"/>
    <col min="4958" max="4958" width="53.1328125" bestFit="1" customWidth="1"/>
    <col min="4959" max="4959" width="19.53125" bestFit="1" customWidth="1"/>
    <col min="4960" max="4960" width="22.33203125" bestFit="1" customWidth="1"/>
    <col min="4961" max="4961" width="12.3984375" bestFit="1" customWidth="1"/>
    <col min="4962" max="4962" width="15.19921875" bestFit="1" customWidth="1"/>
    <col min="4963" max="4963" width="24.59765625" bestFit="1" customWidth="1"/>
    <col min="4964" max="4964" width="27.3984375" bestFit="1" customWidth="1"/>
    <col min="4965" max="4965" width="36.59765625" bestFit="1" customWidth="1"/>
    <col min="4966" max="4966" width="39.3984375" bestFit="1" customWidth="1"/>
    <col min="4967" max="4967" width="24.46484375" bestFit="1" customWidth="1"/>
    <col min="4968" max="4968" width="27.265625" bestFit="1" customWidth="1"/>
    <col min="4969" max="4969" width="25.53125" bestFit="1" customWidth="1"/>
    <col min="4970" max="4970" width="28.33203125" bestFit="1" customWidth="1"/>
    <col min="4971" max="4971" width="35.53125" bestFit="1" customWidth="1"/>
    <col min="4972" max="4972" width="38.33203125" bestFit="1" customWidth="1"/>
    <col min="4973" max="4973" width="53" bestFit="1" customWidth="1"/>
    <col min="4974" max="4974" width="55.796875" bestFit="1" customWidth="1"/>
    <col min="4975" max="4975" width="35.796875" bestFit="1" customWidth="1"/>
    <col min="4976" max="4976" width="38.59765625" bestFit="1" customWidth="1"/>
    <col min="4977" max="4977" width="47" bestFit="1" customWidth="1"/>
    <col min="4978" max="4978" width="49.86328125" bestFit="1" customWidth="1"/>
    <col min="4979" max="4979" width="40.73046875" bestFit="1" customWidth="1"/>
    <col min="4980" max="4980" width="43.53125" bestFit="1" customWidth="1"/>
    <col min="4981" max="4981" width="42.1328125" bestFit="1" customWidth="1"/>
    <col min="4982" max="4982" width="44.9296875" bestFit="1" customWidth="1"/>
    <col min="4983" max="4983" width="43.46484375" bestFit="1" customWidth="1"/>
    <col min="4984" max="4984" width="46.265625" bestFit="1" customWidth="1"/>
    <col min="4985" max="4985" width="23.1328125" bestFit="1" customWidth="1"/>
    <col min="4986" max="4986" width="25.9296875" bestFit="1" customWidth="1"/>
    <col min="4987" max="4987" width="49" bestFit="1" customWidth="1"/>
    <col min="4988" max="4988" width="51.796875" bestFit="1" customWidth="1"/>
    <col min="4989" max="4989" width="47.6640625" bestFit="1" customWidth="1"/>
    <col min="4990" max="4990" width="50.46484375" bestFit="1" customWidth="1"/>
    <col min="4991" max="4991" width="49.59765625" bestFit="1" customWidth="1"/>
    <col min="4992" max="4992" width="52.3984375" bestFit="1" customWidth="1"/>
    <col min="4993" max="4993" width="45.33203125" bestFit="1" customWidth="1"/>
    <col min="4994" max="4994" width="48.1328125" bestFit="1" customWidth="1"/>
    <col min="4995" max="4995" width="29.59765625" bestFit="1" customWidth="1"/>
    <col min="4996" max="4996" width="32.3984375" bestFit="1" customWidth="1"/>
    <col min="4997" max="4997" width="46.6640625" bestFit="1" customWidth="1"/>
    <col min="4998" max="4998" width="49.53125" bestFit="1" customWidth="1"/>
    <col min="4999" max="4999" width="42.86328125" bestFit="1" customWidth="1"/>
    <col min="5000" max="5000" width="45.73046875" bestFit="1" customWidth="1"/>
    <col min="5001" max="5001" width="13" bestFit="1" customWidth="1"/>
    <col min="5002" max="5002" width="15.796875" bestFit="1" customWidth="1"/>
    <col min="5003" max="5003" width="52.86328125" bestFit="1" customWidth="1"/>
    <col min="5004" max="5004" width="55.6640625" bestFit="1" customWidth="1"/>
    <col min="5005" max="5005" width="48.59765625" bestFit="1" customWidth="1"/>
    <col min="5006" max="5006" width="51.3984375" bestFit="1" customWidth="1"/>
    <col min="5007" max="5007" width="53.86328125" bestFit="1" customWidth="1"/>
    <col min="5008" max="5008" width="56.6640625" bestFit="1" customWidth="1"/>
    <col min="5009" max="5009" width="30.265625" bestFit="1" customWidth="1"/>
    <col min="5010" max="5010" width="33.1328125" bestFit="1" customWidth="1"/>
    <col min="5011" max="5011" width="42.6640625" bestFit="1" customWidth="1"/>
    <col min="5012" max="5012" width="45.53125" bestFit="1" customWidth="1"/>
    <col min="5013" max="5013" width="13.6640625" bestFit="1" customWidth="1"/>
    <col min="5014" max="5014" width="16.46484375" bestFit="1" customWidth="1"/>
    <col min="5015" max="5015" width="45.9296875" bestFit="1" customWidth="1"/>
    <col min="5016" max="5016" width="48.73046875" bestFit="1" customWidth="1"/>
    <col min="5017" max="5017" width="12.86328125" bestFit="1" customWidth="1"/>
    <col min="5018" max="5018" width="15.6640625" bestFit="1" customWidth="1"/>
    <col min="5019" max="5019" width="21.46484375" bestFit="1" customWidth="1"/>
    <col min="5020" max="5020" width="24.265625" bestFit="1" customWidth="1"/>
    <col min="5021" max="5021" width="14.6640625" bestFit="1" customWidth="1"/>
    <col min="5022" max="5022" width="17.46484375" bestFit="1" customWidth="1"/>
    <col min="5023" max="5023" width="12.59765625" bestFit="1" customWidth="1"/>
    <col min="5024" max="5024" width="15.3984375" bestFit="1" customWidth="1"/>
    <col min="5025" max="5025" width="28.33203125" bestFit="1" customWidth="1"/>
    <col min="5026" max="5026" width="31.1328125" bestFit="1" customWidth="1"/>
    <col min="5027" max="5027" width="46.265625" bestFit="1" customWidth="1"/>
    <col min="5028" max="5028" width="49.06640625" bestFit="1" customWidth="1"/>
    <col min="5029" max="5029" width="22.53125" bestFit="1" customWidth="1"/>
    <col min="5030" max="5030" width="25.3984375" bestFit="1" customWidth="1"/>
    <col min="5031" max="5031" width="48.59765625" bestFit="1" customWidth="1"/>
    <col min="5032" max="5032" width="51.3984375" bestFit="1" customWidth="1"/>
    <col min="5033" max="5033" width="45.53125" bestFit="1" customWidth="1"/>
    <col min="5034" max="5034" width="48.33203125" bestFit="1" customWidth="1"/>
    <col min="5035" max="5035" width="6" bestFit="1" customWidth="1"/>
    <col min="5036" max="5036" width="8.73046875" bestFit="1" customWidth="1"/>
    <col min="5037" max="5037" width="41.1328125" bestFit="1" customWidth="1"/>
    <col min="5038" max="5038" width="43.9296875" bestFit="1" customWidth="1"/>
    <col min="5039" max="5039" width="20.53125" bestFit="1" customWidth="1"/>
    <col min="5040" max="5040" width="23.33203125" bestFit="1" customWidth="1"/>
    <col min="5041" max="5041" width="55.9296875" bestFit="1" customWidth="1"/>
    <col min="5042" max="5042" width="58.73046875" bestFit="1" customWidth="1"/>
    <col min="5043" max="5043" width="24.73046875" bestFit="1" customWidth="1"/>
    <col min="5044" max="5044" width="27.53125" bestFit="1" customWidth="1"/>
    <col min="5045" max="5045" width="32" bestFit="1" customWidth="1"/>
    <col min="5046" max="5046" width="34.796875" bestFit="1" customWidth="1"/>
    <col min="5047" max="5047" width="47.796875" bestFit="1" customWidth="1"/>
    <col min="5048" max="5048" width="50.59765625" bestFit="1" customWidth="1"/>
    <col min="5049" max="5049" width="41.9296875" bestFit="1" customWidth="1"/>
    <col min="5050" max="5050" width="44.73046875" bestFit="1" customWidth="1"/>
    <col min="5051" max="5051" width="13.265625" bestFit="1" customWidth="1"/>
    <col min="5052" max="5052" width="16.06640625" bestFit="1" customWidth="1"/>
    <col min="5053" max="5053" width="47.9296875" bestFit="1" customWidth="1"/>
    <col min="5054" max="5054" width="50.73046875" bestFit="1" customWidth="1"/>
    <col min="5055" max="5055" width="43.86328125" bestFit="1" customWidth="1"/>
    <col min="5056" max="5056" width="46.6640625" bestFit="1" customWidth="1"/>
    <col min="5057" max="5057" width="23.3984375" bestFit="1" customWidth="1"/>
    <col min="5058" max="5058" width="26.19921875" bestFit="1" customWidth="1"/>
    <col min="5059" max="5059" width="19.6640625" bestFit="1" customWidth="1"/>
    <col min="5060" max="5060" width="22.46484375" bestFit="1" customWidth="1"/>
    <col min="5061" max="5061" width="16.86328125" bestFit="1" customWidth="1"/>
    <col min="5062" max="5062" width="19.6640625" bestFit="1" customWidth="1"/>
    <col min="5063" max="5063" width="50.06640625" bestFit="1" customWidth="1"/>
    <col min="5064" max="5064" width="52.86328125" bestFit="1" customWidth="1"/>
    <col min="5065" max="5065" width="13.19921875" bestFit="1" customWidth="1"/>
    <col min="5066" max="5066" width="16" bestFit="1" customWidth="1"/>
    <col min="5067" max="5067" width="47.53125" bestFit="1" customWidth="1"/>
    <col min="5068" max="5068" width="50.33203125" bestFit="1" customWidth="1"/>
    <col min="5069" max="5069" width="48.46484375" bestFit="1" customWidth="1"/>
    <col min="5070" max="5070" width="51.265625" bestFit="1" customWidth="1"/>
    <col min="5071" max="5071" width="40.6640625" bestFit="1" customWidth="1"/>
    <col min="5072" max="5072" width="43.46484375" bestFit="1" customWidth="1"/>
    <col min="5073" max="5073" width="44.6640625" bestFit="1" customWidth="1"/>
    <col min="5074" max="5074" width="47.46484375" bestFit="1" customWidth="1"/>
    <col min="5075" max="5075" width="24.6640625" bestFit="1" customWidth="1"/>
    <col min="5076" max="5076" width="27.46484375" bestFit="1" customWidth="1"/>
    <col min="5077" max="5077" width="6.3984375" bestFit="1" customWidth="1"/>
    <col min="5078" max="5078" width="9.1328125" bestFit="1" customWidth="1"/>
    <col min="5079" max="5079" width="12.53125" bestFit="1" customWidth="1"/>
    <col min="5080" max="5080" width="15.33203125" bestFit="1" customWidth="1"/>
    <col min="5081" max="5081" width="41.33203125" bestFit="1" customWidth="1"/>
    <col min="5082" max="5082" width="44.1328125" bestFit="1" customWidth="1"/>
    <col min="5083" max="5083" width="44.6640625" bestFit="1" customWidth="1"/>
    <col min="5084" max="5084" width="47.46484375" bestFit="1" customWidth="1"/>
    <col min="5085" max="5085" width="26" bestFit="1" customWidth="1"/>
    <col min="5086" max="5086" width="28.796875" bestFit="1" customWidth="1"/>
    <col min="5087" max="5087" width="14.265625" bestFit="1" customWidth="1"/>
    <col min="5088" max="5088" width="17.1328125" bestFit="1" customWidth="1"/>
    <col min="5089" max="5089" width="50.3984375" bestFit="1" customWidth="1"/>
    <col min="5090" max="5090" width="53.19921875" bestFit="1" customWidth="1"/>
    <col min="5091" max="5091" width="52.3984375" bestFit="1" customWidth="1"/>
    <col min="5092" max="5092" width="55.19921875" bestFit="1" customWidth="1"/>
    <col min="5093" max="5093" width="35.9296875" bestFit="1" customWidth="1"/>
    <col min="5094" max="5094" width="38.73046875" bestFit="1" customWidth="1"/>
    <col min="5095" max="5095" width="32.53125" bestFit="1" customWidth="1"/>
    <col min="5096" max="5096" width="35.33203125" bestFit="1" customWidth="1"/>
    <col min="5097" max="5097" width="36.6640625" bestFit="1" customWidth="1"/>
    <col min="5098" max="5098" width="39.46484375" bestFit="1" customWidth="1"/>
    <col min="5099" max="5099" width="31.33203125" bestFit="1" customWidth="1"/>
    <col min="5100" max="5100" width="34.1328125" bestFit="1" customWidth="1"/>
    <col min="5101" max="5101" width="22.3984375" bestFit="1" customWidth="1"/>
    <col min="5102" max="5102" width="25.265625" bestFit="1" customWidth="1"/>
    <col min="5103" max="5103" width="23.796875" bestFit="1" customWidth="1"/>
    <col min="5104" max="5104" width="26.59765625" bestFit="1" customWidth="1"/>
    <col min="5105" max="5105" width="40.3984375" bestFit="1" customWidth="1"/>
    <col min="5106" max="5106" width="43.19921875" bestFit="1" customWidth="1"/>
    <col min="5107" max="5107" width="51.6640625" bestFit="1" customWidth="1"/>
    <col min="5108" max="5108" width="54.46484375" bestFit="1" customWidth="1"/>
    <col min="5109" max="5109" width="22.1328125" bestFit="1" customWidth="1"/>
    <col min="5110" max="5110" width="25" bestFit="1" customWidth="1"/>
    <col min="5111" max="5111" width="20.33203125" bestFit="1" customWidth="1"/>
    <col min="5112" max="5112" width="23.1328125" bestFit="1" customWidth="1"/>
    <col min="5113" max="5113" width="49.796875" bestFit="1" customWidth="1"/>
    <col min="5114" max="5114" width="52.59765625" bestFit="1" customWidth="1"/>
    <col min="5115" max="5115" width="53.3984375" bestFit="1" customWidth="1"/>
    <col min="5116" max="5116" width="56.19921875" bestFit="1" customWidth="1"/>
    <col min="5117" max="5117" width="20.6640625" bestFit="1" customWidth="1"/>
    <col min="5118" max="5118" width="23.46484375" bestFit="1" customWidth="1"/>
    <col min="5119" max="5119" width="42.46484375" bestFit="1" customWidth="1"/>
    <col min="5120" max="5120" width="45.33203125" bestFit="1" customWidth="1"/>
    <col min="5121" max="5121" width="45.796875" bestFit="1" customWidth="1"/>
    <col min="5122" max="5122" width="48.59765625" bestFit="1" customWidth="1"/>
    <col min="5123" max="5123" width="12.3984375" bestFit="1" customWidth="1"/>
    <col min="5124" max="5124" width="15.19921875" bestFit="1" customWidth="1"/>
    <col min="5125" max="5125" width="34.19921875" bestFit="1" customWidth="1"/>
    <col min="5126" max="5126" width="37" bestFit="1" customWidth="1"/>
    <col min="5127" max="5127" width="21.1328125" bestFit="1" customWidth="1"/>
    <col min="5128" max="5128" width="23.9296875" bestFit="1" customWidth="1"/>
    <col min="5129" max="5129" width="31.9296875" bestFit="1" customWidth="1"/>
    <col min="5130" max="5130" width="34.73046875" bestFit="1" customWidth="1"/>
    <col min="5131" max="5131" width="37.73046875" bestFit="1" customWidth="1"/>
    <col min="5132" max="5132" width="40.53125" bestFit="1" customWidth="1"/>
    <col min="5133" max="5133" width="55.3984375" bestFit="1" customWidth="1"/>
    <col min="5134" max="5134" width="58.19921875" bestFit="1" customWidth="1"/>
    <col min="5135" max="5135" width="30" bestFit="1" customWidth="1"/>
    <col min="5136" max="5136" width="32.796875" bestFit="1" customWidth="1"/>
    <col min="5137" max="5137" width="18.06640625" bestFit="1" customWidth="1"/>
    <col min="5138" max="5138" width="20.9296875" bestFit="1" customWidth="1"/>
    <col min="5139" max="5139" width="16.6640625" bestFit="1" customWidth="1"/>
    <col min="5140" max="5140" width="19.46484375" bestFit="1" customWidth="1"/>
    <col min="5141" max="5141" width="33.1328125" bestFit="1" customWidth="1"/>
    <col min="5142" max="5142" width="35.9296875" bestFit="1" customWidth="1"/>
    <col min="5143" max="5143" width="21.86328125" bestFit="1" customWidth="1"/>
    <col min="5144" max="5144" width="24.6640625" bestFit="1" customWidth="1"/>
    <col min="5145" max="5145" width="53.73046875" bestFit="1" customWidth="1"/>
    <col min="5146" max="5146" width="56.53125" bestFit="1" customWidth="1"/>
    <col min="5147" max="5147" width="49.33203125" bestFit="1" customWidth="1"/>
    <col min="5148" max="5148" width="52.1328125" bestFit="1" customWidth="1"/>
    <col min="5149" max="5149" width="27.73046875" bestFit="1" customWidth="1"/>
    <col min="5150" max="5150" width="30.53125" bestFit="1" customWidth="1"/>
    <col min="5151" max="5151" width="50.3984375" bestFit="1" customWidth="1"/>
    <col min="5152" max="5152" width="53.19921875" bestFit="1" customWidth="1"/>
    <col min="5153" max="5153" width="47.265625" bestFit="1" customWidth="1"/>
    <col min="5154" max="5154" width="50.06640625" bestFit="1" customWidth="1"/>
    <col min="5155" max="5155" width="29.86328125" bestFit="1" customWidth="1"/>
    <col min="5156" max="5156" width="32.6640625" bestFit="1" customWidth="1"/>
    <col min="5157" max="5157" width="9.53125" bestFit="1" customWidth="1"/>
    <col min="5158" max="5158" width="12.265625" bestFit="1" customWidth="1"/>
    <col min="5159" max="5159" width="12.59765625" bestFit="1" customWidth="1"/>
    <col min="5160" max="5160" width="15.3984375" bestFit="1" customWidth="1"/>
    <col min="5161" max="5161" width="16.73046875" bestFit="1" customWidth="1"/>
    <col min="5162" max="5162" width="19.53125" bestFit="1" customWidth="1"/>
    <col min="5163" max="5163" width="43.53125" bestFit="1" customWidth="1"/>
    <col min="5164" max="5164" width="46.33203125" bestFit="1" customWidth="1"/>
    <col min="5165" max="5165" width="54.86328125" bestFit="1" customWidth="1"/>
    <col min="5166" max="5166" width="57.73046875" bestFit="1" customWidth="1"/>
    <col min="5167" max="5167" width="43.73046875" bestFit="1" customWidth="1"/>
    <col min="5168" max="5168" width="46.53125" bestFit="1" customWidth="1"/>
    <col min="5169" max="5169" width="24.3984375" bestFit="1" customWidth="1"/>
    <col min="5170" max="5170" width="27.19921875" bestFit="1" customWidth="1"/>
    <col min="5171" max="5171" width="33.796875" bestFit="1" customWidth="1"/>
    <col min="5172" max="5172" width="36.59765625" bestFit="1" customWidth="1"/>
    <col min="5173" max="5173" width="46.59765625" bestFit="1" customWidth="1"/>
    <col min="5174" max="5174" width="49.46484375" bestFit="1" customWidth="1"/>
    <col min="5175" max="5175" width="48.73046875" bestFit="1" customWidth="1"/>
    <col min="5176" max="5176" width="51.53125" bestFit="1" customWidth="1"/>
    <col min="5177" max="5177" width="42.265625" bestFit="1" customWidth="1"/>
    <col min="5178" max="5178" width="45.06640625" bestFit="1" customWidth="1"/>
    <col min="5179" max="5179" width="35.53125" bestFit="1" customWidth="1"/>
    <col min="5180" max="5180" width="38.33203125" bestFit="1" customWidth="1"/>
    <col min="5181" max="5181" width="36.1328125" bestFit="1" customWidth="1"/>
    <col min="5182" max="5182" width="38.9296875" bestFit="1" customWidth="1"/>
    <col min="5183" max="5183" width="49.9296875" bestFit="1" customWidth="1"/>
    <col min="5184" max="5184" width="52.73046875" bestFit="1" customWidth="1"/>
    <col min="5185" max="5185" width="34.3984375" bestFit="1" customWidth="1"/>
    <col min="5186" max="5186" width="37.265625" bestFit="1" customWidth="1"/>
    <col min="5187" max="5187" width="46.19921875" bestFit="1" customWidth="1"/>
    <col min="5188" max="5188" width="49" bestFit="1" customWidth="1"/>
    <col min="5189" max="5189" width="44.59765625" bestFit="1" customWidth="1"/>
    <col min="5190" max="5190" width="47.3984375" bestFit="1" customWidth="1"/>
    <col min="5191" max="5191" width="33.796875" bestFit="1" customWidth="1"/>
    <col min="5192" max="5192" width="36.59765625" bestFit="1" customWidth="1"/>
    <col min="5193" max="5193" width="40.6640625" bestFit="1" customWidth="1"/>
    <col min="5194" max="5194" width="43.46484375" bestFit="1" customWidth="1"/>
    <col min="5195" max="5195" width="54.3984375" bestFit="1" customWidth="1"/>
    <col min="5196" max="5196" width="57.19921875" bestFit="1" customWidth="1"/>
    <col min="5197" max="5197" width="45.6640625" bestFit="1" customWidth="1"/>
    <col min="5198" max="5198" width="48.46484375" bestFit="1" customWidth="1"/>
    <col min="5199" max="5199" width="32.19921875" bestFit="1" customWidth="1"/>
    <col min="5200" max="5200" width="35" bestFit="1" customWidth="1"/>
    <col min="5201" max="5201" width="49.3984375" bestFit="1" customWidth="1"/>
    <col min="5202" max="5202" width="52.19921875" bestFit="1" customWidth="1"/>
    <col min="5203" max="5203" width="48.6640625" bestFit="1" customWidth="1"/>
    <col min="5204" max="5204" width="51.46484375" bestFit="1" customWidth="1"/>
    <col min="5205" max="5205" width="22.73046875" bestFit="1" customWidth="1"/>
    <col min="5206" max="5206" width="25.53125" bestFit="1" customWidth="1"/>
    <col min="5207" max="5207" width="41.796875" bestFit="1" customWidth="1"/>
    <col min="5208" max="5208" width="44.59765625" bestFit="1" customWidth="1"/>
    <col min="5209" max="5209" width="31.59765625" bestFit="1" customWidth="1"/>
    <col min="5210" max="5210" width="34.3984375" bestFit="1" customWidth="1"/>
    <col min="5211" max="5211" width="56.06640625" bestFit="1" customWidth="1"/>
    <col min="5212" max="5212" width="58.86328125" bestFit="1" customWidth="1"/>
    <col min="5213" max="5213" width="31.06640625" bestFit="1" customWidth="1"/>
    <col min="5214" max="5214" width="33.86328125" bestFit="1" customWidth="1"/>
    <col min="5215" max="5215" width="23.6640625" bestFit="1" customWidth="1"/>
    <col min="5216" max="5216" width="26.46484375" bestFit="1" customWidth="1"/>
    <col min="5217" max="5217" width="31.06640625" bestFit="1" customWidth="1"/>
    <col min="5218" max="5218" width="33.86328125" bestFit="1" customWidth="1"/>
    <col min="5219" max="5219" width="21.1328125" bestFit="1" customWidth="1"/>
    <col min="5220" max="5220" width="23.9296875" bestFit="1" customWidth="1"/>
    <col min="5221" max="5221" width="51.9296875" bestFit="1" customWidth="1"/>
    <col min="5222" max="5222" width="54.73046875" bestFit="1" customWidth="1"/>
    <col min="5223" max="5223" width="14.265625" bestFit="1" customWidth="1"/>
    <col min="5224" max="5224" width="17.1328125" bestFit="1" customWidth="1"/>
    <col min="5225" max="5225" width="36.06640625" bestFit="1" customWidth="1"/>
    <col min="5226" max="5226" width="38.86328125" bestFit="1" customWidth="1"/>
    <col min="5227" max="5227" width="41.19921875" bestFit="1" customWidth="1"/>
    <col min="5228" max="5228" width="44" bestFit="1" customWidth="1"/>
    <col min="5229" max="5229" width="18.06640625" bestFit="1" customWidth="1"/>
    <col min="5230" max="5230" width="20.9296875" bestFit="1" customWidth="1"/>
    <col min="5231" max="5231" width="15.796875" bestFit="1" customWidth="1"/>
    <col min="5232" max="5232" width="18.59765625" bestFit="1" customWidth="1"/>
    <col min="5233" max="5233" width="20.796875" bestFit="1" customWidth="1"/>
    <col min="5234" max="5234" width="23.59765625" bestFit="1" customWidth="1"/>
    <col min="5235" max="5235" width="50.19921875" bestFit="1" customWidth="1"/>
    <col min="5236" max="5236" width="53" bestFit="1" customWidth="1"/>
    <col min="5237" max="5237" width="41" bestFit="1" customWidth="1"/>
    <col min="5238" max="5238" width="43.796875" bestFit="1" customWidth="1"/>
    <col min="5239" max="5239" width="15.9296875" bestFit="1" customWidth="1"/>
    <col min="5240" max="5240" width="18.73046875" bestFit="1" customWidth="1"/>
    <col min="5241" max="5241" width="28.19921875" bestFit="1" customWidth="1"/>
    <col min="5242" max="5242" width="31" bestFit="1" customWidth="1"/>
    <col min="5243" max="5243" width="36.796875" bestFit="1" customWidth="1"/>
    <col min="5244" max="5244" width="39.59765625" bestFit="1" customWidth="1"/>
    <col min="5245" max="5245" width="25.46484375" bestFit="1" customWidth="1"/>
    <col min="5246" max="5246" width="28.265625" bestFit="1" customWidth="1"/>
    <col min="5247" max="5247" width="25" bestFit="1" customWidth="1"/>
    <col min="5248" max="5248" width="27.796875" bestFit="1" customWidth="1"/>
    <col min="5249" max="5249" width="14.59765625" bestFit="1" customWidth="1"/>
    <col min="5250" max="5250" width="17.3984375" bestFit="1" customWidth="1"/>
    <col min="5251" max="5251" width="40.46484375" bestFit="1" customWidth="1"/>
    <col min="5252" max="5252" width="43.265625" bestFit="1" customWidth="1"/>
    <col min="5253" max="5253" width="29.33203125" bestFit="1" customWidth="1"/>
    <col min="5254" max="5254" width="32.1328125" bestFit="1" customWidth="1"/>
    <col min="5255" max="5255" width="10.1328125" bestFit="1" customWidth="1"/>
    <col min="5256" max="5256" width="12.9296875" bestFit="1" customWidth="1"/>
    <col min="5257" max="5257" width="22.19921875" bestFit="1" customWidth="1"/>
    <col min="5258" max="5258" width="25.06640625" bestFit="1" customWidth="1"/>
    <col min="5259" max="5259" width="53.86328125" bestFit="1" customWidth="1"/>
    <col min="5260" max="5260" width="56.6640625" bestFit="1" customWidth="1"/>
    <col min="5261" max="5261" width="8.1328125" bestFit="1" customWidth="1"/>
    <col min="5262" max="5262" width="10.86328125" bestFit="1" customWidth="1"/>
    <col min="5263" max="5263" width="21.73046875" bestFit="1" customWidth="1"/>
    <col min="5264" max="5264" width="24.53125" bestFit="1" customWidth="1"/>
    <col min="5265" max="5265" width="49.46484375" bestFit="1" customWidth="1"/>
    <col min="5266" max="5266" width="52.265625" bestFit="1" customWidth="1"/>
    <col min="5267" max="5267" width="47.19921875" bestFit="1" customWidth="1"/>
    <col min="5268" max="5268" width="50" bestFit="1" customWidth="1"/>
    <col min="5269" max="5269" width="39.06640625" bestFit="1" customWidth="1"/>
    <col min="5270" max="5270" width="41.86328125" bestFit="1" customWidth="1"/>
    <col min="5271" max="5271" width="19.73046875" bestFit="1" customWidth="1"/>
    <col min="5272" max="5272" width="22.53125" bestFit="1" customWidth="1"/>
    <col min="5273" max="5273" width="28.33203125" bestFit="1" customWidth="1"/>
    <col min="5274" max="5274" width="31.1328125" bestFit="1" customWidth="1"/>
    <col min="5275" max="5275" width="45.6640625" bestFit="1" customWidth="1"/>
    <col min="5276" max="5276" width="48.46484375" bestFit="1" customWidth="1"/>
    <col min="5277" max="5277" width="26.6640625" bestFit="1" customWidth="1"/>
    <col min="5278" max="5278" width="29.53125" bestFit="1" customWidth="1"/>
    <col min="5279" max="5279" width="43.6640625" bestFit="1" customWidth="1"/>
    <col min="5280" max="5280" width="46.46484375" bestFit="1" customWidth="1"/>
    <col min="5281" max="5281" width="50" bestFit="1" customWidth="1"/>
    <col min="5282" max="5282" width="52.796875" bestFit="1" customWidth="1"/>
    <col min="5283" max="5283" width="41.86328125" bestFit="1" customWidth="1"/>
    <col min="5284" max="5284" width="44.6640625" bestFit="1" customWidth="1"/>
    <col min="5285" max="5285" width="35.73046875" bestFit="1" customWidth="1"/>
    <col min="5286" max="5286" width="38.53125" bestFit="1" customWidth="1"/>
    <col min="5287" max="5287" width="44.796875" bestFit="1" customWidth="1"/>
    <col min="5288" max="5288" width="47.59765625" bestFit="1" customWidth="1"/>
    <col min="5289" max="5289" width="32.19921875" bestFit="1" customWidth="1"/>
    <col min="5290" max="5290" width="35" bestFit="1" customWidth="1"/>
    <col min="5291" max="5291" width="12.06640625" bestFit="1" customWidth="1"/>
    <col min="5292" max="5292" width="14.86328125" bestFit="1" customWidth="1"/>
    <col min="5293" max="5293" width="39.06640625" bestFit="1" customWidth="1"/>
    <col min="5294" max="5294" width="41.86328125" bestFit="1" customWidth="1"/>
    <col min="5295" max="5295" width="23.265625" bestFit="1" customWidth="1"/>
    <col min="5296" max="5296" width="26.06640625" bestFit="1" customWidth="1"/>
    <col min="5297" max="5297" width="55" bestFit="1" customWidth="1"/>
    <col min="5298" max="5298" width="57.86328125" bestFit="1" customWidth="1"/>
    <col min="5299" max="5299" width="47.9296875" bestFit="1" customWidth="1"/>
    <col min="5300" max="5300" width="50.73046875" bestFit="1" customWidth="1"/>
    <col min="5301" max="5301" width="35.33203125" bestFit="1" customWidth="1"/>
    <col min="5302" max="5302" width="38.1328125" bestFit="1" customWidth="1"/>
    <col min="5303" max="5303" width="8.9296875" bestFit="1" customWidth="1"/>
    <col min="5304" max="5304" width="11.6640625" bestFit="1" customWidth="1"/>
    <col min="5305" max="5305" width="40.9296875" bestFit="1" customWidth="1"/>
    <col min="5306" max="5306" width="43.73046875" bestFit="1" customWidth="1"/>
    <col min="5307" max="5307" width="31.6640625" bestFit="1" customWidth="1"/>
    <col min="5308" max="5308" width="34.46484375" bestFit="1" customWidth="1"/>
    <col min="5309" max="5309" width="33.9296875" bestFit="1" customWidth="1"/>
    <col min="5310" max="5310" width="36.73046875" bestFit="1" customWidth="1"/>
    <col min="5311" max="5311" width="9.9296875" bestFit="1" customWidth="1"/>
    <col min="5312" max="5312" width="12.6640625" bestFit="1" customWidth="1"/>
    <col min="5313" max="5313" width="34.33203125" bestFit="1" customWidth="1"/>
    <col min="5314" max="5314" width="37.19921875" bestFit="1" customWidth="1"/>
    <col min="5315" max="5315" width="52.06640625" bestFit="1" customWidth="1"/>
    <col min="5316" max="5316" width="54.86328125" bestFit="1" customWidth="1"/>
    <col min="5317" max="5317" width="50.73046875" bestFit="1" customWidth="1"/>
    <col min="5318" max="5318" width="53.59765625" bestFit="1" customWidth="1"/>
    <col min="5319" max="5319" width="35.33203125" bestFit="1" customWidth="1"/>
    <col min="5320" max="5320" width="38.1328125" bestFit="1" customWidth="1"/>
    <col min="5321" max="5321" width="13.6640625" bestFit="1" customWidth="1"/>
    <col min="5322" max="5322" width="16.46484375" bestFit="1" customWidth="1"/>
    <col min="5323" max="5323" width="23.73046875" bestFit="1" customWidth="1"/>
    <col min="5324" max="5324" width="26.53125" bestFit="1" customWidth="1"/>
    <col min="5325" max="5325" width="52.06640625" bestFit="1" customWidth="1"/>
    <col min="5326" max="5326" width="54.86328125" bestFit="1" customWidth="1"/>
    <col min="5327" max="5327" width="27" bestFit="1" customWidth="1"/>
    <col min="5328" max="5328" width="29.796875" bestFit="1" customWidth="1"/>
    <col min="5329" max="5329" width="25.46484375" bestFit="1" customWidth="1"/>
    <col min="5330" max="5330" width="28.265625" bestFit="1" customWidth="1"/>
    <col min="5331" max="5331" width="38.1328125" bestFit="1" customWidth="1"/>
    <col min="5332" max="5332" width="40.9296875" bestFit="1" customWidth="1"/>
    <col min="5333" max="5333" width="34.796875" bestFit="1" customWidth="1"/>
    <col min="5334" max="5334" width="37.6640625" bestFit="1" customWidth="1"/>
    <col min="5335" max="5335" width="29.19921875" bestFit="1" customWidth="1"/>
    <col min="5336" max="5336" width="32" bestFit="1" customWidth="1"/>
    <col min="5337" max="5337" width="8.06640625" bestFit="1" customWidth="1"/>
    <col min="5338" max="5338" width="10.796875" bestFit="1" customWidth="1"/>
    <col min="5339" max="5339" width="29.6640625" bestFit="1" customWidth="1"/>
    <col min="5340" max="5340" width="32.46484375" bestFit="1" customWidth="1"/>
    <col min="5341" max="5341" width="44.9296875" bestFit="1" customWidth="1"/>
    <col min="5342" max="5342" width="47.73046875" bestFit="1" customWidth="1"/>
    <col min="5343" max="5343" width="11.3984375" bestFit="1" customWidth="1"/>
    <col min="5344" max="5344" width="14.19921875" bestFit="1" customWidth="1"/>
    <col min="5345" max="5345" width="16.73046875" bestFit="1" customWidth="1"/>
    <col min="5346" max="5346" width="19.53125" bestFit="1" customWidth="1"/>
    <col min="5347" max="5347" width="23.796875" bestFit="1" customWidth="1"/>
    <col min="5348" max="5348" width="26.59765625" bestFit="1" customWidth="1"/>
    <col min="5349" max="5349" width="13.3984375" bestFit="1" customWidth="1"/>
    <col min="5350" max="5350" width="16.19921875" bestFit="1" customWidth="1"/>
    <col min="5351" max="5351" width="47.265625" bestFit="1" customWidth="1"/>
    <col min="5352" max="5352" width="50.06640625" bestFit="1" customWidth="1"/>
    <col min="5353" max="5353" width="50.73046875" bestFit="1" customWidth="1"/>
    <col min="5354" max="5354" width="53.59765625" bestFit="1" customWidth="1"/>
    <col min="5355" max="5355" width="24.9296875" bestFit="1" customWidth="1"/>
    <col min="5356" max="5356" width="27.73046875" bestFit="1" customWidth="1"/>
    <col min="5357" max="5357" width="13.9296875" bestFit="1" customWidth="1"/>
    <col min="5358" max="5358" width="16.73046875" bestFit="1" customWidth="1"/>
    <col min="5359" max="5359" width="17.6640625" bestFit="1" customWidth="1"/>
    <col min="5360" max="5360" width="20.46484375" bestFit="1" customWidth="1"/>
    <col min="5361" max="5361" width="51.265625" bestFit="1" customWidth="1"/>
    <col min="5362" max="5362" width="54.06640625" bestFit="1" customWidth="1"/>
    <col min="5363" max="5363" width="35.59765625" bestFit="1" customWidth="1"/>
    <col min="5364" max="5364" width="38.3984375" bestFit="1" customWidth="1"/>
    <col min="5365" max="5365" width="11.86328125" bestFit="1" customWidth="1"/>
    <col min="5366" max="5366" width="14.6640625" bestFit="1" customWidth="1"/>
    <col min="5367" max="5367" width="54.796875" bestFit="1" customWidth="1"/>
    <col min="5368" max="5368" width="57.6640625" bestFit="1" customWidth="1"/>
    <col min="5369" max="5369" width="26.265625" bestFit="1" customWidth="1"/>
    <col min="5370" max="5370" width="29.1328125" bestFit="1" customWidth="1"/>
    <col min="5371" max="5371" width="52.53125" bestFit="1" customWidth="1"/>
    <col min="5372" max="5372" width="55.33203125" bestFit="1" customWidth="1"/>
    <col min="5373" max="5373" width="20.59765625" bestFit="1" customWidth="1"/>
    <col min="5374" max="5374" width="23.3984375" bestFit="1" customWidth="1"/>
    <col min="5375" max="5375" width="47.9296875" bestFit="1" customWidth="1"/>
    <col min="5376" max="5376" width="50.73046875" bestFit="1" customWidth="1"/>
    <col min="5377" max="5377" width="22" bestFit="1" customWidth="1"/>
    <col min="5378" max="5378" width="24.796875" bestFit="1" customWidth="1"/>
    <col min="5379" max="5379" width="52.796875" bestFit="1" customWidth="1"/>
    <col min="5380" max="5380" width="55.59765625" bestFit="1" customWidth="1"/>
    <col min="5381" max="5381" width="14.9296875" bestFit="1" customWidth="1"/>
    <col min="5382" max="5382" width="17.73046875" bestFit="1" customWidth="1"/>
    <col min="5383" max="5383" width="21.9296875" bestFit="1" customWidth="1"/>
    <col min="5384" max="5384" width="24.73046875" bestFit="1" customWidth="1"/>
    <col min="5385" max="5385" width="36.9296875" bestFit="1" customWidth="1"/>
    <col min="5386" max="5386" width="39.73046875" bestFit="1" customWidth="1"/>
    <col min="5387" max="5387" width="18" bestFit="1" customWidth="1"/>
    <col min="5388" max="5388" width="20.796875" bestFit="1" customWidth="1"/>
    <col min="5389" max="5389" width="52.796875" bestFit="1" customWidth="1"/>
    <col min="5390" max="5390" width="55.59765625" bestFit="1" customWidth="1"/>
    <col min="5391" max="5391" width="37.3984375" bestFit="1" customWidth="1"/>
    <col min="5392" max="5392" width="40.19921875" bestFit="1" customWidth="1"/>
    <col min="5393" max="5393" width="26" bestFit="1" customWidth="1"/>
    <col min="5394" max="5394" width="28.796875" bestFit="1" customWidth="1"/>
    <col min="5395" max="5395" width="21.53125" bestFit="1" customWidth="1"/>
    <col min="5396" max="5396" width="24.33203125" bestFit="1" customWidth="1"/>
    <col min="5397" max="5397" width="23" bestFit="1" customWidth="1"/>
    <col min="5398" max="5398" width="25.796875" bestFit="1" customWidth="1"/>
    <col min="5399" max="5399" width="35" bestFit="1" customWidth="1"/>
    <col min="5400" max="5400" width="37.796875" bestFit="1" customWidth="1"/>
    <col min="5401" max="5401" width="26.9296875" bestFit="1" customWidth="1"/>
    <col min="5402" max="5402" width="29.73046875" bestFit="1" customWidth="1"/>
    <col min="5403" max="5403" width="14.6640625" bestFit="1" customWidth="1"/>
    <col min="5404" max="5404" width="17.46484375" bestFit="1" customWidth="1"/>
    <col min="5405" max="5405" width="46.86328125" bestFit="1" customWidth="1"/>
    <col min="5406" max="5406" width="49.73046875" bestFit="1" customWidth="1"/>
    <col min="5407" max="5407" width="57" bestFit="1" customWidth="1"/>
    <col min="5408" max="5408" width="59.796875" bestFit="1" customWidth="1"/>
    <col min="5409" max="5409" width="45.19921875" bestFit="1" customWidth="1"/>
    <col min="5410" max="5410" width="48" bestFit="1" customWidth="1"/>
    <col min="5411" max="5411" width="16.265625" bestFit="1" customWidth="1"/>
    <col min="5412" max="5412" width="19.06640625" bestFit="1" customWidth="1"/>
    <col min="5413" max="5413" width="21" bestFit="1" customWidth="1"/>
    <col min="5414" max="5414" width="23.796875" bestFit="1" customWidth="1"/>
    <col min="5415" max="5415" width="43.6640625" bestFit="1" customWidth="1"/>
    <col min="5416" max="5416" width="46.46484375" bestFit="1" customWidth="1"/>
    <col min="5417" max="5417" width="44" bestFit="1" customWidth="1"/>
    <col min="5418" max="5418" width="46.796875" bestFit="1" customWidth="1"/>
    <col min="5419" max="5419" width="11.86328125" bestFit="1" customWidth="1"/>
    <col min="5420" max="5420" width="14.6640625" bestFit="1" customWidth="1"/>
    <col min="5421" max="5421" width="41.33203125" bestFit="1" customWidth="1"/>
    <col min="5422" max="5422" width="44.1328125" bestFit="1" customWidth="1"/>
    <col min="5423" max="5423" width="37.33203125" bestFit="1" customWidth="1"/>
    <col min="5424" max="5424" width="40.1328125" bestFit="1" customWidth="1"/>
    <col min="5425" max="5425" width="44.3984375" bestFit="1" customWidth="1"/>
    <col min="5426" max="5426" width="47.19921875" bestFit="1" customWidth="1"/>
    <col min="5427" max="5427" width="22.53125" bestFit="1" customWidth="1"/>
    <col min="5428" max="5428" width="25.3984375" bestFit="1" customWidth="1"/>
    <col min="5429" max="5429" width="22.86328125" bestFit="1" customWidth="1"/>
    <col min="5430" max="5430" width="25.6640625" bestFit="1" customWidth="1"/>
    <col min="5431" max="5431" width="27.19921875" bestFit="1" customWidth="1"/>
    <col min="5432" max="5432" width="30" bestFit="1" customWidth="1"/>
    <col min="5433" max="5433" width="20.46484375" bestFit="1" customWidth="1"/>
    <col min="5434" max="5434" width="23.265625" bestFit="1" customWidth="1"/>
    <col min="5435" max="5435" width="21.1328125" bestFit="1" customWidth="1"/>
    <col min="5436" max="5436" width="23.9296875" bestFit="1" customWidth="1"/>
    <col min="5437" max="5437" width="21.3984375" bestFit="1" customWidth="1"/>
    <col min="5438" max="5438" width="24.19921875" bestFit="1" customWidth="1"/>
    <col min="5439" max="5439" width="22.59765625" bestFit="1" customWidth="1"/>
    <col min="5440" max="5440" width="25.46484375" bestFit="1" customWidth="1"/>
    <col min="5441" max="5441" width="18.53125" bestFit="1" customWidth="1"/>
    <col min="5442" max="5442" width="21.3984375" bestFit="1" customWidth="1"/>
    <col min="5443" max="5443" width="31.53125" bestFit="1" customWidth="1"/>
    <col min="5444" max="5444" width="34.33203125" bestFit="1" customWidth="1"/>
    <col min="5445" max="5445" width="24.33203125" bestFit="1" customWidth="1"/>
    <col min="5446" max="5446" width="27.1328125" bestFit="1" customWidth="1"/>
    <col min="5447" max="5447" width="29.265625" bestFit="1" customWidth="1"/>
    <col min="5448" max="5448" width="32.06640625" bestFit="1" customWidth="1"/>
    <col min="5449" max="5449" width="40.6640625" bestFit="1" customWidth="1"/>
    <col min="5450" max="5450" width="43.46484375" bestFit="1" customWidth="1"/>
    <col min="5451" max="5451" width="51.59765625" bestFit="1" customWidth="1"/>
    <col min="5452" max="5452" width="54.3984375" bestFit="1" customWidth="1"/>
    <col min="5453" max="5453" width="40.53125" bestFit="1" customWidth="1"/>
    <col min="5454" max="5454" width="43.33203125" bestFit="1" customWidth="1"/>
    <col min="5455" max="5455" width="45.6640625" bestFit="1" customWidth="1"/>
    <col min="5456" max="5456" width="48.46484375" bestFit="1" customWidth="1"/>
    <col min="5457" max="5457" width="41.265625" bestFit="1" customWidth="1"/>
    <col min="5458" max="5458" width="44.06640625" bestFit="1" customWidth="1"/>
    <col min="5459" max="5459" width="49.265625" bestFit="1" customWidth="1"/>
    <col min="5460" max="5460" width="52.06640625" bestFit="1" customWidth="1"/>
    <col min="5461" max="5461" width="21.19921875" bestFit="1" customWidth="1"/>
    <col min="5462" max="5462" width="24" bestFit="1" customWidth="1"/>
    <col min="5463" max="5463" width="40" bestFit="1" customWidth="1"/>
    <col min="5464" max="5464" width="42.796875" bestFit="1" customWidth="1"/>
    <col min="5465" max="5465" width="54.06640625" bestFit="1" customWidth="1"/>
    <col min="5466" max="5466" width="56.86328125" bestFit="1" customWidth="1"/>
    <col min="5467" max="5467" width="55.6640625" bestFit="1" customWidth="1"/>
    <col min="5468" max="5468" width="58.46484375" bestFit="1" customWidth="1"/>
    <col min="5469" max="5469" width="34" bestFit="1" customWidth="1"/>
    <col min="5470" max="5470" width="36.796875" bestFit="1" customWidth="1"/>
    <col min="5471" max="5471" width="29.33203125" bestFit="1" customWidth="1"/>
    <col min="5472" max="5472" width="32.1328125" bestFit="1" customWidth="1"/>
    <col min="5473" max="5473" width="15.53125" bestFit="1" customWidth="1"/>
    <col min="5474" max="5474" width="18.33203125" bestFit="1" customWidth="1"/>
    <col min="5475" max="5475" width="39.33203125" bestFit="1" customWidth="1"/>
    <col min="5476" max="5476" width="42.1328125" bestFit="1" customWidth="1"/>
    <col min="5477" max="5477" width="26.6640625" bestFit="1" customWidth="1"/>
    <col min="5478" max="5478" width="29.53125" bestFit="1" customWidth="1"/>
    <col min="5479" max="5479" width="16.46484375" bestFit="1" customWidth="1"/>
    <col min="5480" max="5480" width="19.265625" bestFit="1" customWidth="1"/>
    <col min="5481" max="5481" width="49.06640625" bestFit="1" customWidth="1"/>
    <col min="5482" max="5482" width="51.86328125" bestFit="1" customWidth="1"/>
    <col min="5483" max="5483" width="29.53125" bestFit="1" customWidth="1"/>
    <col min="5484" max="5484" width="32.33203125" bestFit="1" customWidth="1"/>
    <col min="5485" max="5485" width="28.73046875" bestFit="1" customWidth="1"/>
    <col min="5486" max="5486" width="31.53125" bestFit="1" customWidth="1"/>
    <col min="5487" max="5487" width="11" bestFit="1" customWidth="1"/>
    <col min="5488" max="5488" width="13.796875" bestFit="1" customWidth="1"/>
    <col min="5489" max="5489" width="47.46484375" bestFit="1" customWidth="1"/>
    <col min="5490" max="5490" width="50.265625" bestFit="1" customWidth="1"/>
    <col min="5491" max="5491" width="10.6640625" bestFit="1" customWidth="1"/>
    <col min="5492" max="5492" width="13.46484375" bestFit="1" customWidth="1"/>
    <col min="5493" max="5493" width="54" bestFit="1" customWidth="1"/>
    <col min="5494" max="5494" width="56.796875" bestFit="1" customWidth="1"/>
    <col min="5495" max="5495" width="34.796875" bestFit="1" customWidth="1"/>
    <col min="5496" max="5496" width="37.6640625" bestFit="1" customWidth="1"/>
    <col min="5497" max="5497" width="33.265625" bestFit="1" customWidth="1"/>
    <col min="5498" max="5498" width="36.06640625" bestFit="1" customWidth="1"/>
    <col min="5499" max="5499" width="52.3984375" bestFit="1" customWidth="1"/>
    <col min="5500" max="5500" width="55.19921875" bestFit="1" customWidth="1"/>
    <col min="5501" max="5501" width="37.6640625" bestFit="1" customWidth="1"/>
    <col min="5502" max="5502" width="40.46484375" bestFit="1" customWidth="1"/>
    <col min="5503" max="5503" width="41.73046875" bestFit="1" customWidth="1"/>
    <col min="5504" max="5504" width="44.53125" bestFit="1" customWidth="1"/>
    <col min="5505" max="5505" width="40.19921875" bestFit="1" customWidth="1"/>
    <col min="5506" max="5506" width="43" bestFit="1" customWidth="1"/>
    <col min="5507" max="5507" width="13.06640625" bestFit="1" customWidth="1"/>
    <col min="5508" max="5508" width="15.86328125" bestFit="1" customWidth="1"/>
    <col min="5509" max="5509" width="51.19921875" bestFit="1" customWidth="1"/>
    <col min="5510" max="5510" width="54" bestFit="1" customWidth="1"/>
    <col min="5511" max="5511" width="50.9296875" bestFit="1" customWidth="1"/>
    <col min="5512" max="5512" width="53.796875" bestFit="1" customWidth="1"/>
    <col min="5513" max="5513" width="21.3984375" bestFit="1" customWidth="1"/>
    <col min="5514" max="5514" width="24.19921875" bestFit="1" customWidth="1"/>
    <col min="5515" max="5515" width="26" bestFit="1" customWidth="1"/>
    <col min="5516" max="5516" width="28.796875" bestFit="1" customWidth="1"/>
    <col min="5517" max="5517" width="56.265625" bestFit="1" customWidth="1"/>
    <col min="5518" max="5518" width="59.06640625" bestFit="1" customWidth="1"/>
    <col min="5519" max="5519" width="51.3984375" bestFit="1" customWidth="1"/>
    <col min="5520" max="5520" width="54.19921875" bestFit="1" customWidth="1"/>
    <col min="5521" max="5521" width="25" bestFit="1" customWidth="1"/>
    <col min="5522" max="5522" width="27.796875" bestFit="1" customWidth="1"/>
    <col min="5523" max="5523" width="29.796875" bestFit="1" customWidth="1"/>
    <col min="5524" max="5524" width="32.59765625" bestFit="1" customWidth="1"/>
    <col min="5525" max="5525" width="14.796875" bestFit="1" customWidth="1"/>
    <col min="5526" max="5526" width="17.59765625" bestFit="1" customWidth="1"/>
    <col min="5527" max="5527" width="22.46484375" bestFit="1" customWidth="1"/>
    <col min="5528" max="5528" width="25.33203125" bestFit="1" customWidth="1"/>
    <col min="5529" max="5529" width="33.1328125" bestFit="1" customWidth="1"/>
    <col min="5530" max="5530" width="35.9296875" bestFit="1" customWidth="1"/>
    <col min="5531" max="5531" width="44.46484375" bestFit="1" customWidth="1"/>
    <col min="5532" max="5532" width="47.265625" bestFit="1" customWidth="1"/>
    <col min="5533" max="5533" width="43.19921875" bestFit="1" customWidth="1"/>
    <col min="5534" max="5534" width="46" bestFit="1" customWidth="1"/>
    <col min="5535" max="5535" width="51.796875" bestFit="1" customWidth="1"/>
    <col min="5536" max="5536" width="54.59765625" bestFit="1" customWidth="1"/>
    <col min="5537" max="5537" width="54.86328125" bestFit="1" customWidth="1"/>
    <col min="5538" max="5538" width="57.73046875" bestFit="1" customWidth="1"/>
    <col min="5539" max="5539" width="42.86328125" bestFit="1" customWidth="1"/>
    <col min="5540" max="5540" width="45.73046875" bestFit="1" customWidth="1"/>
    <col min="5541" max="5541" width="21.73046875" bestFit="1" customWidth="1"/>
    <col min="5542" max="5542" width="24.53125" bestFit="1" customWidth="1"/>
    <col min="5543" max="5543" width="28.1328125" bestFit="1" customWidth="1"/>
    <col min="5544" max="5544" width="30.9296875" bestFit="1" customWidth="1"/>
    <col min="5545" max="5545" width="33.265625" bestFit="1" customWidth="1"/>
    <col min="5546" max="5546" width="36.06640625" bestFit="1" customWidth="1"/>
    <col min="5547" max="5547" width="37.73046875" bestFit="1" customWidth="1"/>
    <col min="5548" max="5548" width="40.53125" bestFit="1" customWidth="1"/>
    <col min="5549" max="5549" width="22.06640625" bestFit="1" customWidth="1"/>
    <col min="5550" max="5550" width="24.86328125" bestFit="1" customWidth="1"/>
    <col min="5551" max="5551" width="26.46484375" bestFit="1" customWidth="1"/>
    <col min="5552" max="5552" width="29.33203125" bestFit="1" customWidth="1"/>
    <col min="5553" max="5553" width="15" bestFit="1" customWidth="1"/>
    <col min="5554" max="5554" width="17.796875" bestFit="1" customWidth="1"/>
    <col min="5555" max="5555" width="30.1328125" bestFit="1" customWidth="1"/>
    <col min="5556" max="5556" width="32.9296875" bestFit="1" customWidth="1"/>
    <col min="5557" max="5557" width="28.59765625" bestFit="1" customWidth="1"/>
    <col min="5558" max="5558" width="31.3984375" bestFit="1" customWidth="1"/>
    <col min="5559" max="5559" width="39.33203125" bestFit="1" customWidth="1"/>
    <col min="5560" max="5560" width="42.1328125" bestFit="1" customWidth="1"/>
    <col min="5561" max="5561" width="41.9296875" bestFit="1" customWidth="1"/>
    <col min="5562" max="5562" width="44.73046875" bestFit="1" customWidth="1"/>
    <col min="5563" max="5563" width="36.19921875" bestFit="1" customWidth="1"/>
    <col min="5564" max="5564" width="39" bestFit="1" customWidth="1"/>
    <col min="5565" max="5565" width="15.3984375" bestFit="1" customWidth="1"/>
    <col min="5566" max="5566" width="18.19921875" bestFit="1" customWidth="1"/>
    <col min="5567" max="5567" width="20.59765625" bestFit="1" customWidth="1"/>
    <col min="5568" max="5568" width="23.3984375" bestFit="1" customWidth="1"/>
    <col min="5569" max="5569" width="12.86328125" bestFit="1" customWidth="1"/>
    <col min="5570" max="5570" width="15.6640625" bestFit="1" customWidth="1"/>
    <col min="5571" max="5571" width="52.06640625" bestFit="1" customWidth="1"/>
    <col min="5572" max="5572" width="54.86328125" bestFit="1" customWidth="1"/>
    <col min="5573" max="5573" width="42.73046875" bestFit="1" customWidth="1"/>
    <col min="5574" max="5574" width="45.59765625" bestFit="1" customWidth="1"/>
    <col min="5575" max="5575" width="27.1328125" bestFit="1" customWidth="1"/>
    <col min="5576" max="5576" width="29.9296875" bestFit="1" customWidth="1"/>
    <col min="5577" max="5577" width="45.796875" bestFit="1" customWidth="1"/>
    <col min="5578" max="5578" width="48.59765625" bestFit="1" customWidth="1"/>
    <col min="5579" max="5579" width="41.73046875" bestFit="1" customWidth="1"/>
    <col min="5580" max="5580" width="44.53125" bestFit="1" customWidth="1"/>
    <col min="5581" max="5581" width="37.19921875" bestFit="1" customWidth="1"/>
    <col min="5582" max="5582" width="40" bestFit="1" customWidth="1"/>
    <col min="5583" max="5583" width="30.9296875" bestFit="1" customWidth="1"/>
    <col min="5584" max="5584" width="33.73046875" bestFit="1" customWidth="1"/>
    <col min="5585" max="5585" width="54.59765625" bestFit="1" customWidth="1"/>
    <col min="5586" max="5586" width="57.3984375" bestFit="1" customWidth="1"/>
    <col min="5587" max="5587" width="20.59765625" bestFit="1" customWidth="1"/>
    <col min="5588" max="5588" width="23.3984375" bestFit="1" customWidth="1"/>
    <col min="5589" max="5589" width="32.6640625" bestFit="1" customWidth="1"/>
    <col min="5590" max="5590" width="35.46484375" bestFit="1" customWidth="1"/>
    <col min="5591" max="5591" width="45.86328125" bestFit="1" customWidth="1"/>
    <col min="5592" max="5592" width="48.6640625" bestFit="1" customWidth="1"/>
    <col min="5593" max="5593" width="43.46484375" bestFit="1" customWidth="1"/>
    <col min="5594" max="5594" width="46.265625" bestFit="1" customWidth="1"/>
    <col min="5595" max="5595" width="10.73046875" bestFit="1" customWidth="1"/>
    <col min="5596" max="5596" width="13.53125" bestFit="1" customWidth="1"/>
    <col min="5597" max="5597" width="39.73046875" bestFit="1" customWidth="1"/>
    <col min="5598" max="5598" width="42.53125" bestFit="1" customWidth="1"/>
    <col min="5599" max="5599" width="12.1328125" bestFit="1" customWidth="1"/>
    <col min="5600" max="5600" width="14.9296875" bestFit="1" customWidth="1"/>
    <col min="5601" max="5601" width="54.3984375" bestFit="1" customWidth="1"/>
    <col min="5602" max="5602" width="57.19921875" bestFit="1" customWidth="1"/>
    <col min="5603" max="5603" width="8.19921875" bestFit="1" customWidth="1"/>
    <col min="5604" max="5604" width="10.9296875" bestFit="1" customWidth="1"/>
    <col min="5605" max="5605" width="55.265625" bestFit="1" customWidth="1"/>
    <col min="5606" max="5606" width="58.06640625" bestFit="1" customWidth="1"/>
    <col min="5607" max="5607" width="21.9296875" bestFit="1" customWidth="1"/>
    <col min="5608" max="5608" width="24.73046875" bestFit="1" customWidth="1"/>
    <col min="5609" max="5609" width="16.19921875" bestFit="1" customWidth="1"/>
    <col min="5610" max="5610" width="19" bestFit="1" customWidth="1"/>
    <col min="5611" max="5611" width="32.06640625" bestFit="1" customWidth="1"/>
    <col min="5612" max="5612" width="34.86328125" bestFit="1" customWidth="1"/>
    <col min="5613" max="5613" width="43.59765625" bestFit="1" customWidth="1"/>
    <col min="5614" max="5614" width="46.3984375" bestFit="1" customWidth="1"/>
    <col min="5615" max="5615" width="45" bestFit="1" customWidth="1"/>
    <col min="5616" max="5616" width="47.796875" bestFit="1" customWidth="1"/>
    <col min="5617" max="5617" width="37.59765625" bestFit="1" customWidth="1"/>
    <col min="5618" max="5618" width="40.3984375" bestFit="1" customWidth="1"/>
    <col min="5619" max="5619" width="49.86328125" bestFit="1" customWidth="1"/>
    <col min="5620" max="5620" width="52.6640625" bestFit="1" customWidth="1"/>
    <col min="5621" max="5621" width="10.796875" bestFit="1" customWidth="1"/>
    <col min="5622" max="5622" width="13.59765625" bestFit="1" customWidth="1"/>
    <col min="5623" max="5623" width="54.9296875" bestFit="1" customWidth="1"/>
    <col min="5624" max="5624" width="57.796875" bestFit="1" customWidth="1"/>
    <col min="5625" max="5625" width="53.19921875" bestFit="1" customWidth="1"/>
    <col min="5626" max="5626" width="56" bestFit="1" customWidth="1"/>
    <col min="5627" max="5627" width="18.53125" bestFit="1" customWidth="1"/>
    <col min="5628" max="5628" width="21.3984375" bestFit="1" customWidth="1"/>
    <col min="5629" max="5629" width="9.19921875" bestFit="1" customWidth="1"/>
    <col min="5630" max="5630" width="11.9296875" bestFit="1" customWidth="1"/>
    <col min="5631" max="5631" width="39.06640625" bestFit="1" customWidth="1"/>
    <col min="5632" max="5632" width="41.86328125" bestFit="1" customWidth="1"/>
    <col min="5633" max="5633" width="23.1328125" bestFit="1" customWidth="1"/>
    <col min="5634" max="5634" width="25.9296875" bestFit="1" customWidth="1"/>
    <col min="5635" max="5635" width="38.46484375" bestFit="1" customWidth="1"/>
    <col min="5636" max="5636" width="41.33203125" bestFit="1" customWidth="1"/>
    <col min="5637" max="5637" width="30" bestFit="1" customWidth="1"/>
    <col min="5638" max="5638" width="32.796875" bestFit="1" customWidth="1"/>
    <col min="5639" max="5639" width="27" bestFit="1" customWidth="1"/>
    <col min="5640" max="5640" width="29.796875" bestFit="1" customWidth="1"/>
    <col min="5641" max="5641" width="29.9296875" bestFit="1" customWidth="1"/>
    <col min="5642" max="5642" width="32.73046875" bestFit="1" customWidth="1"/>
    <col min="5643" max="5643" width="31.06640625" bestFit="1" customWidth="1"/>
    <col min="5644" max="5644" width="33.86328125" bestFit="1" customWidth="1"/>
    <col min="5645" max="5645" width="49" bestFit="1" customWidth="1"/>
    <col min="5646" max="5646" width="51.796875" bestFit="1" customWidth="1"/>
    <col min="5647" max="5647" width="28.265625" bestFit="1" customWidth="1"/>
    <col min="5648" max="5648" width="31.06640625" bestFit="1" customWidth="1"/>
    <col min="5649" max="5649" width="54.19921875" bestFit="1" customWidth="1"/>
    <col min="5650" max="5650" width="57" bestFit="1" customWidth="1"/>
    <col min="5651" max="5651" width="10.46484375" bestFit="1" customWidth="1"/>
    <col min="5652" max="5652" width="13.265625" bestFit="1" customWidth="1"/>
    <col min="5653" max="5653" width="29.6640625" bestFit="1" customWidth="1"/>
    <col min="5654" max="5654" width="32.46484375" bestFit="1" customWidth="1"/>
    <col min="5655" max="5655" width="32.86328125" bestFit="1" customWidth="1"/>
    <col min="5656" max="5656" width="35.6640625" bestFit="1" customWidth="1"/>
    <col min="5657" max="5657" width="26.86328125" bestFit="1" customWidth="1"/>
    <col min="5658" max="5658" width="29.6640625" bestFit="1" customWidth="1"/>
    <col min="5659" max="5659" width="21.06640625" bestFit="1" customWidth="1"/>
    <col min="5660" max="5660" width="23.86328125" bestFit="1" customWidth="1"/>
    <col min="5661" max="5661" width="26.46484375" bestFit="1" customWidth="1"/>
    <col min="5662" max="5662" width="29.33203125" bestFit="1" customWidth="1"/>
    <col min="5663" max="5663" width="24.59765625" bestFit="1" customWidth="1"/>
    <col min="5664" max="5664" width="27.3984375" bestFit="1" customWidth="1"/>
    <col min="5665" max="5665" width="22.86328125" bestFit="1" customWidth="1"/>
    <col min="5666" max="5666" width="25.6640625" bestFit="1" customWidth="1"/>
    <col min="5667" max="5667" width="37.46484375" bestFit="1" customWidth="1"/>
    <col min="5668" max="5668" width="40.265625" bestFit="1" customWidth="1"/>
    <col min="5669" max="5669" width="35.73046875" bestFit="1" customWidth="1"/>
    <col min="5670" max="5670" width="38.53125" bestFit="1" customWidth="1"/>
    <col min="5671" max="5671" width="14.46484375" bestFit="1" customWidth="1"/>
    <col min="5672" max="5672" width="17.33203125" bestFit="1" customWidth="1"/>
    <col min="5673" max="5673" width="20.796875" bestFit="1" customWidth="1"/>
    <col min="5674" max="5674" width="23.59765625" bestFit="1" customWidth="1"/>
    <col min="5675" max="5675" width="15.9296875" bestFit="1" customWidth="1"/>
    <col min="5676" max="5676" width="18.73046875" bestFit="1" customWidth="1"/>
    <col min="5677" max="5677" width="53.46484375" bestFit="1" customWidth="1"/>
    <col min="5678" max="5678" width="56.265625" bestFit="1" customWidth="1"/>
    <col min="5679" max="5679" width="32.796875" bestFit="1" customWidth="1"/>
    <col min="5680" max="5680" width="35.59765625" bestFit="1" customWidth="1"/>
    <col min="5681" max="5681" width="39.19921875" bestFit="1" customWidth="1"/>
    <col min="5682" max="5682" width="42" bestFit="1" customWidth="1"/>
    <col min="5683" max="5683" width="37.19921875" bestFit="1" customWidth="1"/>
    <col min="5684" max="5684" width="40" bestFit="1" customWidth="1"/>
    <col min="5685" max="5685" width="45" bestFit="1" customWidth="1"/>
    <col min="5686" max="5686" width="47.796875" bestFit="1" customWidth="1"/>
    <col min="5687" max="5687" width="30.06640625" bestFit="1" customWidth="1"/>
    <col min="5688" max="5688" width="32.86328125" bestFit="1" customWidth="1"/>
    <col min="5689" max="5689" width="33.06640625" bestFit="1" customWidth="1"/>
    <col min="5690" max="5690" width="35.86328125" bestFit="1" customWidth="1"/>
    <col min="5691" max="5691" width="23.6640625" bestFit="1" customWidth="1"/>
    <col min="5692" max="5692" width="26.46484375" bestFit="1" customWidth="1"/>
    <col min="5693" max="5693" width="14.33203125" bestFit="1" customWidth="1"/>
    <col min="5694" max="5694" width="17.19921875" bestFit="1" customWidth="1"/>
    <col min="5695" max="5695" width="24.796875" bestFit="1" customWidth="1"/>
    <col min="5696" max="5696" width="27.59765625" bestFit="1" customWidth="1"/>
    <col min="5697" max="5697" width="45.73046875" bestFit="1" customWidth="1"/>
    <col min="5698" max="5698" width="48.53125" bestFit="1" customWidth="1"/>
    <col min="5699" max="5699" width="8.9296875" bestFit="1" customWidth="1"/>
    <col min="5700" max="5700" width="9.73046875" bestFit="1" customWidth="1"/>
    <col min="5701" max="5701" width="42.796875" bestFit="1" customWidth="1"/>
    <col min="5702" max="5702" width="45.6640625" bestFit="1" customWidth="1"/>
    <col min="5703" max="5703" width="13.86328125" bestFit="1" customWidth="1"/>
    <col min="5704" max="5704" width="16.6640625" bestFit="1" customWidth="1"/>
    <col min="5705" max="5705" width="44.86328125" bestFit="1" customWidth="1"/>
    <col min="5706" max="5706" width="47.6640625" bestFit="1" customWidth="1"/>
    <col min="5707" max="5707" width="8.9296875" bestFit="1" customWidth="1"/>
    <col min="5708" max="5708" width="10.46484375" bestFit="1" customWidth="1"/>
    <col min="5709" max="5709" width="41.265625" bestFit="1" customWidth="1"/>
    <col min="5710" max="5710" width="44.06640625" bestFit="1" customWidth="1"/>
    <col min="5711" max="5711" width="26.46484375" bestFit="1" customWidth="1"/>
    <col min="5712" max="5712" width="29.33203125" bestFit="1" customWidth="1"/>
    <col min="5713" max="5713" width="40.6640625" bestFit="1" customWidth="1"/>
    <col min="5714" max="5714" width="43.46484375" bestFit="1" customWidth="1"/>
    <col min="5715" max="5715" width="41.1328125" bestFit="1" customWidth="1"/>
    <col min="5716" max="5716" width="43.9296875" bestFit="1" customWidth="1"/>
    <col min="5717" max="5717" width="42.86328125" bestFit="1" customWidth="1"/>
    <col min="5718" max="5718" width="45.73046875" bestFit="1" customWidth="1"/>
    <col min="5719" max="5719" width="45.53125" bestFit="1" customWidth="1"/>
    <col min="5720" max="5720" width="48.33203125" bestFit="1" customWidth="1"/>
    <col min="5721" max="5721" width="51.73046875" bestFit="1" customWidth="1"/>
    <col min="5722" max="5722" width="54.53125" bestFit="1" customWidth="1"/>
    <col min="5723" max="5723" width="53.33203125" bestFit="1" customWidth="1"/>
    <col min="5724" max="5724" width="56.1328125" bestFit="1" customWidth="1"/>
    <col min="5725" max="5725" width="43.19921875" bestFit="1" customWidth="1"/>
    <col min="5726" max="5726" width="46" bestFit="1" customWidth="1"/>
    <col min="5727" max="5727" width="44.59765625" bestFit="1" customWidth="1"/>
    <col min="5728" max="5728" width="47.3984375" bestFit="1" customWidth="1"/>
    <col min="5729" max="5729" width="18.46484375" bestFit="1" customWidth="1"/>
    <col min="5730" max="5730" width="21.33203125" bestFit="1" customWidth="1"/>
    <col min="5731" max="5731" width="28.73046875" bestFit="1" customWidth="1"/>
    <col min="5732" max="5732" width="31.53125" bestFit="1" customWidth="1"/>
    <col min="5733" max="5733" width="34.796875" bestFit="1" customWidth="1"/>
    <col min="5734" max="5734" width="37.46484375" bestFit="1" customWidth="1"/>
    <col min="5735" max="5735" width="13.59765625" bestFit="1" customWidth="1"/>
    <col min="5736" max="5736" width="16.3984375" bestFit="1" customWidth="1"/>
    <col min="5737" max="5737" width="32.46484375" bestFit="1" customWidth="1"/>
    <col min="5738" max="5738" width="35.265625" bestFit="1" customWidth="1"/>
    <col min="5739" max="5739" width="32.06640625" bestFit="1" customWidth="1"/>
    <col min="5740" max="5740" width="34.86328125" bestFit="1" customWidth="1"/>
    <col min="5741" max="5741" width="42" bestFit="1" customWidth="1"/>
    <col min="5742" max="5742" width="44.796875" bestFit="1" customWidth="1"/>
    <col min="5743" max="5743" width="21.265625" bestFit="1" customWidth="1"/>
    <col min="5744" max="5744" width="24.06640625" bestFit="1" customWidth="1"/>
    <col min="5745" max="5745" width="28.19921875" bestFit="1" customWidth="1"/>
    <col min="5746" max="5746" width="31" bestFit="1" customWidth="1"/>
    <col min="5747" max="5747" width="14.265625" bestFit="1" customWidth="1"/>
    <col min="5748" max="5748" width="17.1328125" bestFit="1" customWidth="1"/>
    <col min="5749" max="5749" width="25.46484375" bestFit="1" customWidth="1"/>
    <col min="5750" max="5750" width="28.265625" bestFit="1" customWidth="1"/>
    <col min="5751" max="5751" width="41" bestFit="1" customWidth="1"/>
    <col min="5752" max="5752" width="43.796875" bestFit="1" customWidth="1"/>
    <col min="5753" max="5753" width="17.86328125" bestFit="1" customWidth="1"/>
    <col min="5754" max="5754" width="20.6640625" bestFit="1" customWidth="1"/>
    <col min="5755" max="5755" width="11.1328125" bestFit="1" customWidth="1"/>
    <col min="5756" max="5756" width="13.9296875" bestFit="1" customWidth="1"/>
    <col min="5757" max="5757" width="25.06640625" bestFit="1" customWidth="1"/>
    <col min="5758" max="5758" width="27.86328125" bestFit="1" customWidth="1"/>
    <col min="5759" max="5759" width="45.53125" bestFit="1" customWidth="1"/>
    <col min="5760" max="5760" width="48.33203125" bestFit="1" customWidth="1"/>
    <col min="5761" max="5761" width="41.53125" bestFit="1" customWidth="1"/>
    <col min="5762" max="5762" width="44.33203125" bestFit="1" customWidth="1"/>
    <col min="5763" max="5763" width="27.33203125" bestFit="1" customWidth="1"/>
    <col min="5764" max="5764" width="30.1328125" bestFit="1" customWidth="1"/>
    <col min="5765" max="5765" width="54.1328125" bestFit="1" customWidth="1"/>
    <col min="5766" max="5766" width="56.9296875" bestFit="1" customWidth="1"/>
    <col min="5767" max="5767" width="55.3984375" bestFit="1" customWidth="1"/>
    <col min="5768" max="5768" width="58.19921875" bestFit="1" customWidth="1"/>
    <col min="5769" max="5769" width="23.06640625" bestFit="1" customWidth="1"/>
    <col min="5770" max="5770" width="25.86328125" bestFit="1" customWidth="1"/>
    <col min="5771" max="5771" width="32.86328125" bestFit="1" customWidth="1"/>
    <col min="5772" max="5772" width="35.6640625" bestFit="1" customWidth="1"/>
    <col min="5773" max="5773" width="32.33203125" bestFit="1" customWidth="1"/>
    <col min="5774" max="5774" width="35.1328125" bestFit="1" customWidth="1"/>
    <col min="5775" max="5775" width="45.06640625" bestFit="1" customWidth="1"/>
    <col min="5776" max="5776" width="47.86328125" bestFit="1" customWidth="1"/>
    <col min="5777" max="5777" width="23.73046875" bestFit="1" customWidth="1"/>
    <col min="5778" max="5778" width="26.53125" bestFit="1" customWidth="1"/>
    <col min="5779" max="5779" width="46.6640625" bestFit="1" customWidth="1"/>
    <col min="5780" max="5780" width="49.53125" bestFit="1" customWidth="1"/>
    <col min="5781" max="5781" width="38.19921875" bestFit="1" customWidth="1"/>
    <col min="5782" max="5782" width="41" bestFit="1" customWidth="1"/>
    <col min="5783" max="5783" width="47.59765625" bestFit="1" customWidth="1"/>
    <col min="5784" max="5784" width="50.3984375" bestFit="1" customWidth="1"/>
    <col min="5785" max="5785" width="46.9296875" bestFit="1" customWidth="1"/>
    <col min="5786" max="5786" width="49.796875" bestFit="1" customWidth="1"/>
    <col min="5787" max="5787" width="58.73046875" bestFit="1" customWidth="1"/>
    <col min="5788" max="5788" width="61.59765625" bestFit="1" customWidth="1"/>
    <col min="5789" max="5789" width="43.06640625" bestFit="1" customWidth="1"/>
    <col min="5790" max="5790" width="45.86328125" bestFit="1" customWidth="1"/>
    <col min="5791" max="5791" width="17.3984375" bestFit="1" customWidth="1"/>
    <col min="5792" max="5792" width="20.19921875" bestFit="1" customWidth="1"/>
    <col min="5793" max="5793" width="38.46484375" bestFit="1" customWidth="1"/>
    <col min="5794" max="5794" width="41.33203125" bestFit="1" customWidth="1"/>
    <col min="5795" max="5795" width="22.3984375" bestFit="1" customWidth="1"/>
    <col min="5796" max="5796" width="25.265625" bestFit="1" customWidth="1"/>
    <col min="5797" max="5797" width="39.06640625" bestFit="1" customWidth="1"/>
    <col min="5798" max="5798" width="41.86328125" bestFit="1" customWidth="1"/>
    <col min="5799" max="5799" width="22.53125" bestFit="1" customWidth="1"/>
    <col min="5800" max="5800" width="25.3984375" bestFit="1" customWidth="1"/>
    <col min="5801" max="5801" width="39.33203125" bestFit="1" customWidth="1"/>
    <col min="5802" max="5802" width="42.1328125" bestFit="1" customWidth="1"/>
    <col min="5803" max="5803" width="44.53125" bestFit="1" customWidth="1"/>
    <col min="5804" max="5804" width="47.33203125" bestFit="1" customWidth="1"/>
    <col min="5805" max="5805" width="34.73046875" bestFit="1" customWidth="1"/>
    <col min="5806" max="5806" width="37.59765625" bestFit="1" customWidth="1"/>
    <col min="5807" max="5807" width="45" bestFit="1" customWidth="1"/>
    <col min="5808" max="5808" width="47.796875" bestFit="1" customWidth="1"/>
    <col min="5809" max="5809" width="32.6640625" bestFit="1" customWidth="1"/>
    <col min="5810" max="5810" width="35.46484375" bestFit="1" customWidth="1"/>
    <col min="5811" max="5811" width="33" bestFit="1" customWidth="1"/>
    <col min="5812" max="5812" width="35.796875" bestFit="1" customWidth="1"/>
    <col min="5813" max="5813" width="51.3984375" bestFit="1" customWidth="1"/>
    <col min="5814" max="5814" width="54.19921875" bestFit="1" customWidth="1"/>
    <col min="5815" max="5815" width="44.06640625" bestFit="1" customWidth="1"/>
    <col min="5816" max="5816" width="46.86328125" bestFit="1" customWidth="1"/>
    <col min="5817" max="5817" width="33.19921875" bestFit="1" customWidth="1"/>
    <col min="5818" max="5818" width="36" bestFit="1" customWidth="1"/>
    <col min="5819" max="5819" width="44.3984375" bestFit="1" customWidth="1"/>
    <col min="5820" max="5820" width="47.19921875" bestFit="1" customWidth="1"/>
    <col min="5821" max="5821" width="37.6640625" bestFit="1" customWidth="1"/>
    <col min="5822" max="5822" width="40.46484375" bestFit="1" customWidth="1"/>
    <col min="5823" max="5823" width="52.73046875" bestFit="1" customWidth="1"/>
    <col min="5824" max="5824" width="55.53125" bestFit="1" customWidth="1"/>
    <col min="5825" max="5825" width="38.265625" bestFit="1" customWidth="1"/>
    <col min="5826" max="5826" width="41.06640625" bestFit="1" customWidth="1"/>
    <col min="5827" max="5827" width="48.06640625" bestFit="1" customWidth="1"/>
    <col min="5828" max="5828" width="50.86328125" bestFit="1" customWidth="1"/>
    <col min="5829" max="5829" width="50.3984375" bestFit="1" customWidth="1"/>
    <col min="5830" max="5830" width="53.19921875" bestFit="1" customWidth="1"/>
    <col min="5831" max="5831" width="17.53125" bestFit="1" customWidth="1"/>
    <col min="5832" max="5832" width="20.33203125" bestFit="1" customWidth="1"/>
    <col min="5833" max="5833" width="14.9296875" bestFit="1" customWidth="1"/>
    <col min="5834" max="5834" width="17.73046875" bestFit="1" customWidth="1"/>
    <col min="5835" max="5835" width="46.59765625" bestFit="1" customWidth="1"/>
    <col min="5836" max="5836" width="49.46484375" bestFit="1" customWidth="1"/>
    <col min="5837" max="5837" width="13.73046875" bestFit="1" customWidth="1"/>
    <col min="5838" max="5838" width="16.53125" bestFit="1" customWidth="1"/>
    <col min="5839" max="5839" width="18.46484375" bestFit="1" customWidth="1"/>
    <col min="5840" max="5840" width="21.33203125" bestFit="1" customWidth="1"/>
    <col min="5841" max="5841" width="55" bestFit="1" customWidth="1"/>
    <col min="5842" max="5842" width="57.86328125" bestFit="1" customWidth="1"/>
    <col min="5843" max="5843" width="40.796875" bestFit="1" customWidth="1"/>
    <col min="5844" max="5844" width="43.59765625" bestFit="1" customWidth="1"/>
    <col min="5845" max="5845" width="22.19921875" bestFit="1" customWidth="1"/>
    <col min="5846" max="5846" width="25.06640625" bestFit="1" customWidth="1"/>
    <col min="5847" max="5847" width="50.33203125" bestFit="1" customWidth="1"/>
    <col min="5848" max="5848" width="53.1328125" bestFit="1" customWidth="1"/>
    <col min="5849" max="5849" width="27.73046875" bestFit="1" customWidth="1"/>
    <col min="5850" max="5850" width="30.53125" bestFit="1" customWidth="1"/>
    <col min="5851" max="5851" width="11.06640625" bestFit="1" customWidth="1"/>
    <col min="5852" max="5852" width="13.86328125" bestFit="1" customWidth="1"/>
    <col min="5853" max="5853" width="41.19921875" bestFit="1" customWidth="1"/>
    <col min="5854" max="5854" width="44" bestFit="1" customWidth="1"/>
    <col min="5855" max="5855" width="21" bestFit="1" customWidth="1"/>
    <col min="5856" max="5856" width="23.796875" bestFit="1" customWidth="1"/>
    <col min="5857" max="5857" width="11.46484375" bestFit="1" customWidth="1"/>
    <col min="5858" max="5858" width="14.265625" bestFit="1" customWidth="1"/>
    <col min="5859" max="5859" width="45.59765625" bestFit="1" customWidth="1"/>
    <col min="5860" max="5860" width="48.3984375" bestFit="1" customWidth="1"/>
    <col min="5861" max="5861" width="39.73046875" bestFit="1" customWidth="1"/>
    <col min="5862" max="5862" width="42.53125" bestFit="1" customWidth="1"/>
    <col min="5863" max="5863" width="54.59765625" bestFit="1" customWidth="1"/>
    <col min="5864" max="5864" width="57.3984375" bestFit="1" customWidth="1"/>
    <col min="5865" max="5865" width="28.59765625" bestFit="1" customWidth="1"/>
    <col min="5866" max="5866" width="31.3984375" bestFit="1" customWidth="1"/>
    <col min="5867" max="5867" width="30.06640625" bestFit="1" customWidth="1"/>
    <col min="5868" max="5868" width="32.86328125" bestFit="1" customWidth="1"/>
    <col min="5869" max="5869" width="16.6640625" bestFit="1" customWidth="1"/>
    <col min="5870" max="5870" width="19.46484375" bestFit="1" customWidth="1"/>
    <col min="5871" max="5871" width="11.86328125" bestFit="1" customWidth="1"/>
    <col min="5872" max="5872" width="14.6640625" bestFit="1" customWidth="1"/>
    <col min="5873" max="5873" width="55.53125" bestFit="1" customWidth="1"/>
    <col min="5874" max="5874" width="58.33203125" bestFit="1" customWidth="1"/>
    <col min="5875" max="5875" width="23.06640625" bestFit="1" customWidth="1"/>
    <col min="5876" max="5876" width="25.86328125" bestFit="1" customWidth="1"/>
    <col min="5877" max="5877" width="35.59765625" bestFit="1" customWidth="1"/>
    <col min="5878" max="5878" width="38.3984375" bestFit="1" customWidth="1"/>
    <col min="5879" max="5879" width="33.6640625" bestFit="1" customWidth="1"/>
    <col min="5880" max="5880" width="36.46484375" bestFit="1" customWidth="1"/>
    <col min="5881" max="5881" width="14.59765625" bestFit="1" customWidth="1"/>
    <col min="5882" max="5882" width="17.3984375" bestFit="1" customWidth="1"/>
    <col min="5883" max="5883" width="12.73046875" bestFit="1" customWidth="1"/>
    <col min="5884" max="5884" width="15.53125" bestFit="1" customWidth="1"/>
    <col min="5885" max="5885" width="23.265625" bestFit="1" customWidth="1"/>
    <col min="5886" max="5886" width="26.06640625" bestFit="1" customWidth="1"/>
    <col min="5887" max="5887" width="21.46484375" bestFit="1" customWidth="1"/>
    <col min="5888" max="5888" width="24.265625" bestFit="1" customWidth="1"/>
    <col min="5889" max="5889" width="51.3984375" bestFit="1" customWidth="1"/>
    <col min="5890" max="5890" width="54.19921875" bestFit="1" customWidth="1"/>
    <col min="5891" max="5891" width="37.3984375" bestFit="1" customWidth="1"/>
    <col min="5892" max="5892" width="40.19921875" bestFit="1" customWidth="1"/>
    <col min="5893" max="5893" width="26.6640625" bestFit="1" customWidth="1"/>
    <col min="5894" max="5894" width="29.53125" bestFit="1" customWidth="1"/>
    <col min="5895" max="5895" width="19.06640625" bestFit="1" customWidth="1"/>
    <col min="5896" max="5896" width="21.86328125" bestFit="1" customWidth="1"/>
    <col min="5897" max="5897" width="23.46484375" bestFit="1" customWidth="1"/>
    <col min="5898" max="5898" width="26.265625" bestFit="1" customWidth="1"/>
    <col min="5899" max="5899" width="30.06640625" bestFit="1" customWidth="1"/>
    <col min="5900" max="5900" width="32.86328125" bestFit="1" customWidth="1"/>
    <col min="5901" max="5901" width="52.59765625" bestFit="1" customWidth="1"/>
    <col min="5902" max="5902" width="55.3984375" bestFit="1" customWidth="1"/>
    <col min="5903" max="5903" width="45.1328125" bestFit="1" customWidth="1"/>
    <col min="5904" max="5904" width="47.9296875" bestFit="1" customWidth="1"/>
    <col min="5905" max="5905" width="19.265625" bestFit="1" customWidth="1"/>
    <col min="5906" max="5906" width="22.06640625" bestFit="1" customWidth="1"/>
    <col min="5907" max="5907" width="27.19921875" bestFit="1" customWidth="1"/>
    <col min="5908" max="5908" width="30" bestFit="1" customWidth="1"/>
    <col min="5909" max="5909" width="25.3984375" bestFit="1" customWidth="1"/>
    <col min="5910" max="5910" width="28.19921875" bestFit="1" customWidth="1"/>
    <col min="5911" max="5911" width="40.796875" bestFit="1" customWidth="1"/>
    <col min="5912" max="5912" width="43.59765625" bestFit="1" customWidth="1"/>
    <col min="5913" max="5913" width="30.9296875" bestFit="1" customWidth="1"/>
    <col min="5914" max="5914" width="33.73046875" bestFit="1" customWidth="1"/>
    <col min="5915" max="5915" width="35.9296875" bestFit="1" customWidth="1"/>
    <col min="5916" max="5916" width="38.73046875" bestFit="1" customWidth="1"/>
    <col min="5917" max="5917" width="50.796875" bestFit="1" customWidth="1"/>
    <col min="5918" max="5918" width="53.6640625" bestFit="1" customWidth="1"/>
    <col min="5919" max="5919" width="52.53125" bestFit="1" customWidth="1"/>
    <col min="5920" max="5920" width="55.33203125" bestFit="1" customWidth="1"/>
    <col min="5921" max="5921" width="13.265625" bestFit="1" customWidth="1"/>
    <col min="5922" max="5922" width="16.06640625" bestFit="1" customWidth="1"/>
    <col min="5923" max="5923" width="36" bestFit="1" customWidth="1"/>
    <col min="5924" max="5924" width="38.796875" bestFit="1" customWidth="1"/>
    <col min="5925" max="5925" width="29.86328125" bestFit="1" customWidth="1"/>
    <col min="5926" max="5926" width="32.6640625" bestFit="1" customWidth="1"/>
    <col min="5927" max="5927" width="34.59765625" bestFit="1" customWidth="1"/>
    <col min="5928" max="5928" width="37.46484375" bestFit="1" customWidth="1"/>
    <col min="5929" max="5929" width="28.19921875" bestFit="1" customWidth="1"/>
    <col min="5930" max="5930" width="31" bestFit="1" customWidth="1"/>
    <col min="5931" max="5931" width="21.265625" bestFit="1" customWidth="1"/>
    <col min="5932" max="5932" width="24.06640625" bestFit="1" customWidth="1"/>
    <col min="5933" max="5933" width="53.1328125" bestFit="1" customWidth="1"/>
    <col min="5934" max="5934" width="55.9296875" bestFit="1" customWidth="1"/>
    <col min="5935" max="5935" width="42.9296875" bestFit="1" customWidth="1"/>
    <col min="5936" max="5936" width="45.796875" bestFit="1" customWidth="1"/>
    <col min="5937" max="5937" width="19.265625" bestFit="1" customWidth="1"/>
    <col min="5938" max="5938" width="22.06640625" bestFit="1" customWidth="1"/>
    <col min="5939" max="5939" width="14.59765625" bestFit="1" customWidth="1"/>
    <col min="5940" max="5940" width="17.3984375" bestFit="1" customWidth="1"/>
    <col min="5941" max="5941" width="47.3984375" bestFit="1" customWidth="1"/>
    <col min="5942" max="5942" width="50.19921875" bestFit="1" customWidth="1"/>
    <col min="5943" max="5943" width="42.86328125" bestFit="1" customWidth="1"/>
    <col min="5944" max="5944" width="45.73046875" bestFit="1" customWidth="1"/>
    <col min="5945" max="5945" width="34.265625" bestFit="1" customWidth="1"/>
    <col min="5946" max="5946" width="37.06640625" bestFit="1" customWidth="1"/>
    <col min="5947" max="5947" width="48.9296875" bestFit="1" customWidth="1"/>
    <col min="5948" max="5948" width="51.73046875" bestFit="1" customWidth="1"/>
    <col min="5949" max="5949" width="29.86328125" bestFit="1" customWidth="1"/>
    <col min="5950" max="5950" width="32.6640625" bestFit="1" customWidth="1"/>
    <col min="5951" max="5951" width="54.33203125" bestFit="1" customWidth="1"/>
    <col min="5952" max="5952" width="57.1328125" bestFit="1" customWidth="1"/>
    <col min="5953" max="5953" width="11.796875" bestFit="1" customWidth="1"/>
    <col min="5954" max="5954" width="14.59765625" bestFit="1" customWidth="1"/>
    <col min="5955" max="5955" width="39.33203125" bestFit="1" customWidth="1"/>
    <col min="5956" max="5956" width="42.1328125" bestFit="1" customWidth="1"/>
    <col min="5957" max="5957" width="45.1328125" bestFit="1" customWidth="1"/>
    <col min="5958" max="5958" width="47.9296875" bestFit="1" customWidth="1"/>
    <col min="5959" max="5959" width="45.9296875" bestFit="1" customWidth="1"/>
    <col min="5960" max="5960" width="48.73046875" bestFit="1" customWidth="1"/>
    <col min="5961" max="5961" width="49.33203125" bestFit="1" customWidth="1"/>
    <col min="5962" max="5962" width="52.1328125" bestFit="1" customWidth="1"/>
    <col min="5963" max="5963" width="9.53125" bestFit="1" customWidth="1"/>
    <col min="5964" max="5964" width="12.265625" bestFit="1" customWidth="1"/>
    <col min="5965" max="5965" width="37.9296875" bestFit="1" customWidth="1"/>
    <col min="5966" max="5966" width="40.73046875" bestFit="1" customWidth="1"/>
    <col min="5967" max="5967" width="26.9296875" bestFit="1" customWidth="1"/>
    <col min="5968" max="5968" width="29.73046875" bestFit="1" customWidth="1"/>
    <col min="5969" max="5969" width="34.53125" bestFit="1" customWidth="1"/>
    <col min="5970" max="5970" width="37.3984375" bestFit="1" customWidth="1"/>
    <col min="5971" max="5971" width="25.265625" bestFit="1" customWidth="1"/>
    <col min="5972" max="5972" width="28.06640625" bestFit="1" customWidth="1"/>
    <col min="5973" max="5973" width="45.06640625" bestFit="1" customWidth="1"/>
    <col min="5974" max="5974" width="47.86328125" bestFit="1" customWidth="1"/>
    <col min="5975" max="5975" width="36.796875" bestFit="1" customWidth="1"/>
    <col min="5976" max="5976" width="39.59765625" bestFit="1" customWidth="1"/>
    <col min="5977" max="5977" width="14.265625" bestFit="1" customWidth="1"/>
    <col min="5978" max="5978" width="17.1328125" bestFit="1" customWidth="1"/>
    <col min="5979" max="5979" width="47.6640625" bestFit="1" customWidth="1"/>
    <col min="5980" max="5981" width="50.46484375" bestFit="1" customWidth="1"/>
    <col min="5982" max="5982" width="53.265625" bestFit="1" customWidth="1"/>
    <col min="5983" max="5983" width="48.46484375" bestFit="1" customWidth="1"/>
    <col min="5984" max="5984" width="51.265625" bestFit="1" customWidth="1"/>
    <col min="5985" max="5985" width="22.3984375" bestFit="1" customWidth="1"/>
    <col min="5986" max="5986" width="25.265625" bestFit="1" customWidth="1"/>
    <col min="5987" max="5987" width="48.33203125" bestFit="1" customWidth="1"/>
    <col min="5988" max="5988" width="51.1328125" bestFit="1" customWidth="1"/>
    <col min="5989" max="5989" width="20.19921875" bestFit="1" customWidth="1"/>
    <col min="5990" max="5990" width="23" bestFit="1" customWidth="1"/>
    <col min="5991" max="5991" width="36.1328125" bestFit="1" customWidth="1"/>
    <col min="5992" max="5992" width="38.9296875" bestFit="1" customWidth="1"/>
    <col min="5993" max="5993" width="25" bestFit="1" customWidth="1"/>
    <col min="5994" max="5994" width="27.796875" bestFit="1" customWidth="1"/>
    <col min="5995" max="5995" width="52.06640625" bestFit="1" customWidth="1"/>
    <col min="5996" max="5996" width="54.86328125" bestFit="1" customWidth="1"/>
    <col min="5997" max="5997" width="11.73046875" bestFit="1" customWidth="1"/>
    <col min="5998" max="5998" width="14.53125" bestFit="1" customWidth="1"/>
    <col min="5999" max="5999" width="12.19921875" bestFit="1" customWidth="1"/>
    <col min="6000" max="6000" width="15" bestFit="1" customWidth="1"/>
    <col min="6001" max="6001" width="56.1328125" bestFit="1" customWidth="1"/>
    <col min="6002" max="6002" width="58.9296875" bestFit="1" customWidth="1"/>
    <col min="6003" max="6003" width="48.265625" bestFit="1" customWidth="1"/>
    <col min="6004" max="6004" width="51.06640625" bestFit="1" customWidth="1"/>
    <col min="6005" max="6005" width="49.86328125" bestFit="1" customWidth="1"/>
    <col min="6006" max="6006" width="52.6640625" bestFit="1" customWidth="1"/>
    <col min="6007" max="6007" width="47.796875" bestFit="1" customWidth="1"/>
    <col min="6008" max="6008" width="50.59765625" bestFit="1" customWidth="1"/>
    <col min="6009" max="6009" width="36.73046875" bestFit="1" customWidth="1"/>
    <col min="6010" max="6010" width="39.53125" bestFit="1" customWidth="1"/>
    <col min="6011" max="6011" width="17.59765625" bestFit="1" customWidth="1"/>
    <col min="6012" max="6012" width="20.3984375" bestFit="1" customWidth="1"/>
    <col min="6013" max="6013" width="17.73046875" bestFit="1" customWidth="1"/>
    <col min="6014" max="6014" width="20.53125" bestFit="1" customWidth="1"/>
    <col min="6015" max="6015" width="47.9296875" bestFit="1" customWidth="1"/>
    <col min="6016" max="6016" width="50.73046875" bestFit="1" customWidth="1"/>
    <col min="6017" max="6017" width="28.6640625" bestFit="1" customWidth="1"/>
    <col min="6018" max="6018" width="31.46484375" bestFit="1" customWidth="1"/>
    <col min="6019" max="6019" width="36.06640625" bestFit="1" customWidth="1"/>
    <col min="6020" max="6020" width="38.86328125" bestFit="1" customWidth="1"/>
    <col min="6021" max="6021" width="29.265625" bestFit="1" customWidth="1"/>
    <col min="6022" max="6022" width="32.06640625" bestFit="1" customWidth="1"/>
    <col min="6023" max="6023" width="48.6640625" bestFit="1" customWidth="1"/>
    <col min="6024" max="6024" width="51.46484375" bestFit="1" customWidth="1"/>
    <col min="6025" max="6025" width="33.73046875" bestFit="1" customWidth="1"/>
    <col min="6026" max="6026" width="36.53125" bestFit="1" customWidth="1"/>
    <col min="6027" max="6027" width="49.265625" bestFit="1" customWidth="1"/>
    <col min="6028" max="6028" width="52.06640625" bestFit="1" customWidth="1"/>
    <col min="6029" max="6029" width="15.53125" bestFit="1" customWidth="1"/>
    <col min="6030" max="6030" width="18.33203125" bestFit="1" customWidth="1"/>
    <col min="6031" max="6031" width="34.19921875" bestFit="1" customWidth="1"/>
    <col min="6032" max="6032" width="37" bestFit="1" customWidth="1"/>
    <col min="6033" max="6033" width="48.9296875" bestFit="1" customWidth="1"/>
    <col min="6034" max="6034" width="51.73046875" bestFit="1" customWidth="1"/>
    <col min="6035" max="6035" width="27.6640625" bestFit="1" customWidth="1"/>
    <col min="6036" max="6036" width="30.46484375" bestFit="1" customWidth="1"/>
    <col min="6037" max="6037" width="19.73046875" bestFit="1" customWidth="1"/>
    <col min="6038" max="6038" width="22.53125" bestFit="1" customWidth="1"/>
    <col min="6039" max="6039" width="40.59765625" bestFit="1" customWidth="1"/>
    <col min="6040" max="6040" width="43.3984375" bestFit="1" customWidth="1"/>
    <col min="6041" max="6041" width="31.265625" bestFit="1" customWidth="1"/>
    <col min="6042" max="6042" width="34.06640625" bestFit="1" customWidth="1"/>
    <col min="6043" max="6043" width="31.19921875" bestFit="1" customWidth="1"/>
    <col min="6044" max="6044" width="34" bestFit="1" customWidth="1"/>
    <col min="6045" max="6045" width="15.6640625" bestFit="1" customWidth="1"/>
    <col min="6046" max="6046" width="18.46484375" bestFit="1" customWidth="1"/>
    <col min="6047" max="6047" width="18.796875" bestFit="1" customWidth="1"/>
    <col min="6048" max="6048" width="21.59765625" bestFit="1" customWidth="1"/>
    <col min="6049" max="6049" width="53.06640625" bestFit="1" customWidth="1"/>
    <col min="6050" max="6050" width="55.86328125" bestFit="1" customWidth="1"/>
    <col min="6051" max="6051" width="31.86328125" bestFit="1" customWidth="1"/>
    <col min="6052" max="6052" width="34.6640625" bestFit="1" customWidth="1"/>
    <col min="6053" max="6053" width="37.9296875" bestFit="1" customWidth="1"/>
    <col min="6054" max="6054" width="40.73046875" bestFit="1" customWidth="1"/>
    <col min="6055" max="6055" width="13.1328125" bestFit="1" customWidth="1"/>
    <col min="6056" max="6056" width="15.9296875" bestFit="1" customWidth="1"/>
    <col min="6057" max="6057" width="10.53125" bestFit="1" customWidth="1"/>
    <col min="6058" max="6058" width="13.33203125" bestFit="1" customWidth="1"/>
    <col min="6059" max="6059" width="31.33203125" bestFit="1" customWidth="1"/>
    <col min="6060" max="6060" width="34.1328125" bestFit="1" customWidth="1"/>
    <col min="6061" max="6061" width="15.265625" bestFit="1" customWidth="1"/>
    <col min="6062" max="6062" width="18.06640625" bestFit="1" customWidth="1"/>
    <col min="6063" max="6063" width="21.33203125" bestFit="1" customWidth="1"/>
    <col min="6064" max="6064" width="24.1328125" bestFit="1" customWidth="1"/>
    <col min="6065" max="6065" width="26" bestFit="1" customWidth="1"/>
    <col min="6066" max="6066" width="28.796875" bestFit="1" customWidth="1"/>
    <col min="6067" max="6067" width="40.53125" bestFit="1" customWidth="1"/>
    <col min="6068" max="6068" width="43.33203125" bestFit="1" customWidth="1"/>
    <col min="6069" max="6069" width="33.265625" bestFit="1" customWidth="1"/>
    <col min="6070" max="6070" width="36.06640625" bestFit="1" customWidth="1"/>
    <col min="6071" max="6071" width="25.1328125" bestFit="1" customWidth="1"/>
    <col min="6072" max="6072" width="27.9296875" bestFit="1" customWidth="1"/>
    <col min="6073" max="6073" width="24.19921875" bestFit="1" customWidth="1"/>
    <col min="6074" max="6074" width="27" bestFit="1" customWidth="1"/>
    <col min="6075" max="6075" width="36" bestFit="1" customWidth="1"/>
    <col min="6076" max="6076" width="38.796875" bestFit="1" customWidth="1"/>
    <col min="6077" max="6077" width="24.1328125" bestFit="1" customWidth="1"/>
    <col min="6078" max="6078" width="26.9296875" bestFit="1" customWidth="1"/>
    <col min="6079" max="6079" width="11.53125" bestFit="1" customWidth="1"/>
    <col min="6080" max="6080" width="14.33203125" bestFit="1" customWidth="1"/>
    <col min="6081" max="6081" width="16.73046875" bestFit="1" customWidth="1"/>
    <col min="6082" max="6082" width="19.53125" bestFit="1" customWidth="1"/>
    <col min="6083" max="6083" width="18.796875" bestFit="1" customWidth="1"/>
    <col min="6084" max="6084" width="21.59765625" bestFit="1" customWidth="1"/>
    <col min="6085" max="6085" width="53.19921875" bestFit="1" customWidth="1"/>
    <col min="6086" max="6086" width="56" bestFit="1" customWidth="1"/>
    <col min="6087" max="6087" width="18.3984375" bestFit="1" customWidth="1"/>
    <col min="6088" max="6088" width="21.265625" bestFit="1" customWidth="1"/>
    <col min="6089" max="6089" width="34.6640625" bestFit="1" customWidth="1"/>
    <col min="6090" max="6090" width="37.53125" bestFit="1" customWidth="1"/>
    <col min="6091" max="6091" width="34.59765625" bestFit="1" customWidth="1"/>
    <col min="6092" max="6092" width="37.46484375" bestFit="1" customWidth="1"/>
    <col min="6093" max="6093" width="23.59765625" bestFit="1" customWidth="1"/>
    <col min="6094" max="6094" width="26.3984375" bestFit="1" customWidth="1"/>
    <col min="6095" max="6095" width="33.796875" bestFit="1" customWidth="1"/>
    <col min="6096" max="6096" width="36.59765625" bestFit="1" customWidth="1"/>
    <col min="6097" max="6097" width="44.53125" bestFit="1" customWidth="1"/>
    <col min="6098" max="6098" width="47.33203125" bestFit="1" customWidth="1"/>
    <col min="6099" max="6099" width="53.796875" bestFit="1" customWidth="1"/>
    <col min="6100" max="6100" width="56.59765625" bestFit="1" customWidth="1"/>
    <col min="6101" max="6101" width="52.59765625" bestFit="1" customWidth="1"/>
    <col min="6102" max="6102" width="55.3984375" bestFit="1" customWidth="1"/>
    <col min="6103" max="6103" width="24.9296875" bestFit="1" customWidth="1"/>
    <col min="6104" max="6104" width="27.73046875" bestFit="1" customWidth="1"/>
    <col min="6105" max="6105" width="19" bestFit="1" customWidth="1"/>
    <col min="6106" max="6106" width="21.796875" bestFit="1" customWidth="1"/>
    <col min="6107" max="6107" width="36.33203125" bestFit="1" customWidth="1"/>
    <col min="6108" max="6108" width="39.1328125" bestFit="1" customWidth="1"/>
    <col min="6109" max="6109" width="36.19921875" bestFit="1" customWidth="1"/>
    <col min="6110" max="6110" width="39" bestFit="1" customWidth="1"/>
    <col min="6111" max="6111" width="35.46484375" bestFit="1" customWidth="1"/>
    <col min="6112" max="6112" width="38.265625" bestFit="1" customWidth="1"/>
    <col min="6113" max="6113" width="48.1328125" bestFit="1" customWidth="1"/>
    <col min="6114" max="6114" width="50.9296875" bestFit="1" customWidth="1"/>
    <col min="6115" max="6115" width="49" bestFit="1" customWidth="1"/>
    <col min="6116" max="6116" width="51.796875" bestFit="1" customWidth="1"/>
    <col min="6117" max="6117" width="34.796875" bestFit="1" customWidth="1"/>
    <col min="6118" max="6118" width="37.6640625" bestFit="1" customWidth="1"/>
    <col min="6119" max="6119" width="10.796875" bestFit="1" customWidth="1"/>
    <col min="6120" max="6120" width="13.59765625" bestFit="1" customWidth="1"/>
    <col min="6121" max="6121" width="34.796875" bestFit="1" customWidth="1"/>
    <col min="6122" max="6122" width="37.6640625" bestFit="1" customWidth="1"/>
    <col min="6123" max="6123" width="19.33203125" bestFit="1" customWidth="1"/>
    <col min="6124" max="6124" width="22.1328125" bestFit="1" customWidth="1"/>
    <col min="6125" max="6125" width="28.19921875" bestFit="1" customWidth="1"/>
    <col min="6126" max="6126" width="31" bestFit="1" customWidth="1"/>
    <col min="6127" max="6127" width="37.46484375" bestFit="1" customWidth="1"/>
    <col min="6128" max="6128" width="40.265625" bestFit="1" customWidth="1"/>
    <col min="6129" max="6129" width="38.796875" bestFit="1" customWidth="1"/>
    <col min="6130" max="6130" width="41.6640625" bestFit="1" customWidth="1"/>
    <col min="6131" max="6131" width="11.46484375" bestFit="1" customWidth="1"/>
    <col min="6132" max="6132" width="14.265625" bestFit="1" customWidth="1"/>
    <col min="6133" max="6133" width="42.796875" bestFit="1" customWidth="1"/>
    <col min="6134" max="6134" width="45.6640625" bestFit="1" customWidth="1"/>
    <col min="6135" max="6135" width="55.53125" bestFit="1" customWidth="1"/>
    <col min="6136" max="6136" width="58.33203125" bestFit="1" customWidth="1"/>
    <col min="6137" max="6137" width="31.6640625" bestFit="1" customWidth="1"/>
    <col min="6138" max="6138" width="34.46484375" bestFit="1" customWidth="1"/>
    <col min="6139" max="6139" width="30.6640625" bestFit="1" customWidth="1"/>
    <col min="6140" max="6140" width="33.53125" bestFit="1" customWidth="1"/>
    <col min="6141" max="6141" width="29.46484375" bestFit="1" customWidth="1"/>
    <col min="6142" max="6142" width="32.265625" bestFit="1" customWidth="1"/>
    <col min="6143" max="6143" width="21.46484375" bestFit="1" customWidth="1"/>
    <col min="6144" max="6144" width="24.265625" bestFit="1" customWidth="1"/>
    <col min="6145" max="6145" width="28.86328125" bestFit="1" customWidth="1"/>
    <col min="6146" max="6146" width="31.6640625" bestFit="1" customWidth="1"/>
    <col min="6147" max="6147" width="26.9296875" bestFit="1" customWidth="1"/>
    <col min="6148" max="6148" width="29.73046875" bestFit="1" customWidth="1"/>
    <col min="6149" max="6149" width="50.265625" bestFit="1" customWidth="1"/>
    <col min="6150" max="6150" width="53.06640625" bestFit="1" customWidth="1"/>
    <col min="6151" max="6151" width="22.06640625" bestFit="1" customWidth="1"/>
    <col min="6152" max="6152" width="24.86328125" bestFit="1" customWidth="1"/>
    <col min="6153" max="6153" width="20.265625" bestFit="1" customWidth="1"/>
    <col min="6154" max="6154" width="23.06640625" bestFit="1" customWidth="1"/>
    <col min="6155" max="6155" width="40.06640625" bestFit="1" customWidth="1"/>
    <col min="6156" max="6156" width="42.86328125" bestFit="1" customWidth="1"/>
    <col min="6157" max="6157" width="50.86328125" bestFit="1" customWidth="1"/>
    <col min="6158" max="6158" width="53.73046875" bestFit="1" customWidth="1"/>
    <col min="6159" max="6159" width="48.19921875" bestFit="1" customWidth="1"/>
    <col min="6160" max="6160" width="51" bestFit="1" customWidth="1"/>
    <col min="6161" max="6161" width="15.3984375" bestFit="1" customWidth="1"/>
    <col min="6162" max="6162" width="18.19921875" bestFit="1" customWidth="1"/>
    <col min="6163" max="6163" width="19.53125" bestFit="1" customWidth="1"/>
    <col min="6164" max="6164" width="22.33203125" bestFit="1" customWidth="1"/>
    <col min="6165" max="6165" width="43.265625" bestFit="1" customWidth="1"/>
    <col min="6166" max="6166" width="46.06640625" bestFit="1" customWidth="1"/>
    <col min="6167" max="6167" width="10.3984375" bestFit="1" customWidth="1"/>
    <col min="6168" max="6168" width="13.19921875" bestFit="1" customWidth="1"/>
    <col min="6169" max="6169" width="47.59765625" bestFit="1" customWidth="1"/>
    <col min="6170" max="6170" width="50.3984375" bestFit="1" customWidth="1"/>
    <col min="6171" max="6171" width="79.796875" bestFit="1" customWidth="1"/>
    <col min="6172" max="6172" width="82.59765625" bestFit="1" customWidth="1"/>
    <col min="6173" max="6173" width="48" bestFit="1" customWidth="1"/>
    <col min="6174" max="6174" width="50.796875" bestFit="1" customWidth="1"/>
    <col min="6175" max="6175" width="39.86328125" bestFit="1" customWidth="1"/>
    <col min="6176" max="6176" width="42.6640625" bestFit="1" customWidth="1"/>
    <col min="6177" max="6177" width="30.06640625" bestFit="1" customWidth="1"/>
    <col min="6178" max="6178" width="32.86328125" bestFit="1" customWidth="1"/>
    <col min="6179" max="6179" width="25.1328125" bestFit="1" customWidth="1"/>
    <col min="6180" max="6180" width="27.9296875" bestFit="1" customWidth="1"/>
    <col min="6181" max="6181" width="45.06640625" bestFit="1" customWidth="1"/>
    <col min="6182" max="6182" width="47.86328125" bestFit="1" customWidth="1"/>
    <col min="6183" max="6183" width="38.53125" bestFit="1" customWidth="1"/>
    <col min="6184" max="6184" width="41.3984375" bestFit="1" customWidth="1"/>
    <col min="6185" max="6185" width="40" bestFit="1" customWidth="1"/>
    <col min="6186" max="6186" width="42.796875" bestFit="1" customWidth="1"/>
    <col min="6187" max="6187" width="20.1328125" bestFit="1" customWidth="1"/>
    <col min="6188" max="6188" width="22.9296875" bestFit="1" customWidth="1"/>
    <col min="6189" max="6189" width="29.86328125" bestFit="1" customWidth="1"/>
    <col min="6190" max="6190" width="32.6640625" bestFit="1" customWidth="1"/>
    <col min="6191" max="6191" width="26.796875" bestFit="1" customWidth="1"/>
    <col min="6192" max="6192" width="29.59765625" bestFit="1" customWidth="1"/>
    <col min="6193" max="6193" width="18.796875" bestFit="1" customWidth="1"/>
    <col min="6194" max="6194" width="21.59765625" bestFit="1" customWidth="1"/>
    <col min="6195" max="6195" width="45.3984375" bestFit="1" customWidth="1"/>
    <col min="6196" max="6196" width="48.19921875" bestFit="1" customWidth="1"/>
    <col min="6197" max="6197" width="27.1328125" bestFit="1" customWidth="1"/>
    <col min="6198" max="6198" width="29.9296875" bestFit="1" customWidth="1"/>
    <col min="6199" max="6199" width="47.9296875" bestFit="1" customWidth="1"/>
    <col min="6200" max="6200" width="50.73046875" bestFit="1" customWidth="1"/>
    <col min="6201" max="6201" width="40.9296875" bestFit="1" customWidth="1"/>
    <col min="6202" max="6202" width="43.73046875" bestFit="1" customWidth="1"/>
    <col min="6203" max="6203" width="40.1328125" bestFit="1" customWidth="1"/>
    <col min="6204" max="6204" width="42.9296875" bestFit="1" customWidth="1"/>
    <col min="6205" max="6205" width="28.06640625" bestFit="1" customWidth="1"/>
    <col min="6206" max="6206" width="30.86328125" bestFit="1" customWidth="1"/>
    <col min="6207" max="6207" width="22.33203125" bestFit="1" customWidth="1"/>
    <col min="6208" max="6208" width="25.19921875" bestFit="1" customWidth="1"/>
    <col min="6209" max="6209" width="53.53125" bestFit="1" customWidth="1"/>
    <col min="6210" max="6210" width="56.33203125" bestFit="1" customWidth="1"/>
    <col min="6211" max="6211" width="25.53125" bestFit="1" customWidth="1"/>
    <col min="6212" max="6212" width="28.33203125" bestFit="1" customWidth="1"/>
    <col min="6213" max="6213" width="50.3984375" bestFit="1" customWidth="1"/>
    <col min="6214" max="6214" width="53.19921875" bestFit="1" customWidth="1"/>
    <col min="6215" max="6215" width="36.73046875" bestFit="1" customWidth="1"/>
    <col min="6216" max="6216" width="39.53125" bestFit="1" customWidth="1"/>
    <col min="6217" max="6217" width="55.3984375" bestFit="1" customWidth="1"/>
    <col min="6218" max="6218" width="58.19921875" bestFit="1" customWidth="1"/>
    <col min="6219" max="6219" width="56.46484375" bestFit="1" customWidth="1"/>
    <col min="6220" max="6220" width="59.265625" bestFit="1" customWidth="1"/>
    <col min="6221" max="6221" width="29.19921875" bestFit="1" customWidth="1"/>
    <col min="6222" max="6222" width="32" bestFit="1" customWidth="1"/>
    <col min="6223" max="6223" width="50.265625" bestFit="1" customWidth="1"/>
    <col min="6224" max="6224" width="53.06640625" bestFit="1" customWidth="1"/>
    <col min="6225" max="6225" width="27.73046875" bestFit="1" customWidth="1"/>
    <col min="6226" max="6226" width="30.53125" bestFit="1" customWidth="1"/>
    <col min="6227" max="6227" width="18.06640625" bestFit="1" customWidth="1"/>
    <col min="6228" max="6228" width="20.9296875" bestFit="1" customWidth="1"/>
    <col min="6229" max="6229" width="10.06640625" bestFit="1" customWidth="1"/>
    <col min="6230" max="6230" width="12.86328125" bestFit="1" customWidth="1"/>
    <col min="6231" max="6231" width="11.796875" bestFit="1" customWidth="1"/>
    <col min="6232" max="6232" width="14.59765625" bestFit="1" customWidth="1"/>
    <col min="6233" max="6233" width="23.265625" bestFit="1" customWidth="1"/>
    <col min="6234" max="6234" width="26.06640625" bestFit="1" customWidth="1"/>
    <col min="6235" max="6235" width="26.3984375" bestFit="1" customWidth="1"/>
    <col min="6236" max="6236" width="29.265625" bestFit="1" customWidth="1"/>
    <col min="6237" max="6237" width="52.59765625" bestFit="1" customWidth="1"/>
    <col min="6238" max="6238" width="55.3984375" bestFit="1" customWidth="1"/>
    <col min="6239" max="6239" width="37.6640625" bestFit="1" customWidth="1"/>
    <col min="6240" max="6240" width="40.46484375" bestFit="1" customWidth="1"/>
    <col min="6241" max="6241" width="20.19921875" bestFit="1" customWidth="1"/>
    <col min="6242" max="6242" width="23" bestFit="1" customWidth="1"/>
    <col min="6243" max="6243" width="44.9296875" bestFit="1" customWidth="1"/>
    <col min="6244" max="6244" width="47.73046875" bestFit="1" customWidth="1"/>
    <col min="6245" max="6245" width="45.9296875" bestFit="1" customWidth="1"/>
    <col min="6246" max="6246" width="48.73046875" bestFit="1" customWidth="1"/>
    <col min="6247" max="6247" width="43.265625" bestFit="1" customWidth="1"/>
    <col min="6248" max="6248" width="46.06640625" bestFit="1" customWidth="1"/>
    <col min="6249" max="6249" width="34.1328125" bestFit="1" customWidth="1"/>
    <col min="6250" max="6250" width="36.9296875" bestFit="1" customWidth="1"/>
    <col min="6251" max="6251" width="30.33203125" bestFit="1" customWidth="1"/>
    <col min="6252" max="6252" width="33.19921875" bestFit="1" customWidth="1"/>
    <col min="6253" max="6253" width="11.86328125" bestFit="1" customWidth="1"/>
    <col min="6254" max="6254" width="14.6640625" bestFit="1" customWidth="1"/>
    <col min="6255" max="6255" width="39.86328125" bestFit="1" customWidth="1"/>
    <col min="6256" max="6256" width="42.6640625" bestFit="1" customWidth="1"/>
    <col min="6257" max="6257" width="31.86328125" bestFit="1" customWidth="1"/>
    <col min="6258" max="6258" width="34.6640625" bestFit="1" customWidth="1"/>
    <col min="6259" max="6259" width="16.1328125" bestFit="1" customWidth="1"/>
    <col min="6260" max="6260" width="18.9296875" bestFit="1" customWidth="1"/>
    <col min="6261" max="6261" width="35.46484375" bestFit="1" customWidth="1"/>
    <col min="6262" max="6262" width="38.265625" bestFit="1" customWidth="1"/>
    <col min="6263" max="6263" width="22.1328125" bestFit="1" customWidth="1"/>
    <col min="6264" max="6264" width="25" bestFit="1" customWidth="1"/>
    <col min="6265" max="6265" width="32.73046875" bestFit="1" customWidth="1"/>
    <col min="6266" max="6266" width="35.53125" bestFit="1" customWidth="1"/>
    <col min="6267" max="6267" width="37.06640625" bestFit="1" customWidth="1"/>
    <col min="6268" max="6268" width="39.86328125" bestFit="1" customWidth="1"/>
    <col min="6269" max="6269" width="54.1328125" bestFit="1" customWidth="1"/>
    <col min="6270" max="6270" width="56.9296875" bestFit="1" customWidth="1"/>
    <col min="6271" max="6271" width="7.19921875" bestFit="1" customWidth="1"/>
    <col min="6272" max="6272" width="9.9296875" bestFit="1" customWidth="1"/>
    <col min="6273" max="6273" width="32.1328125" bestFit="1" customWidth="1"/>
    <col min="6274" max="6274" width="34.9296875" bestFit="1" customWidth="1"/>
    <col min="6275" max="6275" width="52.33203125" bestFit="1" customWidth="1"/>
    <col min="6276" max="6276" width="55.1328125" bestFit="1" customWidth="1"/>
    <col min="6277" max="6277" width="47.73046875" bestFit="1" customWidth="1"/>
    <col min="6278" max="6278" width="50.53125" bestFit="1" customWidth="1"/>
    <col min="6279" max="6279" width="19.53125" bestFit="1" customWidth="1"/>
    <col min="6280" max="6280" width="22.33203125" bestFit="1" customWidth="1"/>
    <col min="6281" max="6281" width="47.265625" bestFit="1" customWidth="1"/>
    <col min="6282" max="6282" width="50.06640625" bestFit="1" customWidth="1"/>
    <col min="6283" max="6283" width="27.9296875" bestFit="1" customWidth="1"/>
    <col min="6284" max="6284" width="30.73046875" bestFit="1" customWidth="1"/>
    <col min="6285" max="6285" width="36.6640625" bestFit="1" customWidth="1"/>
    <col min="6286" max="6286" width="39.46484375" bestFit="1" customWidth="1"/>
    <col min="6287" max="6287" width="32.6640625" bestFit="1" customWidth="1"/>
    <col min="6288" max="6288" width="35.46484375" bestFit="1" customWidth="1"/>
    <col min="6289" max="6289" width="33.9296875" bestFit="1" customWidth="1"/>
    <col min="6290" max="6290" width="36.73046875" bestFit="1" customWidth="1"/>
    <col min="6291" max="6291" width="28.3984375" bestFit="1" customWidth="1"/>
    <col min="6292" max="6292" width="31.19921875" bestFit="1" customWidth="1"/>
    <col min="6293" max="6293" width="16.19921875" bestFit="1" customWidth="1"/>
    <col min="6294" max="6294" width="19" bestFit="1" customWidth="1"/>
    <col min="6295" max="6295" width="14.06640625" bestFit="1" customWidth="1"/>
    <col min="6296" max="6296" width="16.9296875" bestFit="1" customWidth="1"/>
    <col min="6297" max="6297" width="27.53125" bestFit="1" customWidth="1"/>
    <col min="6298" max="6298" width="30.33203125" bestFit="1" customWidth="1"/>
    <col min="6299" max="6299" width="17.796875" bestFit="1" customWidth="1"/>
    <col min="6300" max="6300" width="20.59765625" bestFit="1" customWidth="1"/>
    <col min="6301" max="6301" width="28.19921875" bestFit="1" customWidth="1"/>
    <col min="6302" max="6302" width="31" bestFit="1" customWidth="1"/>
    <col min="6303" max="6303" width="32.6640625" bestFit="1" customWidth="1"/>
    <col min="6304" max="6304" width="35.46484375" bestFit="1" customWidth="1"/>
    <col min="6305" max="6305" width="52.86328125" bestFit="1" customWidth="1"/>
    <col min="6306" max="6306" width="55.6640625" bestFit="1" customWidth="1"/>
    <col min="6307" max="6307" width="16.9296875" bestFit="1" customWidth="1"/>
    <col min="6308" max="6308" width="19.73046875" bestFit="1" customWidth="1"/>
    <col min="6309" max="6309" width="29.9296875" bestFit="1" customWidth="1"/>
    <col min="6310" max="6310" width="32.73046875" bestFit="1" customWidth="1"/>
    <col min="6311" max="6311" width="35.796875" bestFit="1" customWidth="1"/>
    <col min="6312" max="6312" width="38.59765625" bestFit="1" customWidth="1"/>
    <col min="6313" max="6313" width="48.46484375" bestFit="1" customWidth="1"/>
    <col min="6314" max="6314" width="51.265625" bestFit="1" customWidth="1"/>
    <col min="6315" max="6315" width="16.53125" bestFit="1" customWidth="1"/>
    <col min="6316" max="6316" width="19.33203125" bestFit="1" customWidth="1"/>
    <col min="6317" max="6317" width="49.46484375" bestFit="1" customWidth="1"/>
    <col min="6318" max="6318" width="52.265625" bestFit="1" customWidth="1"/>
    <col min="6319" max="6319" width="22.53125" bestFit="1" customWidth="1"/>
    <col min="6320" max="6320" width="25.3984375" bestFit="1" customWidth="1"/>
    <col min="6321" max="6321" width="45.53125" bestFit="1" customWidth="1"/>
    <col min="6322" max="6322" width="48.33203125" bestFit="1" customWidth="1"/>
    <col min="6323" max="6323" width="26.46484375" bestFit="1" customWidth="1"/>
    <col min="6324" max="6324" width="29.33203125" bestFit="1" customWidth="1"/>
    <col min="6325" max="6325" width="20.9296875" bestFit="1" customWidth="1"/>
    <col min="6326" max="6326" width="23.73046875" bestFit="1" customWidth="1"/>
    <col min="6327" max="6327" width="18.9296875" bestFit="1" customWidth="1"/>
    <col min="6328" max="6328" width="21.73046875" bestFit="1" customWidth="1"/>
    <col min="6329" max="6329" width="48.33203125" bestFit="1" customWidth="1"/>
    <col min="6330" max="6330" width="51.1328125" bestFit="1" customWidth="1"/>
    <col min="6331" max="6331" width="31.9296875" bestFit="1" customWidth="1"/>
    <col min="6332" max="6332" width="34.73046875" bestFit="1" customWidth="1"/>
    <col min="6333" max="6333" width="35.6640625" bestFit="1" customWidth="1"/>
    <col min="6334" max="6334" width="38.46484375" bestFit="1" customWidth="1"/>
    <col min="6335" max="6335" width="36.59765625" bestFit="1" customWidth="1"/>
    <col min="6336" max="6336" width="39.3984375" bestFit="1" customWidth="1"/>
    <col min="6337" max="6337" width="48.06640625" bestFit="1" customWidth="1"/>
    <col min="6338" max="6338" width="50.86328125" bestFit="1" customWidth="1"/>
    <col min="6339" max="6339" width="44.46484375" bestFit="1" customWidth="1"/>
    <col min="6340" max="6340" width="47.265625" bestFit="1" customWidth="1"/>
    <col min="6341" max="6341" width="35.1328125" bestFit="1" customWidth="1"/>
    <col min="6342" max="6342" width="37.9296875" bestFit="1" customWidth="1"/>
    <col min="6343" max="6343" width="41.46484375" bestFit="1" customWidth="1"/>
    <col min="6344" max="6344" width="44.265625" bestFit="1" customWidth="1"/>
    <col min="6345" max="6345" width="41.73046875" bestFit="1" customWidth="1"/>
    <col min="6346" max="6346" width="44.53125" bestFit="1" customWidth="1"/>
    <col min="6347" max="6347" width="41.9296875" bestFit="1" customWidth="1"/>
    <col min="6348" max="6348" width="44.73046875" bestFit="1" customWidth="1"/>
    <col min="6349" max="6349" width="27.19921875" bestFit="1" customWidth="1"/>
    <col min="6350" max="6350" width="30" bestFit="1" customWidth="1"/>
    <col min="6351" max="6351" width="72.86328125" bestFit="1" customWidth="1"/>
    <col min="6352" max="6352" width="75.6640625" bestFit="1" customWidth="1"/>
    <col min="6353" max="6353" width="24" bestFit="1" customWidth="1"/>
    <col min="6354" max="6354" width="26.796875" bestFit="1" customWidth="1"/>
    <col min="6355" max="6355" width="44.3984375" bestFit="1" customWidth="1"/>
    <col min="6356" max="6356" width="47.19921875" bestFit="1" customWidth="1"/>
    <col min="6357" max="6357" width="56.265625" bestFit="1" customWidth="1"/>
    <col min="6358" max="6358" width="59.06640625" bestFit="1" customWidth="1"/>
    <col min="6359" max="6359" width="18.3984375" bestFit="1" customWidth="1"/>
    <col min="6360" max="6360" width="21.265625" bestFit="1" customWidth="1"/>
    <col min="6361" max="6361" width="37.6640625" bestFit="1" customWidth="1"/>
    <col min="6362" max="6362" width="40.46484375" bestFit="1" customWidth="1"/>
    <col min="6363" max="6363" width="17.19921875" bestFit="1" customWidth="1"/>
    <col min="6364" max="6364" width="20" bestFit="1" customWidth="1"/>
    <col min="6365" max="6365" width="38.3984375" bestFit="1" customWidth="1"/>
    <col min="6366" max="6366" width="41.265625" bestFit="1" customWidth="1"/>
    <col min="6367" max="6367" width="20.33203125" bestFit="1" customWidth="1"/>
    <col min="6368" max="6368" width="23.1328125" bestFit="1" customWidth="1"/>
    <col min="6369" max="6369" width="21.1328125" bestFit="1" customWidth="1"/>
    <col min="6370" max="6370" width="23.9296875" bestFit="1" customWidth="1"/>
    <col min="6371" max="6371" width="48.86328125" bestFit="1" customWidth="1"/>
    <col min="6372" max="6372" width="51.6640625" bestFit="1" customWidth="1"/>
    <col min="6373" max="6373" width="57.19921875" bestFit="1" customWidth="1"/>
    <col min="6374" max="6374" width="60" bestFit="1" customWidth="1"/>
    <col min="6375" max="6375" width="48.6640625" bestFit="1" customWidth="1"/>
    <col min="6376" max="6376" width="51.46484375" bestFit="1" customWidth="1"/>
    <col min="6377" max="6377" width="25.86328125" bestFit="1" customWidth="1"/>
    <col min="6378" max="6378" width="28.6640625" bestFit="1" customWidth="1"/>
    <col min="6379" max="6379" width="45.796875" bestFit="1" customWidth="1"/>
    <col min="6380" max="6380" width="48.59765625" bestFit="1" customWidth="1"/>
    <col min="6381" max="6381" width="23.9296875" bestFit="1" customWidth="1"/>
    <col min="6382" max="6382" width="26.73046875" bestFit="1" customWidth="1"/>
    <col min="6383" max="6383" width="32.86328125" bestFit="1" customWidth="1"/>
    <col min="6384" max="6384" width="35.6640625" bestFit="1" customWidth="1"/>
    <col min="6385" max="6385" width="37.33203125" bestFit="1" customWidth="1"/>
    <col min="6386" max="6386" width="40.1328125" bestFit="1" customWidth="1"/>
    <col min="6387" max="6387" width="53.19921875" bestFit="1" customWidth="1"/>
    <col min="6388" max="6388" width="56" bestFit="1" customWidth="1"/>
    <col min="6389" max="6389" width="50" bestFit="1" customWidth="1"/>
    <col min="6390" max="6390" width="52.796875" bestFit="1" customWidth="1"/>
    <col min="6391" max="6391" width="18.33203125" bestFit="1" customWidth="1"/>
    <col min="6392" max="6392" width="21" bestFit="1" customWidth="1"/>
    <col min="6393" max="6393" width="23.3984375" bestFit="1" customWidth="1"/>
    <col min="6394" max="6394" width="26.19921875" bestFit="1" customWidth="1"/>
    <col min="6395" max="6395" width="42.06640625" bestFit="1" customWidth="1"/>
    <col min="6396" max="6396" width="44.86328125" bestFit="1" customWidth="1"/>
    <col min="6397" max="6397" width="29.3984375" bestFit="1" customWidth="1"/>
    <col min="6398" max="6398" width="32.19921875" bestFit="1" customWidth="1"/>
    <col min="6399" max="6399" width="37.53125" bestFit="1" customWidth="1"/>
    <col min="6400" max="6400" width="40.33203125" bestFit="1" customWidth="1"/>
    <col min="6401" max="6401" width="41.86328125" bestFit="1" customWidth="1"/>
    <col min="6402" max="6402" width="44.6640625" bestFit="1" customWidth="1"/>
    <col min="6403" max="6403" width="39.53125" bestFit="1" customWidth="1"/>
    <col min="6404" max="6404" width="42.33203125" bestFit="1" customWidth="1"/>
    <col min="6405" max="6405" width="18.265625" bestFit="1" customWidth="1"/>
    <col min="6406" max="6406" width="21.1328125" bestFit="1" customWidth="1"/>
    <col min="6407" max="6407" width="33.06640625" bestFit="1" customWidth="1"/>
    <col min="6408" max="6408" width="35.86328125" bestFit="1" customWidth="1"/>
    <col min="6409" max="6409" width="37.59765625" bestFit="1" customWidth="1"/>
    <col min="6410" max="6410" width="40.3984375" bestFit="1" customWidth="1"/>
    <col min="6411" max="6411" width="10.59765625" bestFit="1" customWidth="1"/>
    <col min="6412" max="6412" width="13.3984375" bestFit="1" customWidth="1"/>
    <col min="6413" max="6413" width="33.86328125" bestFit="1" customWidth="1"/>
    <col min="6414" max="6414" width="36.6640625" bestFit="1" customWidth="1"/>
    <col min="6415" max="6415" width="51.6640625" bestFit="1" customWidth="1"/>
    <col min="6416" max="6416" width="54.46484375" bestFit="1" customWidth="1"/>
    <col min="6417" max="6417" width="29.19921875" bestFit="1" customWidth="1"/>
    <col min="6418" max="6418" width="32" bestFit="1" customWidth="1"/>
    <col min="6419" max="6419" width="31.3984375" bestFit="1" customWidth="1"/>
    <col min="6420" max="6420" width="34.19921875" bestFit="1" customWidth="1"/>
    <col min="6421" max="6421" width="51.6640625" bestFit="1" customWidth="1"/>
    <col min="6422" max="6422" width="54.46484375" bestFit="1" customWidth="1"/>
    <col min="6423" max="6423" width="37.265625" bestFit="1" customWidth="1"/>
    <col min="6424" max="6424" width="40.06640625" bestFit="1" customWidth="1"/>
    <col min="6425" max="6425" width="46.19921875" bestFit="1" customWidth="1"/>
    <col min="6426" max="6426" width="49" bestFit="1" customWidth="1"/>
    <col min="6427" max="6427" width="35.73046875" bestFit="1" customWidth="1"/>
    <col min="6428" max="6428" width="38.53125" bestFit="1" customWidth="1"/>
    <col min="6429" max="6429" width="9.53125" bestFit="1" customWidth="1"/>
    <col min="6430" max="6430" width="12.265625" bestFit="1" customWidth="1"/>
    <col min="6431" max="6431" width="25.46484375" bestFit="1" customWidth="1"/>
    <col min="6432" max="6432" width="28.265625" bestFit="1" customWidth="1"/>
    <col min="6433" max="6433" width="23.796875" bestFit="1" customWidth="1"/>
    <col min="6434" max="6434" width="26.59765625" bestFit="1" customWidth="1"/>
    <col min="6435" max="6435" width="46.53125" bestFit="1" customWidth="1"/>
    <col min="6436" max="6436" width="49.3984375" bestFit="1" customWidth="1"/>
    <col min="6437" max="6437" width="24.19921875" bestFit="1" customWidth="1"/>
    <col min="6438" max="6438" width="27" bestFit="1" customWidth="1"/>
    <col min="6439" max="6439" width="54" bestFit="1" customWidth="1"/>
    <col min="6440" max="6440" width="56.796875" bestFit="1" customWidth="1"/>
    <col min="6441" max="6441" width="44.86328125" bestFit="1" customWidth="1"/>
    <col min="6442" max="6442" width="47.6640625" bestFit="1" customWidth="1"/>
    <col min="6443" max="6443" width="56.1328125" bestFit="1" customWidth="1"/>
    <col min="6444" max="6444" width="58.9296875" bestFit="1" customWidth="1"/>
    <col min="6445" max="6445" width="20.1328125" bestFit="1" customWidth="1"/>
    <col min="6446" max="6446" width="22.9296875" bestFit="1" customWidth="1"/>
    <col min="6447" max="6447" width="21.33203125" bestFit="1" customWidth="1"/>
    <col min="6448" max="6448" width="24.1328125" bestFit="1" customWidth="1"/>
    <col min="6449" max="6449" width="34.1328125" bestFit="1" customWidth="1"/>
    <col min="6450" max="6450" width="36.9296875" bestFit="1" customWidth="1"/>
    <col min="6451" max="6451" width="54.265625" bestFit="1" customWidth="1"/>
    <col min="6452" max="6452" width="57.06640625" bestFit="1" customWidth="1"/>
    <col min="6453" max="6453" width="26.86328125" bestFit="1" customWidth="1"/>
    <col min="6454" max="6454" width="29.6640625" bestFit="1" customWidth="1"/>
    <col min="6455" max="6455" width="46.53125" bestFit="1" customWidth="1"/>
    <col min="6456" max="6456" width="49.3984375" bestFit="1" customWidth="1"/>
    <col min="6457" max="6457" width="15.33203125" bestFit="1" customWidth="1"/>
    <col min="6458" max="6458" width="18.1328125" bestFit="1" customWidth="1"/>
    <col min="6459" max="6459" width="18.33203125" bestFit="1" customWidth="1"/>
    <col min="6460" max="6460" width="21.19921875" bestFit="1" customWidth="1"/>
    <col min="6461" max="6461" width="47.265625" bestFit="1" customWidth="1"/>
    <col min="6462" max="6462" width="50.06640625" bestFit="1" customWidth="1"/>
    <col min="6463" max="6463" width="14.73046875" bestFit="1" customWidth="1"/>
    <col min="6464" max="6464" width="17.53125" bestFit="1" customWidth="1"/>
    <col min="6465" max="6465" width="15.33203125" bestFit="1" customWidth="1"/>
    <col min="6466" max="6466" width="18.1328125" bestFit="1" customWidth="1"/>
    <col min="6467" max="6467" width="36.1328125" bestFit="1" customWidth="1"/>
    <col min="6468" max="6468" width="38.9296875" bestFit="1" customWidth="1"/>
    <col min="6469" max="6469" width="36.265625" bestFit="1" customWidth="1"/>
    <col min="6470" max="6470" width="39.06640625" bestFit="1" customWidth="1"/>
    <col min="6471" max="6471" width="39.53125" bestFit="1" customWidth="1"/>
    <col min="6472" max="6472" width="42.33203125" bestFit="1" customWidth="1"/>
    <col min="6473" max="6473" width="39.19921875" bestFit="1" customWidth="1"/>
    <col min="6474" max="6474" width="42" bestFit="1" customWidth="1"/>
    <col min="6475" max="6475" width="21.73046875" bestFit="1" customWidth="1"/>
    <col min="6476" max="6476" width="24.53125" bestFit="1" customWidth="1"/>
    <col min="6477" max="6477" width="21" bestFit="1" customWidth="1"/>
    <col min="6478" max="6478" width="23.796875" bestFit="1" customWidth="1"/>
    <col min="6479" max="6479" width="28.3984375" bestFit="1" customWidth="1"/>
    <col min="6480" max="6480" width="31.19921875" bestFit="1" customWidth="1"/>
    <col min="6481" max="6481" width="21.19921875" bestFit="1" customWidth="1"/>
    <col min="6482" max="6482" width="24" bestFit="1" customWidth="1"/>
    <col min="6483" max="6483" width="39.19921875" bestFit="1" customWidth="1"/>
    <col min="6484" max="6484" width="42" bestFit="1" customWidth="1"/>
    <col min="6485" max="6485" width="30.06640625" bestFit="1" customWidth="1"/>
    <col min="6486" max="6486" width="32.86328125" bestFit="1" customWidth="1"/>
    <col min="6487" max="6487" width="50.3984375" bestFit="1" customWidth="1"/>
    <col min="6488" max="6488" width="53.19921875" bestFit="1" customWidth="1"/>
    <col min="6489" max="6489" width="35.59765625" bestFit="1" customWidth="1"/>
    <col min="6490" max="6490" width="38.3984375" bestFit="1" customWidth="1"/>
    <col min="6491" max="6491" width="40.06640625" bestFit="1" customWidth="1"/>
    <col min="6492" max="6492" width="42.86328125" bestFit="1" customWidth="1"/>
    <col min="6493" max="6493" width="41.19921875" bestFit="1" customWidth="1"/>
    <col min="6494" max="6494" width="44" bestFit="1" customWidth="1"/>
    <col min="6495" max="6495" width="36.53125" bestFit="1" customWidth="1"/>
    <col min="6496" max="6496" width="39.33203125" bestFit="1" customWidth="1"/>
    <col min="6497" max="6497" width="50.796875" bestFit="1" customWidth="1"/>
    <col min="6498" max="6498" width="53.6640625" bestFit="1" customWidth="1"/>
    <col min="6499" max="6499" width="20.33203125" bestFit="1" customWidth="1"/>
    <col min="6500" max="6500" width="23.1328125" bestFit="1" customWidth="1"/>
    <col min="6501" max="6501" width="26.46484375" bestFit="1" customWidth="1"/>
    <col min="6502" max="6502" width="29.33203125" bestFit="1" customWidth="1"/>
    <col min="6503" max="6503" width="37.1328125" bestFit="1" customWidth="1"/>
    <col min="6504" max="6504" width="39.9296875" bestFit="1" customWidth="1"/>
    <col min="6505" max="6505" width="26.86328125" bestFit="1" customWidth="1"/>
    <col min="6506" max="6506" width="29.6640625" bestFit="1" customWidth="1"/>
    <col min="6507" max="6507" width="36.3984375" bestFit="1" customWidth="1"/>
    <col min="6508" max="6508" width="39.19921875" bestFit="1" customWidth="1"/>
    <col min="6509" max="6509" width="18.73046875" bestFit="1" customWidth="1"/>
    <col min="6510" max="6510" width="21.53125" bestFit="1" customWidth="1"/>
    <col min="6511" max="6511" width="16.796875" bestFit="1" customWidth="1"/>
    <col min="6512" max="6512" width="19.59765625" bestFit="1" customWidth="1"/>
    <col min="6513" max="6513" width="41.9296875" bestFit="1" customWidth="1"/>
    <col min="6514" max="6514" width="44.73046875" bestFit="1" customWidth="1"/>
    <col min="6515" max="6515" width="37.1328125" bestFit="1" customWidth="1"/>
    <col min="6516" max="6516" width="39.9296875" bestFit="1" customWidth="1"/>
    <col min="6517" max="6517" width="48.9296875" bestFit="1" customWidth="1"/>
    <col min="6518" max="6518" width="51.73046875" bestFit="1" customWidth="1"/>
    <col min="6519" max="6519" width="17" bestFit="1" customWidth="1"/>
    <col min="6520" max="6520" width="19.796875" bestFit="1" customWidth="1"/>
    <col min="6521" max="6521" width="16.9296875" bestFit="1" customWidth="1"/>
    <col min="6522" max="6522" width="19.73046875" bestFit="1" customWidth="1"/>
    <col min="6523" max="6523" width="17.86328125" bestFit="1" customWidth="1"/>
    <col min="6524" max="6524" width="20.6640625" bestFit="1" customWidth="1"/>
    <col min="6525" max="6525" width="41.6640625" bestFit="1" customWidth="1"/>
    <col min="6526" max="6526" width="44.46484375" bestFit="1" customWidth="1"/>
    <col min="6527" max="6527" width="51.265625" bestFit="1" customWidth="1"/>
    <col min="6528" max="6528" width="54.06640625" bestFit="1" customWidth="1"/>
    <col min="6529" max="6529" width="52.19921875" bestFit="1" customWidth="1"/>
    <col min="6530" max="6530" width="55" bestFit="1" customWidth="1"/>
    <col min="6531" max="6531" width="9.796875" bestFit="1" customWidth="1"/>
    <col min="6532" max="6532" width="12.53125" bestFit="1" customWidth="1"/>
    <col min="6533" max="6533" width="37.265625" bestFit="1" customWidth="1"/>
    <col min="6534" max="6534" width="40.06640625" bestFit="1" customWidth="1"/>
    <col min="6535" max="6535" width="42.9296875" bestFit="1" customWidth="1"/>
    <col min="6536" max="6536" width="45.796875" bestFit="1" customWidth="1"/>
    <col min="6537" max="6537" width="25.796875" bestFit="1" customWidth="1"/>
    <col min="6538" max="6538" width="28.59765625" bestFit="1" customWidth="1"/>
    <col min="6539" max="6539" width="32.9296875" bestFit="1" customWidth="1"/>
    <col min="6540" max="6540" width="35.73046875" bestFit="1" customWidth="1"/>
    <col min="6541" max="6541" width="26.86328125" bestFit="1" customWidth="1"/>
    <col min="6542" max="6542" width="29.6640625" bestFit="1" customWidth="1"/>
    <col min="6543" max="6543" width="26.19921875" bestFit="1" customWidth="1"/>
    <col min="6544" max="6544" width="29.06640625" bestFit="1" customWidth="1"/>
    <col min="6545" max="6545" width="32.33203125" bestFit="1" customWidth="1"/>
    <col min="6546" max="6546" width="35.1328125" bestFit="1" customWidth="1"/>
    <col min="6547" max="6547" width="33.53125" bestFit="1" customWidth="1"/>
    <col min="6548" max="6548" width="36.33203125" bestFit="1" customWidth="1"/>
    <col min="6549" max="6549" width="29.1328125" bestFit="1" customWidth="1"/>
    <col min="6550" max="6550" width="31.9296875" bestFit="1" customWidth="1"/>
    <col min="6551" max="6551" width="19.06640625" bestFit="1" customWidth="1"/>
    <col min="6552" max="6552" width="21.86328125" bestFit="1" customWidth="1"/>
    <col min="6553" max="6553" width="37.33203125" bestFit="1" customWidth="1"/>
    <col min="6554" max="6554" width="40.1328125" bestFit="1" customWidth="1"/>
    <col min="6555" max="6555" width="44.19921875" bestFit="1" customWidth="1"/>
    <col min="6556" max="6556" width="47" bestFit="1" customWidth="1"/>
    <col min="6557" max="6557" width="36.19921875" bestFit="1" customWidth="1"/>
    <col min="6558" max="6558" width="39" bestFit="1" customWidth="1"/>
    <col min="6559" max="6559" width="31.796875" bestFit="1" customWidth="1"/>
    <col min="6560" max="6560" width="34.59765625" bestFit="1" customWidth="1"/>
    <col min="6561" max="6561" width="31.3984375" bestFit="1" customWidth="1"/>
    <col min="6562" max="6562" width="34.19921875" bestFit="1" customWidth="1"/>
    <col min="6563" max="6563" width="56.53125" bestFit="1" customWidth="1"/>
    <col min="6564" max="6564" width="59.33203125" bestFit="1" customWidth="1"/>
    <col min="6565" max="6565" width="26.1328125" bestFit="1" customWidth="1"/>
    <col min="6566" max="6566" width="28.9296875" bestFit="1" customWidth="1"/>
    <col min="6567" max="6567" width="37.796875" bestFit="1" customWidth="1"/>
    <col min="6568" max="6568" width="40.59765625" bestFit="1" customWidth="1"/>
    <col min="6569" max="6569" width="49.796875" bestFit="1" customWidth="1"/>
    <col min="6570" max="6570" width="52.59765625" bestFit="1" customWidth="1"/>
    <col min="6571" max="6571" width="34.6640625" bestFit="1" customWidth="1"/>
    <col min="6572" max="6572" width="37.53125" bestFit="1" customWidth="1"/>
    <col min="6573" max="6573" width="21.86328125" bestFit="1" customWidth="1"/>
    <col min="6574" max="6574" width="24.6640625" bestFit="1" customWidth="1"/>
    <col min="6575" max="6575" width="43.73046875" bestFit="1" customWidth="1"/>
    <col min="6576" max="6576" width="46.53125" bestFit="1" customWidth="1"/>
    <col min="6577" max="6577" width="25.796875" bestFit="1" customWidth="1"/>
    <col min="6578" max="6578" width="28.59765625" bestFit="1" customWidth="1"/>
    <col min="6579" max="6579" width="29.86328125" bestFit="1" customWidth="1"/>
    <col min="6580" max="6580" width="32.6640625" bestFit="1" customWidth="1"/>
    <col min="6581" max="6581" width="42.265625" bestFit="1" customWidth="1"/>
    <col min="6582" max="6582" width="45.06640625" bestFit="1" customWidth="1"/>
    <col min="6583" max="6583" width="31.19921875" bestFit="1" customWidth="1"/>
    <col min="6584" max="6584" width="34" bestFit="1" customWidth="1"/>
    <col min="6585" max="6585" width="48.9296875" bestFit="1" customWidth="1"/>
    <col min="6586" max="6586" width="51.73046875" bestFit="1" customWidth="1"/>
    <col min="6587" max="6587" width="52.19921875" bestFit="1" customWidth="1"/>
    <col min="6588" max="6588" width="55" bestFit="1" customWidth="1"/>
    <col min="6589" max="6589" width="22.46484375" bestFit="1" customWidth="1"/>
    <col min="6590" max="6590" width="25.33203125" bestFit="1" customWidth="1"/>
    <col min="6591" max="6591" width="45.06640625" bestFit="1" customWidth="1"/>
    <col min="6592" max="6592" width="47.86328125" bestFit="1" customWidth="1"/>
    <col min="6593" max="6593" width="9" bestFit="1" customWidth="1"/>
    <col min="6594" max="6594" width="11.73046875" bestFit="1" customWidth="1"/>
    <col min="6595" max="6595" width="54.9296875" bestFit="1" customWidth="1"/>
    <col min="6596" max="6596" width="57.796875" bestFit="1" customWidth="1"/>
    <col min="6597" max="6597" width="10.9296875" bestFit="1" customWidth="1"/>
    <col min="6598" max="6598" width="13.73046875" bestFit="1" customWidth="1"/>
    <col min="6599" max="6599" width="53.59765625" bestFit="1" customWidth="1"/>
    <col min="6600" max="6600" width="56.3984375" bestFit="1" customWidth="1"/>
    <col min="6601" max="6601" width="22.19921875" bestFit="1" customWidth="1"/>
    <col min="6602" max="6602" width="25.06640625" bestFit="1" customWidth="1"/>
    <col min="6603" max="6603" width="9.3984375" bestFit="1" customWidth="1"/>
    <col min="6604" max="6604" width="12.1328125" bestFit="1" customWidth="1"/>
    <col min="6605" max="6605" width="39.86328125" bestFit="1" customWidth="1"/>
    <col min="6606" max="6606" width="42.6640625" bestFit="1" customWidth="1"/>
    <col min="6607" max="6607" width="19.86328125" bestFit="1" customWidth="1"/>
    <col min="6608" max="6608" width="22.6640625" bestFit="1" customWidth="1"/>
    <col min="6609" max="6609" width="11.33203125" bestFit="1" customWidth="1"/>
    <col min="6610" max="6610" width="14.1328125" bestFit="1" customWidth="1"/>
    <col min="6611" max="6611" width="28.19921875" bestFit="1" customWidth="1"/>
    <col min="6612" max="6612" width="31" bestFit="1" customWidth="1"/>
    <col min="6613" max="6613" width="12.73046875" bestFit="1" customWidth="1"/>
    <col min="6614" max="6614" width="15.53125" bestFit="1" customWidth="1"/>
    <col min="6615" max="6615" width="43.86328125" bestFit="1" customWidth="1"/>
    <col min="6616" max="6616" width="46.6640625" bestFit="1" customWidth="1"/>
    <col min="6617" max="6617" width="50" bestFit="1" customWidth="1"/>
    <col min="6618" max="6618" width="52.796875" bestFit="1" customWidth="1"/>
    <col min="6619" max="6619" width="38.1328125" bestFit="1" customWidth="1"/>
    <col min="6620" max="6620" width="40.9296875" bestFit="1" customWidth="1"/>
    <col min="6621" max="6621" width="29.19921875" bestFit="1" customWidth="1"/>
    <col min="6622" max="6622" width="32" bestFit="1" customWidth="1"/>
    <col min="6623" max="6623" width="17.06640625" bestFit="1" customWidth="1"/>
    <col min="6624" max="6624" width="19.86328125" bestFit="1" customWidth="1"/>
    <col min="6625" max="6625" width="23.33203125" bestFit="1" customWidth="1"/>
    <col min="6626" max="6626" width="26.1328125" bestFit="1" customWidth="1"/>
    <col min="6627" max="6627" width="39.53125" bestFit="1" customWidth="1"/>
    <col min="6628" max="6628" width="42.33203125" bestFit="1" customWidth="1"/>
    <col min="6629" max="6629" width="30.73046875" bestFit="1" customWidth="1"/>
    <col min="6630" max="6630" width="33.59765625" bestFit="1" customWidth="1"/>
    <col min="6631" max="6631" width="25.86328125" bestFit="1" customWidth="1"/>
    <col min="6632" max="6632" width="28.6640625" bestFit="1" customWidth="1"/>
    <col min="6633" max="6633" width="24.19921875" bestFit="1" customWidth="1"/>
    <col min="6634" max="6634" width="27" bestFit="1" customWidth="1"/>
    <col min="6635" max="6635" width="48.53125" bestFit="1" customWidth="1"/>
    <col min="6636" max="6636" width="51.33203125" bestFit="1" customWidth="1"/>
    <col min="6637" max="6637" width="39.06640625" bestFit="1" customWidth="1"/>
    <col min="6638" max="6638" width="41.86328125" bestFit="1" customWidth="1"/>
    <col min="6639" max="6639" width="53.86328125" bestFit="1" customWidth="1"/>
    <col min="6640" max="6640" width="56.6640625" bestFit="1" customWidth="1"/>
    <col min="6641" max="6641" width="20.06640625" bestFit="1" customWidth="1"/>
    <col min="6642" max="6642" width="22.86328125" bestFit="1" customWidth="1"/>
    <col min="6643" max="6643" width="28.33203125" bestFit="1" customWidth="1"/>
    <col min="6644" max="6644" width="31.1328125" bestFit="1" customWidth="1"/>
    <col min="6645" max="6645" width="25.796875" bestFit="1" customWidth="1"/>
    <col min="6646" max="6646" width="28.59765625" bestFit="1" customWidth="1"/>
    <col min="6647" max="6647" width="32.53125" bestFit="1" customWidth="1"/>
    <col min="6648" max="6648" width="35.33203125" bestFit="1" customWidth="1"/>
    <col min="6649" max="6649" width="35.86328125" bestFit="1" customWidth="1"/>
    <col min="6650" max="6650" width="38.6640625" bestFit="1" customWidth="1"/>
    <col min="6651" max="6651" width="25.73046875" bestFit="1" customWidth="1"/>
    <col min="6652" max="6652" width="28.53125" bestFit="1" customWidth="1"/>
    <col min="6653" max="6653" width="41.86328125" bestFit="1" customWidth="1"/>
    <col min="6654" max="6654" width="44.6640625" bestFit="1" customWidth="1"/>
    <col min="6655" max="6655" width="18.9296875" bestFit="1" customWidth="1"/>
    <col min="6656" max="6656" width="21.73046875" bestFit="1" customWidth="1"/>
    <col min="6657" max="6657" width="25.9296875" bestFit="1" customWidth="1"/>
    <col min="6658" max="6658" width="28.73046875" bestFit="1" customWidth="1"/>
    <col min="6659" max="6659" width="51.59765625" bestFit="1" customWidth="1"/>
    <col min="6660" max="6660" width="54.3984375" bestFit="1" customWidth="1"/>
    <col min="6661" max="6661" width="48.796875" bestFit="1" customWidth="1"/>
    <col min="6662" max="6662" width="51.59765625" bestFit="1" customWidth="1"/>
    <col min="6663" max="6663" width="23.73046875" bestFit="1" customWidth="1"/>
    <col min="6664" max="6664" width="26.53125" bestFit="1" customWidth="1"/>
    <col min="6665" max="6665" width="17.796875" bestFit="1" customWidth="1"/>
    <col min="6666" max="6666" width="20.59765625" bestFit="1" customWidth="1"/>
    <col min="6667" max="6667" width="52.19921875" bestFit="1" customWidth="1"/>
    <col min="6668" max="6668" width="55" bestFit="1" customWidth="1"/>
    <col min="6669" max="6669" width="17.46484375" bestFit="1" customWidth="1"/>
    <col min="6670" max="6670" width="20.265625" bestFit="1" customWidth="1"/>
    <col min="6671" max="6671" width="13" bestFit="1" customWidth="1"/>
    <col min="6672" max="6672" width="15.796875" bestFit="1" customWidth="1"/>
    <col min="6673" max="6673" width="18.06640625" bestFit="1" customWidth="1"/>
    <col min="6674" max="6674" width="20.9296875" bestFit="1" customWidth="1"/>
    <col min="6675" max="6675" width="51.53125" bestFit="1" customWidth="1"/>
    <col min="6676" max="6676" width="54.33203125" bestFit="1" customWidth="1"/>
    <col min="6677" max="6677" width="37.796875" bestFit="1" customWidth="1"/>
    <col min="6678" max="6678" width="40.59765625" bestFit="1" customWidth="1"/>
    <col min="6679" max="6679" width="50.33203125" bestFit="1" customWidth="1"/>
    <col min="6680" max="6680" width="53.1328125" bestFit="1" customWidth="1"/>
    <col min="6681" max="6681" width="50.33203125" bestFit="1" customWidth="1"/>
    <col min="6682" max="6682" width="53.1328125" bestFit="1" customWidth="1"/>
    <col min="6683" max="6683" width="14.1328125" bestFit="1" customWidth="1"/>
    <col min="6684" max="6684" width="17" bestFit="1" customWidth="1"/>
    <col min="6685" max="6685" width="28.73046875" bestFit="1" customWidth="1"/>
    <col min="6686" max="6686" width="31.53125" bestFit="1" customWidth="1"/>
    <col min="6687" max="6687" width="38.46484375" bestFit="1" customWidth="1"/>
    <col min="6688" max="6688" width="41.33203125" bestFit="1" customWidth="1"/>
    <col min="6689" max="6689" width="21.53125" bestFit="1" customWidth="1"/>
    <col min="6690" max="6690" width="24.33203125" bestFit="1" customWidth="1"/>
    <col min="6691" max="6691" width="44.59765625" bestFit="1" customWidth="1"/>
    <col min="6692" max="6692" width="47.3984375" bestFit="1" customWidth="1"/>
    <col min="6693" max="6693" width="20.796875" bestFit="1" customWidth="1"/>
    <col min="6694" max="6694" width="23.59765625" bestFit="1" customWidth="1"/>
    <col min="6695" max="6695" width="38.33203125" bestFit="1" customWidth="1"/>
    <col min="6696" max="6696" width="41.1328125" bestFit="1" customWidth="1"/>
    <col min="6697" max="6697" width="39.73046875" bestFit="1" customWidth="1"/>
    <col min="6698" max="6698" width="42.33203125" bestFit="1" customWidth="1"/>
    <col min="6699" max="6699" width="40.9296875" bestFit="1" customWidth="1"/>
    <col min="6700" max="6700" width="43.73046875" bestFit="1" customWidth="1"/>
    <col min="6701" max="6701" width="23.46484375" bestFit="1" customWidth="1"/>
    <col min="6702" max="6702" width="26.265625" bestFit="1" customWidth="1"/>
    <col min="6703" max="6703" width="44.33203125" bestFit="1" customWidth="1"/>
    <col min="6704" max="6704" width="47.1328125" bestFit="1" customWidth="1"/>
    <col min="6705" max="6705" width="40" bestFit="1" customWidth="1"/>
    <col min="6706" max="6706" width="42.796875" bestFit="1" customWidth="1"/>
    <col min="6707" max="6707" width="49.6640625" bestFit="1" customWidth="1"/>
    <col min="6708" max="6708" width="52.46484375" bestFit="1" customWidth="1"/>
    <col min="6709" max="6709" width="29.3984375" bestFit="1" customWidth="1"/>
    <col min="6710" max="6710" width="32.19921875" bestFit="1" customWidth="1"/>
    <col min="6711" max="6711" width="29.33203125" bestFit="1" customWidth="1"/>
    <col min="6712" max="6712" width="32.1328125" bestFit="1" customWidth="1"/>
    <col min="6713" max="6713" width="55.265625" bestFit="1" customWidth="1"/>
    <col min="6714" max="6714" width="58.06640625" bestFit="1" customWidth="1"/>
    <col min="6715" max="6715" width="12.265625" bestFit="1" customWidth="1"/>
    <col min="6716" max="6716" width="15.06640625" bestFit="1" customWidth="1"/>
    <col min="6717" max="6717" width="21.19921875" bestFit="1" customWidth="1"/>
    <col min="6718" max="6718" width="24" bestFit="1" customWidth="1"/>
    <col min="6719" max="6719" width="41.46484375" bestFit="1" customWidth="1"/>
    <col min="6720" max="6720" width="44.265625" bestFit="1" customWidth="1"/>
    <col min="6721" max="6721" width="36.33203125" bestFit="1" customWidth="1"/>
    <col min="6722" max="6722" width="39.1328125" bestFit="1" customWidth="1"/>
    <col min="6723" max="6723" width="21.46484375" bestFit="1" customWidth="1"/>
    <col min="6724" max="6724" width="24.265625" bestFit="1" customWidth="1"/>
    <col min="6725" max="6725" width="26" bestFit="1" customWidth="1"/>
    <col min="6726" max="6726" width="28.796875" bestFit="1" customWidth="1"/>
    <col min="6727" max="6727" width="12.265625" bestFit="1" customWidth="1"/>
    <col min="6728" max="6728" width="15.06640625" bestFit="1" customWidth="1"/>
    <col min="6729" max="6729" width="11.73046875" bestFit="1" customWidth="1"/>
    <col min="6730" max="6730" width="14.53125" bestFit="1" customWidth="1"/>
    <col min="6731" max="6731" width="19.06640625" bestFit="1" customWidth="1"/>
    <col min="6732" max="6732" width="21.86328125" bestFit="1" customWidth="1"/>
    <col min="6733" max="6733" width="50.1328125" bestFit="1" customWidth="1"/>
    <col min="6734" max="6734" width="52.9296875" bestFit="1" customWidth="1"/>
    <col min="6735" max="6735" width="44.73046875" bestFit="1" customWidth="1"/>
    <col min="6736" max="6736" width="47.53125" bestFit="1" customWidth="1"/>
    <col min="6737" max="6737" width="27.3984375" bestFit="1" customWidth="1"/>
    <col min="6738" max="6738" width="30.19921875" bestFit="1" customWidth="1"/>
    <col min="6739" max="6739" width="18.19921875" bestFit="1" customWidth="1"/>
    <col min="6740" max="6740" width="21.06640625" bestFit="1" customWidth="1"/>
    <col min="6741" max="6741" width="27.796875" bestFit="1" customWidth="1"/>
    <col min="6742" max="6742" width="30.59765625" bestFit="1" customWidth="1"/>
    <col min="6743" max="6743" width="32.19921875" bestFit="1" customWidth="1"/>
    <col min="6744" max="6744" width="35" bestFit="1" customWidth="1"/>
    <col min="6745" max="6745" width="33.86328125" bestFit="1" customWidth="1"/>
    <col min="6746" max="6746" width="36.6640625" bestFit="1" customWidth="1"/>
    <col min="6747" max="6747" width="40.796875" bestFit="1" customWidth="1"/>
    <col min="6748" max="6748" width="43.59765625" bestFit="1" customWidth="1"/>
    <col min="6749" max="6749" width="33.3984375" bestFit="1" customWidth="1"/>
    <col min="6750" max="6750" width="36.19921875" bestFit="1" customWidth="1"/>
    <col min="6751" max="6751" width="50.3984375" bestFit="1" customWidth="1"/>
    <col min="6752" max="6752" width="53.19921875" bestFit="1" customWidth="1"/>
    <col min="6753" max="6753" width="36.9296875" bestFit="1" customWidth="1"/>
    <col min="6754" max="6754" width="39.73046875" bestFit="1" customWidth="1"/>
    <col min="6755" max="6755" width="37" bestFit="1" customWidth="1"/>
    <col min="6756" max="6756" width="39.796875" bestFit="1" customWidth="1"/>
    <col min="6757" max="6757" width="46.6640625" bestFit="1" customWidth="1"/>
    <col min="6758" max="6758" width="49.53125" bestFit="1" customWidth="1"/>
    <col min="6759" max="6759" width="44.796875" bestFit="1" customWidth="1"/>
    <col min="6760" max="6760" width="47.59765625" bestFit="1" customWidth="1"/>
    <col min="6761" max="6761" width="17.86328125" bestFit="1" customWidth="1"/>
    <col min="6762" max="6762" width="20.6640625" bestFit="1" customWidth="1"/>
    <col min="6763" max="6763" width="47.33203125" bestFit="1" customWidth="1"/>
    <col min="6764" max="6764" width="50.1328125" bestFit="1" customWidth="1"/>
    <col min="6765" max="6765" width="27.33203125" bestFit="1" customWidth="1"/>
    <col min="6766" max="6766" width="30.1328125" bestFit="1" customWidth="1"/>
    <col min="6767" max="6767" width="37.06640625" bestFit="1" customWidth="1"/>
    <col min="6768" max="6768" width="39.86328125" bestFit="1" customWidth="1"/>
    <col min="6769" max="6769" width="22.59765625" bestFit="1" customWidth="1"/>
    <col min="6770" max="6770" width="25.46484375" bestFit="1" customWidth="1"/>
    <col min="6771" max="6771" width="14.73046875" bestFit="1" customWidth="1"/>
    <col min="6772" max="6772" width="17.53125" bestFit="1" customWidth="1"/>
    <col min="6773" max="6773" width="17.796875" bestFit="1" customWidth="1"/>
    <col min="6774" max="6774" width="20.59765625" bestFit="1" customWidth="1"/>
    <col min="6775" max="6775" width="14.265625" bestFit="1" customWidth="1"/>
    <col min="6776" max="6776" width="17.1328125" bestFit="1" customWidth="1"/>
    <col min="6777" max="6777" width="22.06640625" bestFit="1" customWidth="1"/>
    <col min="6778" max="6778" width="24.86328125" bestFit="1" customWidth="1"/>
    <col min="6779" max="6779" width="21" bestFit="1" customWidth="1"/>
    <col min="6780" max="6780" width="23.796875" bestFit="1" customWidth="1"/>
    <col min="6781" max="6781" width="36.53125" bestFit="1" customWidth="1"/>
    <col min="6782" max="6782" width="39.33203125" bestFit="1" customWidth="1"/>
    <col min="6783" max="6783" width="29" bestFit="1" customWidth="1"/>
    <col min="6784" max="6784" width="31.796875" bestFit="1" customWidth="1"/>
    <col min="6785" max="6785" width="27.59765625" bestFit="1" customWidth="1"/>
    <col min="6786" max="6786" width="30.3984375" bestFit="1" customWidth="1"/>
    <col min="6787" max="6787" width="45.19921875" bestFit="1" customWidth="1"/>
    <col min="6788" max="6788" width="48" bestFit="1" customWidth="1"/>
    <col min="6789" max="6789" width="23" bestFit="1" customWidth="1"/>
    <col min="6790" max="6790" width="25.796875" bestFit="1" customWidth="1"/>
    <col min="6791" max="6791" width="12.3984375" bestFit="1" customWidth="1"/>
    <col min="6792" max="6792" width="15.19921875" bestFit="1" customWidth="1"/>
    <col min="6793" max="6793" width="41.33203125" bestFit="1" customWidth="1"/>
    <col min="6794" max="6794" width="44.1328125" bestFit="1" customWidth="1"/>
    <col min="6795" max="6795" width="24.6640625" bestFit="1" customWidth="1"/>
    <col min="6796" max="6796" width="27.46484375" bestFit="1" customWidth="1"/>
    <col min="6797" max="6797" width="26.1328125" bestFit="1" customWidth="1"/>
    <col min="6798" max="6798" width="28.9296875" bestFit="1" customWidth="1"/>
    <col min="6799" max="6799" width="16.6640625" bestFit="1" customWidth="1"/>
    <col min="6800" max="6800" width="19.46484375" bestFit="1" customWidth="1"/>
    <col min="6801" max="6801" width="19.3984375" bestFit="1" customWidth="1"/>
    <col min="6802" max="6802" width="22.19921875" bestFit="1" customWidth="1"/>
    <col min="6803" max="6803" width="31.796875" bestFit="1" customWidth="1"/>
    <col min="6804" max="6804" width="34.59765625" bestFit="1" customWidth="1"/>
    <col min="6805" max="6805" width="15.86328125" bestFit="1" customWidth="1"/>
    <col min="6806" max="6806" width="18.6640625" bestFit="1" customWidth="1"/>
    <col min="6807" max="6807" width="28.53125" bestFit="1" customWidth="1"/>
    <col min="6808" max="6808" width="31.33203125" bestFit="1" customWidth="1"/>
    <col min="6809" max="6809" width="27.53125" bestFit="1" customWidth="1"/>
    <col min="6810" max="6810" width="30.33203125" bestFit="1" customWidth="1"/>
    <col min="6811" max="6811" width="51.796875" bestFit="1" customWidth="1"/>
    <col min="6812" max="6812" width="54.59765625" bestFit="1" customWidth="1"/>
    <col min="6813" max="6813" width="15.265625" bestFit="1" customWidth="1"/>
    <col min="6814" max="6814" width="18.06640625" bestFit="1" customWidth="1"/>
    <col min="6815" max="6815" width="23.86328125" bestFit="1" customWidth="1"/>
    <col min="6816" max="6816" width="26.6640625" bestFit="1" customWidth="1"/>
    <col min="6817" max="6817" width="19.19921875" bestFit="1" customWidth="1"/>
    <col min="6818" max="6818" width="22" bestFit="1" customWidth="1"/>
    <col min="6819" max="6819" width="52.46484375" bestFit="1" customWidth="1"/>
    <col min="6820" max="6820" width="55.265625" bestFit="1" customWidth="1"/>
    <col min="6821" max="6821" width="25.265625" bestFit="1" customWidth="1"/>
    <col min="6822" max="6822" width="28.06640625" bestFit="1" customWidth="1"/>
    <col min="6823" max="6823" width="13.86328125" bestFit="1" customWidth="1"/>
    <col min="6824" max="6824" width="16.6640625" bestFit="1" customWidth="1"/>
    <col min="6825" max="6825" width="23.86328125" bestFit="1" customWidth="1"/>
    <col min="6826" max="6826" width="26.6640625" bestFit="1" customWidth="1"/>
    <col min="6827" max="6827" width="35.265625" bestFit="1" customWidth="1"/>
    <col min="6828" max="6828" width="38.06640625" bestFit="1" customWidth="1"/>
    <col min="6829" max="6829" width="43.73046875" bestFit="1" customWidth="1"/>
    <col min="6830" max="6830" width="46.53125" bestFit="1" customWidth="1"/>
    <col min="6831" max="6831" width="48.3984375" bestFit="1" customWidth="1"/>
    <col min="6832" max="6832" width="51.19921875" bestFit="1" customWidth="1"/>
    <col min="6833" max="6833" width="28.9296875" bestFit="1" customWidth="1"/>
    <col min="6834" max="6834" width="31.73046875" bestFit="1" customWidth="1"/>
    <col min="6835" max="6835" width="28.59765625" bestFit="1" customWidth="1"/>
    <col min="6836" max="6836" width="31.3984375" bestFit="1" customWidth="1"/>
    <col min="6837" max="6837" width="11.46484375" bestFit="1" customWidth="1"/>
    <col min="6838" max="6838" width="14.265625" bestFit="1" customWidth="1"/>
    <col min="6839" max="6839" width="36.86328125" bestFit="1" customWidth="1"/>
    <col min="6840" max="6840" width="39.6640625" bestFit="1" customWidth="1"/>
    <col min="6841" max="6841" width="23.3984375" bestFit="1" customWidth="1"/>
    <col min="6842" max="6842" width="26.19921875" bestFit="1" customWidth="1"/>
    <col min="6843" max="6843" width="19.19921875" bestFit="1" customWidth="1"/>
    <col min="6844" max="6844" width="22" bestFit="1" customWidth="1"/>
    <col min="6845" max="6845" width="28.3984375" bestFit="1" customWidth="1"/>
    <col min="6846" max="6846" width="31.19921875" bestFit="1" customWidth="1"/>
    <col min="6847" max="6847" width="54.06640625" bestFit="1" customWidth="1"/>
    <col min="6848" max="6848" width="56.86328125" bestFit="1" customWidth="1"/>
    <col min="6849" max="6849" width="8.9296875" bestFit="1" customWidth="1"/>
    <col min="6850" max="6850" width="11.53125" bestFit="1" customWidth="1"/>
    <col min="6851" max="6851" width="22.9296875" bestFit="1" customWidth="1"/>
    <col min="6852" max="6852" width="25.73046875" bestFit="1" customWidth="1"/>
    <col min="6853" max="6853" width="17.6640625" bestFit="1" customWidth="1"/>
    <col min="6854" max="6854" width="20.46484375" bestFit="1" customWidth="1"/>
    <col min="6855" max="6855" width="50.19921875" bestFit="1" customWidth="1"/>
    <col min="6856" max="6856" width="53" bestFit="1" customWidth="1"/>
    <col min="6857" max="6857" width="22" bestFit="1" customWidth="1"/>
    <col min="6858" max="6858" width="24.796875" bestFit="1" customWidth="1"/>
    <col min="6859" max="6859" width="32.33203125" bestFit="1" customWidth="1"/>
    <col min="6860" max="6860" width="35.1328125" bestFit="1" customWidth="1"/>
    <col min="6861" max="6861" width="14.86328125" bestFit="1" customWidth="1"/>
    <col min="6862" max="6862" width="17.6640625" bestFit="1" customWidth="1"/>
    <col min="6863" max="6863" width="47.3984375" bestFit="1" customWidth="1"/>
    <col min="6864" max="6864" width="50.19921875" bestFit="1" customWidth="1"/>
    <col min="6865" max="6865" width="13.3984375" bestFit="1" customWidth="1"/>
    <col min="6866" max="6866" width="16.19921875" bestFit="1" customWidth="1"/>
    <col min="6867" max="6867" width="49.06640625" bestFit="1" customWidth="1"/>
    <col min="6868" max="6868" width="51.86328125" bestFit="1" customWidth="1"/>
    <col min="6869" max="6869" width="45.33203125" bestFit="1" customWidth="1"/>
    <col min="6870" max="6870" width="48.1328125" bestFit="1" customWidth="1"/>
    <col min="6871" max="6871" width="35.86328125" bestFit="1" customWidth="1"/>
    <col min="6872" max="6872" width="38.6640625" bestFit="1" customWidth="1"/>
    <col min="6873" max="6873" width="47.6640625" bestFit="1" customWidth="1"/>
    <col min="6874" max="6874" width="50.46484375" bestFit="1" customWidth="1"/>
    <col min="6875" max="6875" width="30.19921875" bestFit="1" customWidth="1"/>
    <col min="6876" max="6876" width="33" bestFit="1" customWidth="1"/>
    <col min="6877" max="6877" width="22.53125" bestFit="1" customWidth="1"/>
    <col min="6878" max="6878" width="25.3984375" bestFit="1" customWidth="1"/>
    <col min="6879" max="6879" width="43.1328125" bestFit="1" customWidth="1"/>
    <col min="6880" max="6880" width="45.9296875" bestFit="1" customWidth="1"/>
    <col min="6881" max="6881" width="41.9296875" bestFit="1" customWidth="1"/>
    <col min="6882" max="6882" width="44.73046875" bestFit="1" customWidth="1"/>
    <col min="6883" max="6883" width="26.06640625" bestFit="1" customWidth="1"/>
    <col min="6884" max="6884" width="28.86328125" bestFit="1" customWidth="1"/>
    <col min="6885" max="6885" width="17.86328125" bestFit="1" customWidth="1"/>
    <col min="6886" max="6886" width="20.6640625" bestFit="1" customWidth="1"/>
    <col min="6887" max="6887" width="28.73046875" bestFit="1" customWidth="1"/>
    <col min="6888" max="6888" width="31.53125" bestFit="1" customWidth="1"/>
    <col min="6889" max="6889" width="52" bestFit="1" customWidth="1"/>
    <col min="6890" max="6890" width="54.796875" bestFit="1" customWidth="1"/>
    <col min="6891" max="6891" width="25.59765625" bestFit="1" customWidth="1"/>
    <col min="6892" max="6892" width="28.3984375" bestFit="1" customWidth="1"/>
    <col min="6893" max="6893" width="26.265625" bestFit="1" customWidth="1"/>
    <col min="6894" max="6894" width="29.1328125" bestFit="1" customWidth="1"/>
    <col min="6895" max="6895" width="16.3984375" bestFit="1" customWidth="1"/>
    <col min="6896" max="6896" width="19.19921875" bestFit="1" customWidth="1"/>
    <col min="6897" max="6897" width="39.6640625" bestFit="1" customWidth="1"/>
    <col min="6898" max="6898" width="42.46484375" bestFit="1" customWidth="1"/>
    <col min="6899" max="6899" width="22.19921875" bestFit="1" customWidth="1"/>
    <col min="6900" max="6900" width="25.06640625" bestFit="1" customWidth="1"/>
    <col min="6901" max="6901" width="12.46484375" bestFit="1" customWidth="1"/>
    <col min="6902" max="6902" width="15.265625" bestFit="1" customWidth="1"/>
    <col min="6903" max="6903" width="20.6640625" bestFit="1" customWidth="1"/>
    <col min="6904" max="6904" width="23.46484375" bestFit="1" customWidth="1"/>
    <col min="6905" max="6905" width="36.1328125" bestFit="1" customWidth="1"/>
    <col min="6906" max="6906" width="38.9296875" bestFit="1" customWidth="1"/>
    <col min="6907" max="6907" width="52.265625" bestFit="1" customWidth="1"/>
    <col min="6908" max="6908" width="55.06640625" bestFit="1" customWidth="1"/>
    <col min="6909" max="6909" width="16.265625" bestFit="1" customWidth="1"/>
    <col min="6910" max="6910" width="19.06640625" bestFit="1" customWidth="1"/>
    <col min="6911" max="6911" width="31.53125" bestFit="1" customWidth="1"/>
    <col min="6912" max="6912" width="34.33203125" bestFit="1" customWidth="1"/>
    <col min="6913" max="6913" width="25.265625" bestFit="1" customWidth="1"/>
    <col min="6914" max="6914" width="28.06640625" bestFit="1" customWidth="1"/>
    <col min="6915" max="6915" width="26" bestFit="1" customWidth="1"/>
    <col min="6916" max="6916" width="28.796875" bestFit="1" customWidth="1"/>
    <col min="6917" max="6917" width="19.06640625" bestFit="1" customWidth="1"/>
    <col min="6918" max="6918" width="21.86328125" bestFit="1" customWidth="1"/>
    <col min="6919" max="6919" width="27.33203125" bestFit="1" customWidth="1"/>
    <col min="6920" max="6920" width="30.1328125" bestFit="1" customWidth="1"/>
    <col min="6921" max="6921" width="26.1328125" bestFit="1" customWidth="1"/>
    <col min="6922" max="6922" width="28.9296875" bestFit="1" customWidth="1"/>
    <col min="6923" max="6923" width="22" bestFit="1" customWidth="1"/>
    <col min="6924" max="6924" width="24.796875" bestFit="1" customWidth="1"/>
    <col min="6925" max="6925" width="33.46484375" bestFit="1" customWidth="1"/>
    <col min="6926" max="6926" width="36.265625" bestFit="1" customWidth="1"/>
    <col min="6927" max="6927" width="52.3984375" bestFit="1" customWidth="1"/>
    <col min="6928" max="6928" width="55.19921875" bestFit="1" customWidth="1"/>
    <col min="6929" max="6929" width="39.86328125" bestFit="1" customWidth="1"/>
    <col min="6930" max="6930" width="42.6640625" bestFit="1" customWidth="1"/>
    <col min="6931" max="6931" width="13.59765625" bestFit="1" customWidth="1"/>
    <col min="6932" max="6932" width="16.3984375" bestFit="1" customWidth="1"/>
    <col min="6933" max="6933" width="45.1328125" bestFit="1" customWidth="1"/>
    <col min="6934" max="6934" width="47.9296875" bestFit="1" customWidth="1"/>
    <col min="6935" max="6935" width="30.9296875" bestFit="1" customWidth="1"/>
    <col min="6936" max="6936" width="33.73046875" bestFit="1" customWidth="1"/>
    <col min="6937" max="6937" width="27.1328125" bestFit="1" customWidth="1"/>
    <col min="6938" max="6938" width="29.9296875" bestFit="1" customWidth="1"/>
    <col min="6939" max="6939" width="50.59765625" bestFit="1" customWidth="1"/>
    <col min="6940" max="6940" width="53.46484375" bestFit="1" customWidth="1"/>
    <col min="6941" max="6941" width="39.1328125" bestFit="1" customWidth="1"/>
    <col min="6942" max="6942" width="41.9296875" bestFit="1" customWidth="1"/>
    <col min="6943" max="6943" width="18.46484375" bestFit="1" customWidth="1"/>
    <col min="6944" max="6944" width="21.33203125" bestFit="1" customWidth="1"/>
    <col min="6945" max="6945" width="28.796875" bestFit="1" customWidth="1"/>
    <col min="6946" max="6946" width="31.59765625" bestFit="1" customWidth="1"/>
    <col min="6947" max="6947" width="23.06640625" bestFit="1" customWidth="1"/>
    <col min="6948" max="6948" width="25.86328125" bestFit="1" customWidth="1"/>
    <col min="6949" max="6949" width="34.6640625" bestFit="1" customWidth="1"/>
    <col min="6950" max="6950" width="37.53125" bestFit="1" customWidth="1"/>
    <col min="6951" max="6951" width="28.06640625" bestFit="1" customWidth="1"/>
    <col min="6952" max="6952" width="30.86328125" bestFit="1" customWidth="1"/>
    <col min="6953" max="6953" width="47.33203125" bestFit="1" customWidth="1"/>
    <col min="6954" max="6954" width="50.1328125" bestFit="1" customWidth="1"/>
    <col min="6955" max="6955" width="27.6640625" bestFit="1" customWidth="1"/>
    <col min="6956" max="6956" width="30.46484375" bestFit="1" customWidth="1"/>
    <col min="6957" max="6957" width="32.73046875" bestFit="1" customWidth="1"/>
    <col min="6958" max="6958" width="35.53125" bestFit="1" customWidth="1"/>
    <col min="6959" max="6959" width="12.86328125" bestFit="1" customWidth="1"/>
    <col min="6960" max="6960" width="15.6640625" bestFit="1" customWidth="1"/>
    <col min="6961" max="6961" width="19.46484375" bestFit="1" customWidth="1"/>
    <col min="6962" max="6962" width="22.265625" bestFit="1" customWidth="1"/>
    <col min="6963" max="6963" width="19.06640625" bestFit="1" customWidth="1"/>
    <col min="6964" max="6964" width="21.86328125" bestFit="1" customWidth="1"/>
    <col min="6965" max="6965" width="33" bestFit="1" customWidth="1"/>
    <col min="6966" max="6966" width="35.796875" bestFit="1" customWidth="1"/>
    <col min="6967" max="6967" width="16.265625" bestFit="1" customWidth="1"/>
    <col min="6968" max="6968" width="19.06640625" bestFit="1" customWidth="1"/>
    <col min="6969" max="6969" width="15" bestFit="1" customWidth="1"/>
    <col min="6970" max="6970" width="17.796875" bestFit="1" customWidth="1"/>
    <col min="6971" max="6971" width="25.1328125" bestFit="1" customWidth="1"/>
    <col min="6972" max="6972" width="27.9296875" bestFit="1" customWidth="1"/>
    <col min="6973" max="6973" width="17.33203125" bestFit="1" customWidth="1"/>
    <col min="6974" max="6974" width="20.1328125" bestFit="1" customWidth="1"/>
    <col min="6975" max="6975" width="52.53125" bestFit="1" customWidth="1"/>
    <col min="6976" max="6976" width="55.33203125" bestFit="1" customWidth="1"/>
    <col min="6977" max="6977" width="55.86328125" bestFit="1" customWidth="1"/>
    <col min="6978" max="6978" width="58.6640625" bestFit="1" customWidth="1"/>
    <col min="6979" max="6979" width="54.1328125" bestFit="1" customWidth="1"/>
    <col min="6980" max="6980" width="56.9296875" bestFit="1" customWidth="1"/>
    <col min="6981" max="6981" width="29.46484375" bestFit="1" customWidth="1"/>
    <col min="6982" max="6982" width="32.265625" bestFit="1" customWidth="1"/>
    <col min="6983" max="6983" width="18.796875" bestFit="1" customWidth="1"/>
    <col min="6984" max="6984" width="21.59765625" bestFit="1" customWidth="1"/>
    <col min="6985" max="6985" width="50.1328125" bestFit="1" customWidth="1"/>
    <col min="6986" max="6986" width="52.9296875" bestFit="1" customWidth="1"/>
    <col min="6987" max="6987" width="44.86328125" bestFit="1" customWidth="1"/>
    <col min="6988" max="6988" width="47.6640625" bestFit="1" customWidth="1"/>
    <col min="6989" max="6989" width="47.33203125" bestFit="1" customWidth="1"/>
    <col min="6990" max="6990" width="50.1328125" bestFit="1" customWidth="1"/>
    <col min="6991" max="6991" width="27.1328125" bestFit="1" customWidth="1"/>
    <col min="6992" max="6992" width="29.9296875" bestFit="1" customWidth="1"/>
    <col min="6993" max="6993" width="31.6640625" bestFit="1" customWidth="1"/>
    <col min="6994" max="6994" width="34.46484375" bestFit="1" customWidth="1"/>
    <col min="6995" max="6995" width="23.3984375" bestFit="1" customWidth="1"/>
    <col min="6996" max="6996" width="26.19921875" bestFit="1" customWidth="1"/>
    <col min="6997" max="6997" width="33.06640625" bestFit="1" customWidth="1"/>
    <col min="6998" max="6998" width="35.86328125" bestFit="1" customWidth="1"/>
    <col min="6999" max="6999" width="36.265625" bestFit="1" customWidth="1"/>
    <col min="7000" max="7000" width="39.06640625" bestFit="1" customWidth="1"/>
    <col min="7001" max="7001" width="19.19921875" bestFit="1" customWidth="1"/>
    <col min="7002" max="7002" width="22" bestFit="1" customWidth="1"/>
    <col min="7003" max="7003" width="29.53125" bestFit="1" customWidth="1"/>
    <col min="7004" max="7004" width="32.33203125" bestFit="1" customWidth="1"/>
    <col min="7005" max="7005" width="22.06640625" bestFit="1" customWidth="1"/>
    <col min="7006" max="7006" width="24.86328125" bestFit="1" customWidth="1"/>
    <col min="7007" max="7007" width="42.3984375" bestFit="1" customWidth="1"/>
    <col min="7008" max="7008" width="45.19921875" bestFit="1" customWidth="1"/>
    <col min="7009" max="7009" width="22.265625" bestFit="1" customWidth="1"/>
    <col min="7010" max="7010" width="25.1328125" bestFit="1" customWidth="1"/>
    <col min="7011" max="7011" width="22.265625" bestFit="1" customWidth="1"/>
    <col min="7012" max="7012" width="25.1328125" bestFit="1" customWidth="1"/>
    <col min="7013" max="7013" width="53.53125" bestFit="1" customWidth="1"/>
    <col min="7014" max="7014" width="56.33203125" bestFit="1" customWidth="1"/>
    <col min="7015" max="7015" width="36.9296875" bestFit="1" customWidth="1"/>
    <col min="7016" max="7016" width="39.73046875" bestFit="1" customWidth="1"/>
    <col min="7017" max="7017" width="27.53125" bestFit="1" customWidth="1"/>
    <col min="7018" max="7018" width="30.33203125" bestFit="1" customWidth="1"/>
    <col min="7019" max="7019" width="27.59765625" bestFit="1" customWidth="1"/>
    <col min="7020" max="7020" width="30.3984375" bestFit="1" customWidth="1"/>
    <col min="7021" max="7021" width="21.265625" bestFit="1" customWidth="1"/>
    <col min="7022" max="7022" width="24.06640625" bestFit="1" customWidth="1"/>
    <col min="7023" max="7023" width="37.59765625" bestFit="1" customWidth="1"/>
    <col min="7024" max="7024" width="40.3984375" bestFit="1" customWidth="1"/>
    <col min="7025" max="7025" width="42.59765625" bestFit="1" customWidth="1"/>
    <col min="7026" max="7026" width="45.46484375" bestFit="1" customWidth="1"/>
    <col min="7027" max="7027" width="39.1328125" bestFit="1" customWidth="1"/>
    <col min="7028" max="7028" width="41.9296875" bestFit="1" customWidth="1"/>
    <col min="7029" max="7029" width="18.33203125" bestFit="1" customWidth="1"/>
    <col min="7030" max="7030" width="21.19921875" bestFit="1" customWidth="1"/>
    <col min="7031" max="7031" width="16.19921875" bestFit="1" customWidth="1"/>
    <col min="7032" max="7032" width="19" bestFit="1" customWidth="1"/>
    <col min="7033" max="7033" width="12.3984375" bestFit="1" customWidth="1"/>
    <col min="7034" max="7034" width="15.19921875" bestFit="1" customWidth="1"/>
    <col min="7035" max="7035" width="34.59765625" bestFit="1" customWidth="1"/>
    <col min="7036" max="7036" width="37.46484375" bestFit="1" customWidth="1"/>
    <col min="7037" max="7037" width="22.73046875" bestFit="1" customWidth="1"/>
    <col min="7038" max="7038" width="25.53125" bestFit="1" customWidth="1"/>
    <col min="7039" max="7039" width="34.53125" bestFit="1" customWidth="1"/>
    <col min="7040" max="7040" width="37.3984375" bestFit="1" customWidth="1"/>
    <col min="7041" max="7041" width="37.86328125" bestFit="1" customWidth="1"/>
    <col min="7042" max="7042" width="40.6640625" bestFit="1" customWidth="1"/>
    <col min="7043" max="7043" width="17.73046875" bestFit="1" customWidth="1"/>
    <col min="7044" max="7044" width="20.53125" bestFit="1" customWidth="1"/>
    <col min="7045" max="7045" width="55.33203125" bestFit="1" customWidth="1"/>
    <col min="7046" max="7046" width="58.1328125" bestFit="1" customWidth="1"/>
    <col min="7047" max="7047" width="41.3984375" bestFit="1" customWidth="1"/>
    <col min="7048" max="7048" width="44.19921875" bestFit="1" customWidth="1"/>
    <col min="7049" max="7049" width="37.3984375" bestFit="1" customWidth="1"/>
    <col min="7050" max="7050" width="40.19921875" bestFit="1" customWidth="1"/>
    <col min="7051" max="7051" width="42.265625" bestFit="1" customWidth="1"/>
    <col min="7052" max="7052" width="45.06640625" bestFit="1" customWidth="1"/>
    <col min="7053" max="7053" width="57" bestFit="1" customWidth="1"/>
    <col min="7054" max="7054" width="59.796875" bestFit="1" customWidth="1"/>
    <col min="7055" max="7055" width="25.796875" bestFit="1" customWidth="1"/>
    <col min="7056" max="7056" width="28.59765625" bestFit="1" customWidth="1"/>
    <col min="7057" max="7057" width="57.9296875" bestFit="1" customWidth="1"/>
    <col min="7058" max="7058" width="60.73046875" bestFit="1" customWidth="1"/>
    <col min="7059" max="7059" width="24.9296875" bestFit="1" customWidth="1"/>
    <col min="7060" max="7060" width="27.73046875" bestFit="1" customWidth="1"/>
    <col min="7061" max="7061" width="16.1328125" bestFit="1" customWidth="1"/>
    <col min="7062" max="7062" width="18.9296875" bestFit="1" customWidth="1"/>
    <col min="7063" max="7063" width="30.9296875" bestFit="1" customWidth="1"/>
    <col min="7064" max="7064" width="33.73046875" bestFit="1" customWidth="1"/>
    <col min="7065" max="7065" width="49.59765625" bestFit="1" customWidth="1"/>
    <col min="7066" max="7066" width="52.3984375" bestFit="1" customWidth="1"/>
    <col min="7067" max="7067" width="51" bestFit="1" customWidth="1"/>
    <col min="7068" max="7068" width="53.86328125" bestFit="1" customWidth="1"/>
    <col min="7069" max="7069" width="33.3984375" bestFit="1" customWidth="1"/>
    <col min="7070" max="7070" width="36.19921875" bestFit="1" customWidth="1"/>
    <col min="7071" max="7071" width="35.9296875" bestFit="1" customWidth="1"/>
    <col min="7072" max="7072" width="38.73046875" bestFit="1" customWidth="1"/>
    <col min="7073" max="7073" width="29.265625" bestFit="1" customWidth="1"/>
    <col min="7074" max="7074" width="32.06640625" bestFit="1" customWidth="1"/>
    <col min="7075" max="7075" width="30.9296875" bestFit="1" customWidth="1"/>
    <col min="7076" max="7076" width="33.73046875" bestFit="1" customWidth="1"/>
    <col min="7077" max="7077" width="45.06640625" bestFit="1" customWidth="1"/>
    <col min="7078" max="7078" width="47.86328125" bestFit="1" customWidth="1"/>
    <col min="7079" max="7079" width="36.86328125" bestFit="1" customWidth="1"/>
    <col min="7080" max="7080" width="39.6640625" bestFit="1" customWidth="1"/>
    <col min="7081" max="7081" width="28.265625" bestFit="1" customWidth="1"/>
    <col min="7082" max="7082" width="31.06640625" bestFit="1" customWidth="1"/>
    <col min="7083" max="7083" width="23.19921875" bestFit="1" customWidth="1"/>
    <col min="7084" max="7084" width="26" bestFit="1" customWidth="1"/>
    <col min="7085" max="7085" width="44" bestFit="1" customWidth="1"/>
    <col min="7086" max="7086" width="46.796875" bestFit="1" customWidth="1"/>
    <col min="7087" max="7087" width="41.33203125" bestFit="1" customWidth="1"/>
    <col min="7088" max="7088" width="44.1328125" bestFit="1" customWidth="1"/>
    <col min="7089" max="7089" width="39.19921875" bestFit="1" customWidth="1"/>
    <col min="7090" max="7090" width="42" bestFit="1" customWidth="1"/>
    <col min="7091" max="7091" width="36.6640625" bestFit="1" customWidth="1"/>
    <col min="7092" max="7092" width="39.46484375" bestFit="1" customWidth="1"/>
    <col min="7093" max="7093" width="19.73046875" bestFit="1" customWidth="1"/>
    <col min="7094" max="7094" width="22.53125" bestFit="1" customWidth="1"/>
    <col min="7095" max="7095" width="9.53125" bestFit="1" customWidth="1"/>
    <col min="7096" max="7096" width="12.265625" bestFit="1" customWidth="1"/>
    <col min="7097" max="7097" width="47.3984375" bestFit="1" customWidth="1"/>
    <col min="7098" max="7098" width="50.19921875" bestFit="1" customWidth="1"/>
    <col min="7099" max="7099" width="30.1328125" bestFit="1" customWidth="1"/>
    <col min="7100" max="7100" width="32.9296875" bestFit="1" customWidth="1"/>
    <col min="7101" max="7101" width="20.59765625" bestFit="1" customWidth="1"/>
    <col min="7102" max="7102" width="23.3984375" bestFit="1" customWidth="1"/>
    <col min="7103" max="7103" width="42.46484375" bestFit="1" customWidth="1"/>
    <col min="7104" max="7104" width="45.33203125" bestFit="1" customWidth="1"/>
    <col min="7105" max="7105" width="38.46484375" bestFit="1" customWidth="1"/>
    <col min="7106" max="7106" width="41.33203125" bestFit="1" customWidth="1"/>
    <col min="7107" max="7107" width="54.1328125" bestFit="1" customWidth="1"/>
    <col min="7108" max="7108" width="56.9296875" bestFit="1" customWidth="1"/>
    <col min="7109" max="7109" width="36.53125" bestFit="1" customWidth="1"/>
    <col min="7110" max="7110" width="39.33203125" bestFit="1" customWidth="1"/>
    <col min="7111" max="7111" width="15.73046875" bestFit="1" customWidth="1"/>
    <col min="7112" max="7112" width="18.53125" bestFit="1" customWidth="1"/>
    <col min="7113" max="7113" width="50.06640625" bestFit="1" customWidth="1"/>
    <col min="7114" max="7114" width="52.86328125" bestFit="1" customWidth="1"/>
    <col min="7115" max="7115" width="46.19921875" bestFit="1" customWidth="1"/>
    <col min="7116" max="7116" width="49" bestFit="1" customWidth="1"/>
    <col min="7117" max="7117" width="51.06640625" bestFit="1" customWidth="1"/>
    <col min="7118" max="7118" width="53.9296875" bestFit="1" customWidth="1"/>
    <col min="7119" max="7119" width="14.73046875" bestFit="1" customWidth="1"/>
    <col min="7120" max="7120" width="17.53125" bestFit="1" customWidth="1"/>
    <col min="7121" max="7121" width="23.265625" bestFit="1" customWidth="1"/>
    <col min="7122" max="7122" width="26.06640625" bestFit="1" customWidth="1"/>
    <col min="7123" max="7123" width="52.265625" bestFit="1" customWidth="1"/>
    <col min="7124" max="7124" width="55.06640625" bestFit="1" customWidth="1"/>
    <col min="7125" max="7125" width="47.796875" bestFit="1" customWidth="1"/>
    <col min="7126" max="7126" width="50.59765625" bestFit="1" customWidth="1"/>
    <col min="7127" max="7127" width="18.06640625" bestFit="1" customWidth="1"/>
    <col min="7128" max="7128" width="20.9296875" bestFit="1" customWidth="1"/>
    <col min="7129" max="7129" width="51.3984375" bestFit="1" customWidth="1"/>
    <col min="7130" max="7130" width="54.19921875" bestFit="1" customWidth="1"/>
    <col min="7131" max="7131" width="34.73046875" bestFit="1" customWidth="1"/>
    <col min="7132" max="7132" width="37.59765625" bestFit="1" customWidth="1"/>
    <col min="7133" max="7133" width="50.33203125" bestFit="1" customWidth="1"/>
    <col min="7134" max="7134" width="53.1328125" bestFit="1" customWidth="1"/>
    <col min="7135" max="7135" width="39.33203125" bestFit="1" customWidth="1"/>
    <col min="7136" max="7136" width="42.1328125" bestFit="1" customWidth="1"/>
    <col min="7137" max="7137" width="39.06640625" bestFit="1" customWidth="1"/>
    <col min="7138" max="7138" width="41.86328125" bestFit="1" customWidth="1"/>
    <col min="7139" max="7139" width="16.19921875" bestFit="1" customWidth="1"/>
    <col min="7140" max="7140" width="19" bestFit="1" customWidth="1"/>
    <col min="7141" max="7141" width="12.59765625" bestFit="1" customWidth="1"/>
    <col min="7142" max="7142" width="15.3984375" bestFit="1" customWidth="1"/>
    <col min="7143" max="7143" width="23.46484375" bestFit="1" customWidth="1"/>
    <col min="7144" max="7144" width="26.265625" bestFit="1" customWidth="1"/>
    <col min="7145" max="7145" width="41.6640625" bestFit="1" customWidth="1"/>
    <col min="7146" max="7146" width="44.46484375" bestFit="1" customWidth="1"/>
    <col min="7147" max="7147" width="28.1328125" bestFit="1" customWidth="1"/>
    <col min="7148" max="7148" width="30.9296875" bestFit="1" customWidth="1"/>
    <col min="7149" max="7149" width="25.796875" bestFit="1" customWidth="1"/>
    <col min="7150" max="7150" width="28.59765625" bestFit="1" customWidth="1"/>
    <col min="7151" max="7151" width="44.53125" bestFit="1" customWidth="1"/>
    <col min="7152" max="7152" width="47.33203125" bestFit="1" customWidth="1"/>
    <col min="7153" max="7153" width="24.796875" bestFit="1" customWidth="1"/>
    <col min="7154" max="7154" width="27.59765625" bestFit="1" customWidth="1"/>
    <col min="7155" max="7155" width="22.53125" bestFit="1" customWidth="1"/>
    <col min="7156" max="7156" width="25.3984375" bestFit="1" customWidth="1"/>
    <col min="7157" max="7157" width="44.6640625" bestFit="1" customWidth="1"/>
    <col min="7158" max="7158" width="47.46484375" bestFit="1" customWidth="1"/>
    <col min="7159" max="7159" width="35.6640625" bestFit="1" customWidth="1"/>
    <col min="7160" max="7160" width="38.46484375" bestFit="1" customWidth="1"/>
    <col min="7161" max="7161" width="32.06640625" bestFit="1" customWidth="1"/>
    <col min="7162" max="7162" width="34.86328125" bestFit="1" customWidth="1"/>
    <col min="7163" max="7163" width="26.9296875" bestFit="1" customWidth="1"/>
    <col min="7164" max="7164" width="29.73046875" bestFit="1" customWidth="1"/>
    <col min="7165" max="7165" width="14.46484375" bestFit="1" customWidth="1"/>
    <col min="7166" max="7166" width="17.33203125" bestFit="1" customWidth="1"/>
    <col min="7167" max="7167" width="28.6640625" bestFit="1" customWidth="1"/>
    <col min="7168" max="7168" width="31.46484375" bestFit="1" customWidth="1"/>
    <col min="7169" max="7169" width="23.265625" bestFit="1" customWidth="1"/>
    <col min="7170" max="7170" width="26.06640625" bestFit="1" customWidth="1"/>
    <col min="7171" max="7171" width="24" bestFit="1" customWidth="1"/>
    <col min="7172" max="7172" width="26.796875" bestFit="1" customWidth="1"/>
    <col min="7173" max="7173" width="37.86328125" bestFit="1" customWidth="1"/>
    <col min="7174" max="7174" width="40.6640625" bestFit="1" customWidth="1"/>
    <col min="7175" max="7175" width="37.86328125" bestFit="1" customWidth="1"/>
    <col min="7176" max="7176" width="40.6640625" bestFit="1" customWidth="1"/>
    <col min="7177" max="7177" width="47.796875" bestFit="1" customWidth="1"/>
    <col min="7178" max="7178" width="50.59765625" bestFit="1" customWidth="1"/>
    <col min="7179" max="7179" width="25.19921875" bestFit="1" customWidth="1"/>
    <col min="7180" max="7180" width="28" bestFit="1" customWidth="1"/>
    <col min="7181" max="7181" width="21.3984375" bestFit="1" customWidth="1"/>
    <col min="7182" max="7182" width="24.19921875" bestFit="1" customWidth="1"/>
    <col min="7183" max="7183" width="42.19921875" bestFit="1" customWidth="1"/>
    <col min="7184" max="7184" width="45" bestFit="1" customWidth="1"/>
    <col min="7185" max="7185" width="49.19921875" bestFit="1" customWidth="1"/>
    <col min="7186" max="7186" width="52" bestFit="1" customWidth="1"/>
    <col min="7187" max="7187" width="12.59765625" bestFit="1" customWidth="1"/>
    <col min="7188" max="7188" width="15.3984375" bestFit="1" customWidth="1"/>
    <col min="7189" max="7189" width="50.06640625" bestFit="1" customWidth="1"/>
    <col min="7190" max="7190" width="52.86328125" bestFit="1" customWidth="1"/>
    <col min="7191" max="7191" width="22.265625" bestFit="1" customWidth="1"/>
    <col min="7192" max="7192" width="25.1328125" bestFit="1" customWidth="1"/>
    <col min="7193" max="7193" width="30.59765625" bestFit="1" customWidth="1"/>
    <col min="7194" max="7194" width="33.46484375" bestFit="1" customWidth="1"/>
    <col min="7195" max="7195" width="19.53125" bestFit="1" customWidth="1"/>
    <col min="7196" max="7196" width="22.33203125" bestFit="1" customWidth="1"/>
    <col min="7197" max="7197" width="51.3984375" bestFit="1" customWidth="1"/>
    <col min="7198" max="7198" width="54.19921875" bestFit="1" customWidth="1"/>
    <col min="7199" max="7199" width="42.46484375" bestFit="1" customWidth="1"/>
    <col min="7200" max="7200" width="45.33203125" bestFit="1" customWidth="1"/>
    <col min="7201" max="7201" width="28.9296875" bestFit="1" customWidth="1"/>
    <col min="7202" max="7202" width="31.73046875" bestFit="1" customWidth="1"/>
    <col min="7203" max="7203" width="44.3984375" bestFit="1" customWidth="1"/>
    <col min="7204" max="7204" width="47.19921875" bestFit="1" customWidth="1"/>
    <col min="7205" max="7205" width="23.73046875" bestFit="1" customWidth="1"/>
    <col min="7206" max="7206" width="26.53125" bestFit="1" customWidth="1"/>
    <col min="7207" max="7207" width="44" bestFit="1" customWidth="1"/>
    <col min="7208" max="7208" width="46.796875" bestFit="1" customWidth="1"/>
    <col min="7209" max="7209" width="53.46484375" bestFit="1" customWidth="1"/>
    <col min="7210" max="7210" width="56.265625" bestFit="1" customWidth="1"/>
    <col min="7211" max="7211" width="39.73046875" bestFit="1" customWidth="1"/>
    <col min="7212" max="7212" width="42.53125" bestFit="1" customWidth="1"/>
    <col min="7213" max="7213" width="22.59765625" bestFit="1" customWidth="1"/>
    <col min="7214" max="7214" width="25.46484375" bestFit="1" customWidth="1"/>
    <col min="7215" max="7215" width="40.796875" bestFit="1" customWidth="1"/>
    <col min="7216" max="7216" width="43.59765625" bestFit="1" customWidth="1"/>
    <col min="7217" max="7217" width="20.1328125" bestFit="1" customWidth="1"/>
    <col min="7218" max="7218" width="22.9296875" bestFit="1" customWidth="1"/>
    <col min="7219" max="7219" width="22.46484375" bestFit="1" customWidth="1"/>
    <col min="7220" max="7220" width="25.33203125" bestFit="1" customWidth="1"/>
    <col min="7221" max="7221" width="53.73046875" bestFit="1" customWidth="1"/>
    <col min="7222" max="7222" width="56.53125" bestFit="1" customWidth="1"/>
    <col min="7223" max="7223" width="49.86328125" bestFit="1" customWidth="1"/>
    <col min="7224" max="7224" width="52.6640625" bestFit="1" customWidth="1"/>
    <col min="7225" max="7225" width="50.6640625" bestFit="1" customWidth="1"/>
    <col min="7226" max="7226" width="53.53125" bestFit="1" customWidth="1"/>
    <col min="7227" max="7227" width="26.796875" bestFit="1" customWidth="1"/>
    <col min="7228" max="7228" width="29.59765625" bestFit="1" customWidth="1"/>
    <col min="7229" max="7229" width="41.59765625" bestFit="1" customWidth="1"/>
    <col min="7230" max="7230" width="44.3984375" bestFit="1" customWidth="1"/>
    <col min="7231" max="7231" width="31.53125" bestFit="1" customWidth="1"/>
    <col min="7232" max="7232" width="34.33203125" bestFit="1" customWidth="1"/>
    <col min="7233" max="7233" width="53.3984375" bestFit="1" customWidth="1"/>
    <col min="7234" max="7234" width="56.19921875" bestFit="1" customWidth="1"/>
    <col min="7235" max="7235" width="30.53125" bestFit="1" customWidth="1"/>
    <col min="7236" max="7236" width="33.3984375" bestFit="1" customWidth="1"/>
    <col min="7237" max="7237" width="17.86328125" bestFit="1" customWidth="1"/>
    <col min="7238" max="7238" width="20.6640625" bestFit="1" customWidth="1"/>
    <col min="7239" max="7239" width="40.796875" bestFit="1" customWidth="1"/>
    <col min="7240" max="7240" width="43.59765625" bestFit="1" customWidth="1"/>
    <col min="7241" max="7241" width="20.265625" bestFit="1" customWidth="1"/>
    <col min="7242" max="7242" width="23.06640625" bestFit="1" customWidth="1"/>
    <col min="7243" max="7243" width="26.46484375" bestFit="1" customWidth="1"/>
    <col min="7244" max="7244" width="29.33203125" bestFit="1" customWidth="1"/>
    <col min="7245" max="7245" width="18.86328125" bestFit="1" customWidth="1"/>
    <col min="7246" max="7246" width="21.6640625" bestFit="1" customWidth="1"/>
    <col min="7247" max="7247" width="36.06640625" bestFit="1" customWidth="1"/>
    <col min="7248" max="7248" width="38.86328125" bestFit="1" customWidth="1"/>
    <col min="7249" max="7249" width="49.19921875" bestFit="1" customWidth="1"/>
    <col min="7250" max="7250" width="52" bestFit="1" customWidth="1"/>
    <col min="7251" max="7251" width="52.265625" bestFit="1" customWidth="1"/>
    <col min="7252" max="7252" width="55.06640625" bestFit="1" customWidth="1"/>
    <col min="7253" max="7253" width="27.796875" bestFit="1" customWidth="1"/>
    <col min="7254" max="7254" width="30.59765625" bestFit="1" customWidth="1"/>
    <col min="7255" max="7255" width="42.6640625" bestFit="1" customWidth="1"/>
    <col min="7256" max="7256" width="45.53125" bestFit="1" customWidth="1"/>
    <col min="7257" max="7257" width="52.06640625" bestFit="1" customWidth="1"/>
    <col min="7258" max="7258" width="54.86328125" bestFit="1" customWidth="1"/>
    <col min="7259" max="7259" width="35.86328125" bestFit="1" customWidth="1"/>
    <col min="7260" max="7260" width="38.6640625" bestFit="1" customWidth="1"/>
    <col min="7261" max="7261" width="23.1328125" bestFit="1" customWidth="1"/>
    <col min="7262" max="7262" width="25.9296875" bestFit="1" customWidth="1"/>
    <col min="7263" max="7263" width="41.86328125" bestFit="1" customWidth="1"/>
    <col min="7264" max="7264" width="44.6640625" bestFit="1" customWidth="1"/>
    <col min="7265" max="7265" width="23.796875" bestFit="1" customWidth="1"/>
    <col min="7266" max="7266" width="26.59765625" bestFit="1" customWidth="1"/>
    <col min="7267" max="7267" width="49.06640625" bestFit="1" customWidth="1"/>
    <col min="7268" max="7268" width="51.86328125" bestFit="1" customWidth="1"/>
    <col min="7269" max="7269" width="42.59765625" bestFit="1" customWidth="1"/>
    <col min="7270" max="7270" width="45.46484375" bestFit="1" customWidth="1"/>
    <col min="7271" max="7271" width="17.59765625" bestFit="1" customWidth="1"/>
    <col min="7272" max="7272" width="20.3984375" bestFit="1" customWidth="1"/>
    <col min="7273" max="7273" width="38" bestFit="1" customWidth="1"/>
    <col min="7274" max="7274" width="40.796875" bestFit="1" customWidth="1"/>
    <col min="7275" max="7275" width="31" bestFit="1" customWidth="1"/>
    <col min="7276" max="7276" width="33.796875" bestFit="1" customWidth="1"/>
    <col min="7277" max="7277" width="27.73046875" bestFit="1" customWidth="1"/>
    <col min="7278" max="7278" width="30.53125" bestFit="1" customWidth="1"/>
    <col min="7279" max="7279" width="45.06640625" bestFit="1" customWidth="1"/>
    <col min="7280" max="7280" width="47.86328125" bestFit="1" customWidth="1"/>
    <col min="7281" max="7281" width="51.59765625" bestFit="1" customWidth="1"/>
    <col min="7282" max="7282" width="54.3984375" bestFit="1" customWidth="1"/>
    <col min="7283" max="7283" width="50.796875" bestFit="1" customWidth="1"/>
    <col min="7284" max="7284" width="53.6640625" bestFit="1" customWidth="1"/>
    <col min="7285" max="7285" width="23.06640625" bestFit="1" customWidth="1"/>
    <col min="7286" max="7286" width="25.86328125" bestFit="1" customWidth="1"/>
    <col min="7287" max="7287" width="49.06640625" bestFit="1" customWidth="1"/>
    <col min="7288" max="7288" width="51.86328125" bestFit="1" customWidth="1"/>
    <col min="7289" max="7289" width="29.73046875" bestFit="1" customWidth="1"/>
    <col min="7290" max="7290" width="32.53125" bestFit="1" customWidth="1"/>
    <col min="7291" max="7291" width="25.73046875" bestFit="1" customWidth="1"/>
    <col min="7292" max="7292" width="28.53125" bestFit="1" customWidth="1"/>
    <col min="7293" max="7293" width="48.59765625" bestFit="1" customWidth="1"/>
    <col min="7294" max="7294" width="51.3984375" bestFit="1" customWidth="1"/>
    <col min="7295" max="7295" width="19.59765625" bestFit="1" customWidth="1"/>
    <col min="7296" max="7296" width="22.3984375" bestFit="1" customWidth="1"/>
    <col min="7297" max="7297" width="31.73046875" bestFit="1" customWidth="1"/>
    <col min="7298" max="7298" width="34.53125" bestFit="1" customWidth="1"/>
    <col min="7299" max="7299" width="28.46484375" bestFit="1" customWidth="1"/>
    <col min="7300" max="7300" width="31.265625" bestFit="1" customWidth="1"/>
    <col min="7301" max="7301" width="18.6640625" bestFit="1" customWidth="1"/>
    <col min="7302" max="7302" width="21.46484375" bestFit="1" customWidth="1"/>
    <col min="7303" max="7303" width="23" bestFit="1" customWidth="1"/>
    <col min="7304" max="7304" width="25.796875" bestFit="1" customWidth="1"/>
    <col min="7305" max="7305" width="11.19921875" bestFit="1" customWidth="1"/>
    <col min="7306" max="7306" width="14" bestFit="1" customWidth="1"/>
    <col min="7307" max="7307" width="20.9296875" bestFit="1" customWidth="1"/>
    <col min="7308" max="7308" width="23.73046875" bestFit="1" customWidth="1"/>
    <col min="7309" max="7309" width="26.53125" bestFit="1" customWidth="1"/>
    <col min="7310" max="7310" width="29.3984375" bestFit="1" customWidth="1"/>
    <col min="7311" max="7311" width="34" bestFit="1" customWidth="1"/>
    <col min="7312" max="7312" width="36.796875" bestFit="1" customWidth="1"/>
    <col min="7313" max="7313" width="23" bestFit="1" customWidth="1"/>
    <col min="7314" max="7314" width="25.796875" bestFit="1" customWidth="1"/>
    <col min="7315" max="7315" width="18.86328125" bestFit="1" customWidth="1"/>
    <col min="7316" max="7316" width="21.6640625" bestFit="1" customWidth="1"/>
    <col min="7317" max="7317" width="32.265625" bestFit="1" customWidth="1"/>
    <col min="7318" max="7318" width="35.06640625" bestFit="1" customWidth="1"/>
    <col min="7319" max="7319" width="18.46484375" bestFit="1" customWidth="1"/>
    <col min="7320" max="7320" width="21.33203125" bestFit="1" customWidth="1"/>
    <col min="7321" max="7321" width="14.796875" bestFit="1" customWidth="1"/>
    <col min="7322" max="7322" width="17.59765625" bestFit="1" customWidth="1"/>
    <col min="7323" max="7323" width="35.3984375" bestFit="1" customWidth="1"/>
    <col min="7324" max="7324" width="38.19921875" bestFit="1" customWidth="1"/>
    <col min="7325" max="7325" width="21.73046875" bestFit="1" customWidth="1"/>
    <col min="7326" max="7326" width="24.53125" bestFit="1" customWidth="1"/>
    <col min="7327" max="7327" width="26.86328125" bestFit="1" customWidth="1"/>
    <col min="7328" max="7328" width="29.6640625" bestFit="1" customWidth="1"/>
    <col min="7329" max="7329" width="30" bestFit="1" customWidth="1"/>
    <col min="7330" max="7330" width="32.796875" bestFit="1" customWidth="1"/>
    <col min="7331" max="7331" width="22" bestFit="1" customWidth="1"/>
    <col min="7332" max="7332" width="24.796875" bestFit="1" customWidth="1"/>
    <col min="7333" max="7333" width="27.796875" bestFit="1" customWidth="1"/>
    <col min="7334" max="7334" width="30.59765625" bestFit="1" customWidth="1"/>
    <col min="7335" max="7335" width="34.59765625" bestFit="1" customWidth="1"/>
    <col min="7336" max="7336" width="37.46484375" bestFit="1" customWidth="1"/>
    <col min="7337" max="7337" width="20.33203125" bestFit="1" customWidth="1"/>
    <col min="7338" max="7338" width="23.1328125" bestFit="1" customWidth="1"/>
    <col min="7339" max="7339" width="43.33203125" bestFit="1" customWidth="1"/>
    <col min="7340" max="7340" width="46.1328125" bestFit="1" customWidth="1"/>
    <col min="7341" max="7341" width="34.06640625" bestFit="1" customWidth="1"/>
    <col min="7342" max="7342" width="36.86328125" bestFit="1" customWidth="1"/>
    <col min="7343" max="7343" width="44.06640625" bestFit="1" customWidth="1"/>
    <col min="7344" max="7344" width="46.86328125" bestFit="1" customWidth="1"/>
    <col min="7345" max="7345" width="51.33203125" bestFit="1" customWidth="1"/>
    <col min="7346" max="7346" width="54.1328125" bestFit="1" customWidth="1"/>
    <col min="7347" max="7347" width="41.796875" bestFit="1" customWidth="1"/>
    <col min="7348" max="7348" width="44.59765625" bestFit="1" customWidth="1"/>
    <col min="7349" max="7349" width="13.33203125" bestFit="1" customWidth="1"/>
    <col min="7350" max="7350" width="16.1328125" bestFit="1" customWidth="1"/>
    <col min="7351" max="7351" width="14.9296875" bestFit="1" customWidth="1"/>
    <col min="7352" max="7352" width="17.73046875" bestFit="1" customWidth="1"/>
    <col min="7353" max="7353" width="44.53125" bestFit="1" customWidth="1"/>
    <col min="7354" max="7354" width="47.33203125" bestFit="1" customWidth="1"/>
    <col min="7355" max="7355" width="30.3984375" bestFit="1" customWidth="1"/>
    <col min="7356" max="7356" width="33.265625" bestFit="1" customWidth="1"/>
    <col min="7357" max="7357" width="19.19921875" bestFit="1" customWidth="1"/>
    <col min="7358" max="7358" width="22" bestFit="1" customWidth="1"/>
    <col min="7359" max="7359" width="12.86328125" bestFit="1" customWidth="1"/>
    <col min="7360" max="7360" width="15.6640625" bestFit="1" customWidth="1"/>
    <col min="7361" max="7361" width="17.59765625" bestFit="1" customWidth="1"/>
    <col min="7362" max="7362" width="20.3984375" bestFit="1" customWidth="1"/>
    <col min="7363" max="7363" width="39.73046875" bestFit="1" customWidth="1"/>
    <col min="7364" max="7364" width="42.53125" bestFit="1" customWidth="1"/>
    <col min="7365" max="7365" width="22.9296875" bestFit="1" customWidth="1"/>
    <col min="7366" max="7366" width="25.73046875" bestFit="1" customWidth="1"/>
    <col min="7367" max="7367" width="35.46484375" bestFit="1" customWidth="1"/>
    <col min="7368" max="7368" width="38.265625" bestFit="1" customWidth="1"/>
    <col min="7369" max="7369" width="37.265625" bestFit="1" customWidth="1"/>
    <col min="7370" max="7370" width="40.06640625" bestFit="1" customWidth="1"/>
    <col min="7371" max="7371" width="47.86328125" bestFit="1" customWidth="1"/>
    <col min="7372" max="7372" width="50.6640625" bestFit="1" customWidth="1"/>
    <col min="7373" max="7373" width="30.59765625" bestFit="1" customWidth="1"/>
    <col min="7374" max="7374" width="33.46484375" bestFit="1" customWidth="1"/>
    <col min="7375" max="7375" width="39.73046875" bestFit="1" customWidth="1"/>
    <col min="7376" max="7376" width="42.53125" bestFit="1" customWidth="1"/>
    <col min="7377" max="7377" width="47.73046875" bestFit="1" customWidth="1"/>
    <col min="7378" max="7378" width="50.53125" bestFit="1" customWidth="1"/>
    <col min="7379" max="7379" width="47.46484375" bestFit="1" customWidth="1"/>
    <col min="7380" max="7380" width="50.265625" bestFit="1" customWidth="1"/>
    <col min="7381" max="7381" width="24.796875" bestFit="1" customWidth="1"/>
    <col min="7382" max="7382" width="27.59765625" bestFit="1" customWidth="1"/>
    <col min="7383" max="7383" width="42.53125" bestFit="1" customWidth="1"/>
    <col min="7384" max="7384" width="45.3984375" bestFit="1" customWidth="1"/>
    <col min="7385" max="7385" width="54.33203125" bestFit="1" customWidth="1"/>
    <col min="7386" max="7386" width="57.1328125" bestFit="1" customWidth="1"/>
    <col min="7387" max="7387" width="21.06640625" bestFit="1" customWidth="1"/>
    <col min="7388" max="7388" width="23.86328125" bestFit="1" customWidth="1"/>
    <col min="7389" max="7389" width="24.46484375" bestFit="1" customWidth="1"/>
    <col min="7390" max="7390" width="27.265625" bestFit="1" customWidth="1"/>
    <col min="7391" max="7391" width="18.6640625" bestFit="1" customWidth="1"/>
    <col min="7392" max="7392" width="21.46484375" bestFit="1" customWidth="1"/>
    <col min="7393" max="7393" width="32.59765625" bestFit="1" customWidth="1"/>
    <col min="7394" max="7394" width="35.3984375" bestFit="1" customWidth="1"/>
    <col min="7395" max="7395" width="21" bestFit="1" customWidth="1"/>
    <col min="7396" max="7396" width="23.796875" bestFit="1" customWidth="1"/>
    <col min="7397" max="7397" width="22.265625" bestFit="1" customWidth="1"/>
    <col min="7398" max="7398" width="25.1328125" bestFit="1" customWidth="1"/>
    <col min="7399" max="7399" width="33.1328125" bestFit="1" customWidth="1"/>
    <col min="7400" max="7400" width="35.9296875" bestFit="1" customWidth="1"/>
    <col min="7401" max="7401" width="47.86328125" bestFit="1" customWidth="1"/>
    <col min="7402" max="7402" width="50.6640625" bestFit="1" customWidth="1"/>
    <col min="7403" max="7403" width="16.46484375" bestFit="1" customWidth="1"/>
    <col min="7404" max="7404" width="19.265625" bestFit="1" customWidth="1"/>
    <col min="7405" max="7405" width="51.19921875" bestFit="1" customWidth="1"/>
    <col min="7406" max="7406" width="54" bestFit="1" customWidth="1"/>
    <col min="7407" max="7407" width="47.6640625" bestFit="1" customWidth="1"/>
    <col min="7408" max="7408" width="50.46484375" bestFit="1" customWidth="1"/>
    <col min="7409" max="7409" width="32.33203125" bestFit="1" customWidth="1"/>
    <col min="7410" max="7410" width="35.1328125" bestFit="1" customWidth="1"/>
    <col min="7411" max="7411" width="16.796875" bestFit="1" customWidth="1"/>
    <col min="7412" max="7412" width="19.59765625" bestFit="1" customWidth="1"/>
    <col min="7413" max="7413" width="43.73046875" bestFit="1" customWidth="1"/>
    <col min="7414" max="7414" width="46.53125" bestFit="1" customWidth="1"/>
    <col min="7415" max="7415" width="31.33203125" bestFit="1" customWidth="1"/>
    <col min="7416" max="7416" width="34.1328125" bestFit="1" customWidth="1"/>
    <col min="7417" max="7417" width="51.19921875" bestFit="1" customWidth="1"/>
    <col min="7418" max="7418" width="54" bestFit="1" customWidth="1"/>
    <col min="7419" max="7419" width="52.9296875" bestFit="1" customWidth="1"/>
    <col min="7420" max="7420" width="55.73046875" bestFit="1" customWidth="1"/>
    <col min="7421" max="7421" width="32.46484375" bestFit="1" customWidth="1"/>
    <col min="7422" max="7422" width="35.265625" bestFit="1" customWidth="1"/>
    <col min="7423" max="7423" width="7.19921875" bestFit="1" customWidth="1"/>
    <col min="7424" max="7424" width="9.9296875" bestFit="1" customWidth="1"/>
    <col min="7425" max="7425" width="52.53125" bestFit="1" customWidth="1"/>
    <col min="7426" max="7426" width="55.33203125" bestFit="1" customWidth="1"/>
    <col min="7427" max="7427" width="25.73046875" bestFit="1" customWidth="1"/>
    <col min="7428" max="7428" width="28.53125" bestFit="1" customWidth="1"/>
    <col min="7429" max="7429" width="19.3984375" bestFit="1" customWidth="1"/>
    <col min="7430" max="7430" width="22.19921875" bestFit="1" customWidth="1"/>
    <col min="7431" max="7431" width="24.9296875" bestFit="1" customWidth="1"/>
    <col min="7432" max="7432" width="27.73046875" bestFit="1" customWidth="1"/>
    <col min="7433" max="7433" width="22.9296875" bestFit="1" customWidth="1"/>
    <col min="7434" max="7434" width="25.73046875" bestFit="1" customWidth="1"/>
    <col min="7435" max="7435" width="8.9296875" bestFit="1" customWidth="1"/>
    <col min="7436" max="7436" width="9.73046875" bestFit="1" customWidth="1"/>
    <col min="7437" max="7437" width="48.06640625" bestFit="1" customWidth="1"/>
    <col min="7438" max="7438" width="50.86328125" bestFit="1" customWidth="1"/>
    <col min="7439" max="7439" width="51.9296875" bestFit="1" customWidth="1"/>
    <col min="7440" max="7440" width="54.73046875" bestFit="1" customWidth="1"/>
    <col min="7441" max="7441" width="55.265625" bestFit="1" customWidth="1"/>
    <col min="7442" max="7442" width="58.06640625" bestFit="1" customWidth="1"/>
    <col min="7443" max="7443" width="32.59765625" bestFit="1" customWidth="1"/>
    <col min="7444" max="7444" width="35.3984375" bestFit="1" customWidth="1"/>
    <col min="7445" max="7445" width="25.86328125" bestFit="1" customWidth="1"/>
    <col min="7446" max="7446" width="28.6640625" bestFit="1" customWidth="1"/>
    <col min="7447" max="7447" width="44.59765625" bestFit="1" customWidth="1"/>
    <col min="7448" max="7448" width="47.3984375" bestFit="1" customWidth="1"/>
    <col min="7449" max="7449" width="15.59765625" bestFit="1" customWidth="1"/>
    <col min="7450" max="7450" width="18.3984375" bestFit="1" customWidth="1"/>
    <col min="7451" max="7451" width="33.59765625" bestFit="1" customWidth="1"/>
    <col min="7452" max="7452" width="36.3984375" bestFit="1" customWidth="1"/>
    <col min="7453" max="7453" width="28.73046875" bestFit="1" customWidth="1"/>
    <col min="7454" max="7454" width="31.53125" bestFit="1" customWidth="1"/>
    <col min="7455" max="7455" width="33.1328125" bestFit="1" customWidth="1"/>
    <col min="7456" max="7456" width="35.9296875" bestFit="1" customWidth="1"/>
    <col min="7457" max="7457" width="14.19921875" bestFit="1" customWidth="1"/>
    <col min="7458" max="7458" width="17.06640625" bestFit="1" customWidth="1"/>
    <col min="7459" max="7459" width="35.59765625" bestFit="1" customWidth="1"/>
    <col min="7460" max="7460" width="38.3984375" bestFit="1" customWidth="1"/>
    <col min="7461" max="7461" width="48.9296875" bestFit="1" customWidth="1"/>
    <col min="7462" max="7462" width="51.73046875" bestFit="1" customWidth="1"/>
    <col min="7463" max="7463" width="35.19921875" bestFit="1" customWidth="1"/>
    <col min="7464" max="7464" width="38" bestFit="1" customWidth="1"/>
    <col min="7465" max="7465" width="23.86328125" bestFit="1" customWidth="1"/>
    <col min="7466" max="7466" width="26.6640625" bestFit="1" customWidth="1"/>
    <col min="7467" max="7467" width="17.59765625" bestFit="1" customWidth="1"/>
    <col min="7468" max="7468" width="20.3984375" bestFit="1" customWidth="1"/>
    <col min="7469" max="7469" width="53.86328125" bestFit="1" customWidth="1"/>
    <col min="7470" max="7470" width="56.6640625" bestFit="1" customWidth="1"/>
    <col min="7471" max="7471" width="34.53125" bestFit="1" customWidth="1"/>
    <col min="7472" max="7472" width="37.3984375" bestFit="1" customWidth="1"/>
    <col min="7473" max="7473" width="33.796875" bestFit="1" customWidth="1"/>
    <col min="7474" max="7474" width="36.59765625" bestFit="1" customWidth="1"/>
    <col min="7475" max="7475" width="28.6640625" bestFit="1" customWidth="1"/>
    <col min="7476" max="7476" width="31.46484375" bestFit="1" customWidth="1"/>
    <col min="7477" max="7477" width="12.9296875" bestFit="1" customWidth="1"/>
    <col min="7478" max="7478" width="15.73046875" bestFit="1" customWidth="1"/>
    <col min="7479" max="7479" width="37.06640625" bestFit="1" customWidth="1"/>
    <col min="7480" max="7480" width="39.86328125" bestFit="1" customWidth="1"/>
    <col min="7481" max="7481" width="47.9296875" bestFit="1" customWidth="1"/>
    <col min="7482" max="7482" width="50.73046875" bestFit="1" customWidth="1"/>
    <col min="7483" max="7483" width="19.796875" bestFit="1" customWidth="1"/>
    <col min="7484" max="7484" width="22.59765625" bestFit="1" customWidth="1"/>
    <col min="7485" max="7485" width="32.86328125" bestFit="1" customWidth="1"/>
    <col min="7486" max="7486" width="35.6640625" bestFit="1" customWidth="1"/>
    <col min="7487" max="7487" width="32.19921875" bestFit="1" customWidth="1"/>
    <col min="7488" max="7488" width="35" bestFit="1" customWidth="1"/>
    <col min="7489" max="7489" width="16.3984375" bestFit="1" customWidth="1"/>
    <col min="7490" max="7490" width="19.19921875" bestFit="1" customWidth="1"/>
    <col min="7491" max="7491" width="49.59765625" bestFit="1" customWidth="1"/>
    <col min="7492" max="7492" width="52.3984375" bestFit="1" customWidth="1"/>
    <col min="7493" max="7493" width="21.53125" bestFit="1" customWidth="1"/>
    <col min="7494" max="7494" width="24.33203125" bestFit="1" customWidth="1"/>
    <col min="7495" max="7495" width="20.46484375" bestFit="1" customWidth="1"/>
    <col min="7496" max="7496" width="23.265625" bestFit="1" customWidth="1"/>
    <col min="7497" max="7497" width="16.86328125" bestFit="1" customWidth="1"/>
    <col min="7498" max="7498" width="19.6640625" bestFit="1" customWidth="1"/>
    <col min="7499" max="7499" width="39.6640625" bestFit="1" customWidth="1"/>
    <col min="7500" max="7500" width="42.46484375" bestFit="1" customWidth="1"/>
    <col min="7501" max="7501" width="23.59765625" bestFit="1" customWidth="1"/>
    <col min="7502" max="7502" width="26.3984375" bestFit="1" customWidth="1"/>
    <col min="7503" max="7503" width="39.6640625" bestFit="1" customWidth="1"/>
    <col min="7504" max="7504" width="42.46484375" bestFit="1" customWidth="1"/>
    <col min="7505" max="7505" width="48.3984375" bestFit="1" customWidth="1"/>
    <col min="7506" max="7506" width="51.19921875" bestFit="1" customWidth="1"/>
    <col min="7507" max="7507" width="50.1328125" bestFit="1" customWidth="1"/>
    <col min="7508" max="7508" width="52.9296875" bestFit="1" customWidth="1"/>
    <col min="7509" max="7509" width="34.53125" bestFit="1" customWidth="1"/>
    <col min="7510" max="7510" width="37.3984375" bestFit="1" customWidth="1"/>
    <col min="7511" max="7511" width="11.46484375" bestFit="1" customWidth="1"/>
    <col min="7512" max="7512" width="14.265625" bestFit="1" customWidth="1"/>
    <col min="7513" max="7513" width="30" bestFit="1" customWidth="1"/>
    <col min="7514" max="7514" width="32.796875" bestFit="1" customWidth="1"/>
    <col min="7515" max="7515" width="13.1328125" bestFit="1" customWidth="1"/>
    <col min="7516" max="7516" width="15.9296875" bestFit="1" customWidth="1"/>
    <col min="7517" max="7517" width="17.73046875" bestFit="1" customWidth="1"/>
    <col min="7518" max="7518" width="20.53125" bestFit="1" customWidth="1"/>
    <col min="7519" max="7519" width="53.3984375" bestFit="1" customWidth="1"/>
    <col min="7520" max="7520" width="56.19921875" bestFit="1" customWidth="1"/>
    <col min="7521" max="7521" width="46.265625" bestFit="1" customWidth="1"/>
    <col min="7522" max="7522" width="49.06640625" bestFit="1" customWidth="1"/>
    <col min="7523" max="7523" width="28.6640625" bestFit="1" customWidth="1"/>
    <col min="7524" max="7524" width="31.46484375" bestFit="1" customWidth="1"/>
    <col min="7525" max="7525" width="43.33203125" bestFit="1" customWidth="1"/>
    <col min="7526" max="7526" width="46.1328125" bestFit="1" customWidth="1"/>
    <col min="7527" max="7527" width="28.53125" bestFit="1" customWidth="1"/>
    <col min="7528" max="7528" width="31.33203125" bestFit="1" customWidth="1"/>
    <col min="7529" max="7529" width="53.53125" bestFit="1" customWidth="1"/>
    <col min="7530" max="7530" width="56.33203125" bestFit="1" customWidth="1"/>
    <col min="7531" max="7531" width="44" bestFit="1" customWidth="1"/>
    <col min="7532" max="7532" width="46.796875" bestFit="1" customWidth="1"/>
    <col min="7533" max="7533" width="26.86328125" bestFit="1" customWidth="1"/>
    <col min="7534" max="7534" width="29.6640625" bestFit="1" customWidth="1"/>
    <col min="7535" max="7535" width="32" bestFit="1" customWidth="1"/>
    <col min="7536" max="7536" width="34.796875" bestFit="1" customWidth="1"/>
    <col min="7537" max="7537" width="42.86328125" bestFit="1" customWidth="1"/>
    <col min="7538" max="7538" width="45.73046875" bestFit="1" customWidth="1"/>
    <col min="7539" max="7539" width="23.796875" bestFit="1" customWidth="1"/>
    <col min="7540" max="7540" width="26.59765625" bestFit="1" customWidth="1"/>
    <col min="7541" max="7541" width="16.3984375" bestFit="1" customWidth="1"/>
    <col min="7542" max="7542" width="19.19921875" bestFit="1" customWidth="1"/>
    <col min="7543" max="7543" width="22.3984375" bestFit="1" customWidth="1"/>
    <col min="7544" max="7544" width="25.265625" bestFit="1" customWidth="1"/>
    <col min="7545" max="7545" width="14.33203125" bestFit="1" customWidth="1"/>
    <col min="7546" max="7546" width="17.19921875" bestFit="1" customWidth="1"/>
    <col min="7547" max="7547" width="12.1328125" bestFit="1" customWidth="1"/>
    <col min="7548" max="7548" width="14.9296875" bestFit="1" customWidth="1"/>
    <col min="7549" max="7549" width="41.3984375" bestFit="1" customWidth="1"/>
    <col min="7550" max="7550" width="44.19921875" bestFit="1" customWidth="1"/>
    <col min="7551" max="7551" width="38.6640625" bestFit="1" customWidth="1"/>
    <col min="7552" max="7552" width="41.53125" bestFit="1" customWidth="1"/>
    <col min="7553" max="7553" width="41" bestFit="1" customWidth="1"/>
    <col min="7554" max="7554" width="43.796875" bestFit="1" customWidth="1"/>
    <col min="7555" max="7555" width="18.06640625" bestFit="1" customWidth="1"/>
    <col min="7556" max="7556" width="20.9296875" bestFit="1" customWidth="1"/>
    <col min="7557" max="7557" width="44.19921875" bestFit="1" customWidth="1"/>
    <col min="7558" max="7558" width="47" bestFit="1" customWidth="1"/>
    <col min="7559" max="7559" width="51.19921875" bestFit="1" customWidth="1"/>
    <col min="7560" max="7560" width="54" bestFit="1" customWidth="1"/>
    <col min="7561" max="7561" width="42.73046875" bestFit="1" customWidth="1"/>
    <col min="7562" max="7562" width="45.59765625" bestFit="1" customWidth="1"/>
    <col min="7563" max="7563" width="17.33203125" bestFit="1" customWidth="1"/>
    <col min="7564" max="7564" width="20.1328125" bestFit="1" customWidth="1"/>
    <col min="7565" max="7565" width="27.33203125" bestFit="1" customWidth="1"/>
    <col min="7566" max="7566" width="30.1328125" bestFit="1" customWidth="1"/>
    <col min="7567" max="7567" width="51.3984375" bestFit="1" customWidth="1"/>
    <col min="7568" max="7568" width="54.19921875" bestFit="1" customWidth="1"/>
    <col min="7569" max="7569" width="31.06640625" bestFit="1" customWidth="1"/>
    <col min="7570" max="7570" width="33.86328125" bestFit="1" customWidth="1"/>
    <col min="7571" max="7571" width="56.73046875" bestFit="1" customWidth="1"/>
    <col min="7572" max="7572" width="59.53125" bestFit="1" customWidth="1"/>
    <col min="7573" max="7573" width="24.33203125" bestFit="1" customWidth="1"/>
    <col min="7574" max="7574" width="27.1328125" bestFit="1" customWidth="1"/>
    <col min="7575" max="7575" width="27.9296875" bestFit="1" customWidth="1"/>
    <col min="7576" max="7576" width="30.73046875" bestFit="1" customWidth="1"/>
    <col min="7577" max="7577" width="45.53125" bestFit="1" customWidth="1"/>
    <col min="7578" max="7578" width="48.33203125" bestFit="1" customWidth="1"/>
    <col min="7579" max="7579" width="48.6640625" bestFit="1" customWidth="1"/>
    <col min="7580" max="7580" width="51.46484375" bestFit="1" customWidth="1"/>
    <col min="7581" max="7581" width="50.73046875" bestFit="1" customWidth="1"/>
    <col min="7582" max="7582" width="53.59765625" bestFit="1" customWidth="1"/>
    <col min="7583" max="7583" width="36.796875" bestFit="1" customWidth="1"/>
    <col min="7584" max="7584" width="39.59765625" bestFit="1" customWidth="1"/>
    <col min="7585" max="7585" width="45.46484375" bestFit="1" customWidth="1"/>
    <col min="7586" max="7586" width="48.265625" bestFit="1" customWidth="1"/>
    <col min="7587" max="7587" width="56.19921875" bestFit="1" customWidth="1"/>
    <col min="7588" max="7588" width="59" bestFit="1" customWidth="1"/>
    <col min="7589" max="7589" width="16.265625" bestFit="1" customWidth="1"/>
    <col min="7590" max="7590" width="19.06640625" bestFit="1" customWidth="1"/>
    <col min="7591" max="7591" width="16.1328125" bestFit="1" customWidth="1"/>
    <col min="7592" max="7592" width="18.9296875" bestFit="1" customWidth="1"/>
    <col min="7593" max="7593" width="25.59765625" bestFit="1" customWidth="1"/>
    <col min="7594" max="7594" width="28.3984375" bestFit="1" customWidth="1"/>
    <col min="7595" max="7595" width="55.53125" bestFit="1" customWidth="1"/>
    <col min="7596" max="7596" width="58.33203125" bestFit="1" customWidth="1"/>
    <col min="7597" max="7597" width="36.796875" bestFit="1" customWidth="1"/>
    <col min="7598" max="7598" width="39.59765625" bestFit="1" customWidth="1"/>
    <col min="7599" max="7599" width="45.265625" bestFit="1" customWidth="1"/>
    <col min="7600" max="7600" width="48.06640625" bestFit="1" customWidth="1"/>
    <col min="7601" max="7601" width="26.19921875" bestFit="1" customWidth="1"/>
    <col min="7602" max="7602" width="29.06640625" bestFit="1" customWidth="1"/>
    <col min="7603" max="7603" width="12.06640625" bestFit="1" customWidth="1"/>
    <col min="7604" max="7604" width="14.86328125" bestFit="1" customWidth="1"/>
    <col min="7605" max="7605" width="33.53125" bestFit="1" customWidth="1"/>
    <col min="7606" max="7606" width="36.33203125" bestFit="1" customWidth="1"/>
    <col min="7607" max="7607" width="32.33203125" bestFit="1" customWidth="1"/>
    <col min="7608" max="7608" width="35.1328125" bestFit="1" customWidth="1"/>
    <col min="7609" max="7609" width="27.59765625" bestFit="1" customWidth="1"/>
    <col min="7610" max="7610" width="30.3984375" bestFit="1" customWidth="1"/>
    <col min="7611" max="7611" width="8.9296875" bestFit="1" customWidth="1"/>
    <col min="7612" max="7612" width="10.53125" bestFit="1" customWidth="1"/>
    <col min="7613" max="7613" width="19.33203125" bestFit="1" customWidth="1"/>
    <col min="7614" max="7614" width="22.1328125" bestFit="1" customWidth="1"/>
    <col min="7615" max="7615" width="33.46484375" bestFit="1" customWidth="1"/>
    <col min="7616" max="7616" width="36.265625" bestFit="1" customWidth="1"/>
    <col min="7617" max="7617" width="27.9296875" bestFit="1" customWidth="1"/>
    <col min="7618" max="7618" width="30.73046875" bestFit="1" customWidth="1"/>
    <col min="7619" max="7619" width="39.1328125" bestFit="1" customWidth="1"/>
    <col min="7620" max="7620" width="41.9296875" bestFit="1" customWidth="1"/>
    <col min="7621" max="7621" width="52" bestFit="1" customWidth="1"/>
    <col min="7622" max="7622" width="54.796875" bestFit="1" customWidth="1"/>
    <col min="7623" max="7623" width="11.73046875" bestFit="1" customWidth="1"/>
    <col min="7624" max="7624" width="14.53125" bestFit="1" customWidth="1"/>
    <col min="7625" max="7625" width="51.3984375" bestFit="1" customWidth="1"/>
    <col min="7626" max="7626" width="54.19921875" bestFit="1" customWidth="1"/>
    <col min="7627" max="7627" width="32.46484375" bestFit="1" customWidth="1"/>
    <col min="7628" max="7628" width="35.265625" bestFit="1" customWidth="1"/>
    <col min="7629" max="7629" width="13" bestFit="1" customWidth="1"/>
    <col min="7630" max="7630" width="15.796875" bestFit="1" customWidth="1"/>
    <col min="7631" max="7631" width="34.796875" bestFit="1" customWidth="1"/>
    <col min="7632" max="7632" width="37.6640625" bestFit="1" customWidth="1"/>
    <col min="7633" max="7633" width="8.3984375" bestFit="1" customWidth="1"/>
    <col min="7634" max="7634" width="11.1328125" bestFit="1" customWidth="1"/>
    <col min="7635" max="7635" width="37.6640625" bestFit="1" customWidth="1"/>
    <col min="7636" max="7636" width="40.46484375" bestFit="1" customWidth="1"/>
    <col min="7637" max="7637" width="39.73046875" bestFit="1" customWidth="1"/>
    <col min="7638" max="7638" width="42.53125" bestFit="1" customWidth="1"/>
    <col min="7639" max="7639" width="46.06640625" bestFit="1" customWidth="1"/>
    <col min="7640" max="7640" width="48.86328125" bestFit="1" customWidth="1"/>
    <col min="7641" max="7641" width="8.9296875" bestFit="1" customWidth="1"/>
    <col min="7642" max="7642" width="10.73046875" bestFit="1" customWidth="1"/>
    <col min="7643" max="7643" width="48.9296875" bestFit="1" customWidth="1"/>
    <col min="7644" max="7644" width="51.73046875" bestFit="1" customWidth="1"/>
    <col min="7645" max="7645" width="19.86328125" bestFit="1" customWidth="1"/>
    <col min="7646" max="7646" width="22.6640625" bestFit="1" customWidth="1"/>
    <col min="7647" max="7647" width="17.19921875" bestFit="1" customWidth="1"/>
    <col min="7648" max="7648" width="20" bestFit="1" customWidth="1"/>
    <col min="7649" max="7649" width="33.796875" bestFit="1" customWidth="1"/>
    <col min="7650" max="7650" width="36.59765625" bestFit="1" customWidth="1"/>
    <col min="7651" max="7651" width="28.1328125" bestFit="1" customWidth="1"/>
    <col min="7652" max="7652" width="30.9296875" bestFit="1" customWidth="1"/>
    <col min="7653" max="7653" width="20.6640625" bestFit="1" customWidth="1"/>
    <col min="7654" max="7654" width="23.46484375" bestFit="1" customWidth="1"/>
    <col min="7655" max="7655" width="38.46484375" bestFit="1" customWidth="1"/>
    <col min="7656" max="7656" width="41.33203125" bestFit="1" customWidth="1"/>
    <col min="7657" max="7657" width="19.1328125" bestFit="1" customWidth="1"/>
    <col min="7658" max="7658" width="21.9296875" bestFit="1" customWidth="1"/>
    <col min="7659" max="7659" width="46.1328125" bestFit="1" customWidth="1"/>
    <col min="7660" max="7660" width="48.9296875" bestFit="1" customWidth="1"/>
    <col min="7661" max="7661" width="32.19921875" bestFit="1" customWidth="1"/>
    <col min="7662" max="7662" width="35" bestFit="1" customWidth="1"/>
    <col min="7663" max="7663" width="29" bestFit="1" customWidth="1"/>
    <col min="7664" max="7664" width="31.796875" bestFit="1" customWidth="1"/>
    <col min="7665" max="7665" width="32.796875" bestFit="1" customWidth="1"/>
    <col min="7666" max="7666" width="35.59765625" bestFit="1" customWidth="1"/>
    <col min="7667" max="7667" width="11.796875" bestFit="1" customWidth="1"/>
    <col min="7668" max="7668" width="14.59765625" bestFit="1" customWidth="1"/>
    <col min="7669" max="7669" width="22.46484375" bestFit="1" customWidth="1"/>
    <col min="7670" max="7670" width="25.33203125" bestFit="1" customWidth="1"/>
    <col min="7671" max="7671" width="52.9296875" bestFit="1" customWidth="1"/>
    <col min="7672" max="7672" width="55.73046875" bestFit="1" customWidth="1"/>
    <col min="7673" max="7673" width="29.53125" bestFit="1" customWidth="1"/>
    <col min="7674" max="7674" width="32.33203125" bestFit="1" customWidth="1"/>
    <col min="7675" max="7675" width="49.33203125" bestFit="1" customWidth="1"/>
    <col min="7676" max="7676" width="52.1328125" bestFit="1" customWidth="1"/>
    <col min="7677" max="7677" width="16.3984375" bestFit="1" customWidth="1"/>
    <col min="7678" max="7678" width="19.19921875" bestFit="1" customWidth="1"/>
    <col min="7679" max="7679" width="31.19921875" bestFit="1" customWidth="1"/>
    <col min="7680" max="7680" width="34" bestFit="1" customWidth="1"/>
    <col min="7681" max="7681" width="8.9296875" bestFit="1" customWidth="1"/>
    <col min="7682" max="7682" width="9.6640625" bestFit="1" customWidth="1"/>
    <col min="7683" max="7683" width="43.1328125" bestFit="1" customWidth="1"/>
    <col min="7684" max="7684" width="45.9296875" bestFit="1" customWidth="1"/>
    <col min="7685" max="7685" width="53.1328125" bestFit="1" customWidth="1"/>
    <col min="7686" max="7686" width="55.9296875" bestFit="1" customWidth="1"/>
    <col min="7687" max="7687" width="38.3984375" bestFit="1" customWidth="1"/>
    <col min="7688" max="7688" width="41.265625" bestFit="1" customWidth="1"/>
    <col min="7689" max="7689" width="22.06640625" bestFit="1" customWidth="1"/>
    <col min="7690" max="7690" width="24.86328125" bestFit="1" customWidth="1"/>
    <col min="7691" max="7691" width="19.19921875" bestFit="1" customWidth="1"/>
    <col min="7692" max="7692" width="22" bestFit="1" customWidth="1"/>
    <col min="7693" max="7693" width="34.265625" bestFit="1" customWidth="1"/>
    <col min="7694" max="7694" width="37.06640625" bestFit="1" customWidth="1"/>
    <col min="7695" max="7695" width="14.86328125" bestFit="1" customWidth="1"/>
    <col min="7696" max="7696" width="17.6640625" bestFit="1" customWidth="1"/>
    <col min="7697" max="7697" width="27.73046875" bestFit="1" customWidth="1"/>
    <col min="7698" max="7698" width="30.53125" bestFit="1" customWidth="1"/>
    <col min="7699" max="7699" width="11.73046875" bestFit="1" customWidth="1"/>
    <col min="7700" max="7700" width="14.53125" bestFit="1" customWidth="1"/>
    <col min="7701" max="7701" width="44.46484375" bestFit="1" customWidth="1"/>
    <col min="7702" max="7702" width="47.265625" bestFit="1" customWidth="1"/>
    <col min="7703" max="7703" width="18.265625" bestFit="1" customWidth="1"/>
    <col min="7704" max="7704" width="21.1328125" bestFit="1" customWidth="1"/>
    <col min="7705" max="7705" width="18.33203125" bestFit="1" customWidth="1"/>
    <col min="7706" max="7706" width="21.19921875" bestFit="1" customWidth="1"/>
    <col min="7707" max="7707" width="24.46484375" bestFit="1" customWidth="1"/>
    <col min="7708" max="7708" width="27.265625" bestFit="1" customWidth="1"/>
    <col min="7709" max="7709" width="37.796875" bestFit="1" customWidth="1"/>
    <col min="7710" max="7710" width="40.59765625" bestFit="1" customWidth="1"/>
    <col min="7711" max="7711" width="48.46484375" bestFit="1" customWidth="1"/>
    <col min="7712" max="7712" width="51.265625" bestFit="1" customWidth="1"/>
    <col min="7713" max="7713" width="46.46484375" bestFit="1" customWidth="1"/>
    <col min="7714" max="7714" width="49.265625" bestFit="1" customWidth="1"/>
    <col min="7715" max="7715" width="24.53125" bestFit="1" customWidth="1"/>
    <col min="7716" max="7716" width="27.33203125" bestFit="1" customWidth="1"/>
    <col min="7717" max="7717" width="50.9296875" bestFit="1" customWidth="1"/>
    <col min="7718" max="7718" width="53.796875" bestFit="1" customWidth="1"/>
    <col min="7719" max="7719" width="20.9296875" bestFit="1" customWidth="1"/>
    <col min="7720" max="7720" width="23.73046875" bestFit="1" customWidth="1"/>
    <col min="7721" max="7721" width="39.3984375" bestFit="1" customWidth="1"/>
    <col min="7722" max="7722" width="42.19921875" bestFit="1" customWidth="1"/>
    <col min="7723" max="7723" width="52.9296875" bestFit="1" customWidth="1"/>
    <col min="7724" max="7724" width="55.73046875" bestFit="1" customWidth="1"/>
    <col min="7725" max="7725" width="30.19921875" bestFit="1" customWidth="1"/>
    <col min="7726" max="7726" width="33" bestFit="1" customWidth="1"/>
    <col min="7727" max="7727" width="54.86328125" bestFit="1" customWidth="1"/>
    <col min="7728" max="7728" width="57.73046875" bestFit="1" customWidth="1"/>
    <col min="7729" max="7729" width="20.796875" bestFit="1" customWidth="1"/>
    <col min="7730" max="7730" width="23.59765625" bestFit="1" customWidth="1"/>
    <col min="7731" max="7731" width="29.6640625" bestFit="1" customWidth="1"/>
    <col min="7732" max="7732" width="32.46484375" bestFit="1" customWidth="1"/>
    <col min="7733" max="7733" width="14.19921875" bestFit="1" customWidth="1"/>
    <col min="7734" max="7734" width="17.06640625" bestFit="1" customWidth="1"/>
    <col min="7735" max="7735" width="55.53125" bestFit="1" customWidth="1"/>
    <col min="7736" max="7736" width="58.33203125" bestFit="1" customWidth="1"/>
    <col min="7737" max="7737" width="23.53125" bestFit="1" customWidth="1"/>
    <col min="7738" max="7738" width="26.33203125" bestFit="1" customWidth="1"/>
    <col min="7739" max="7739" width="44" bestFit="1" customWidth="1"/>
    <col min="7740" max="7740" width="46.796875" bestFit="1" customWidth="1"/>
    <col min="7741" max="7741" width="17.3984375" bestFit="1" customWidth="1"/>
    <col min="7742" max="7742" width="20.19921875" bestFit="1" customWidth="1"/>
    <col min="7743" max="7743" width="51.73046875" bestFit="1" customWidth="1"/>
    <col min="7744" max="7744" width="54.53125" bestFit="1" customWidth="1"/>
    <col min="7745" max="7745" width="47.9296875" bestFit="1" customWidth="1"/>
    <col min="7746" max="7746" width="50.73046875" bestFit="1" customWidth="1"/>
    <col min="7747" max="7747" width="45.265625" bestFit="1" customWidth="1"/>
    <col min="7748" max="7748" width="48.06640625" bestFit="1" customWidth="1"/>
    <col min="7749" max="7749" width="30.46484375" bestFit="1" customWidth="1"/>
    <col min="7750" max="7750" width="33.33203125" bestFit="1" customWidth="1"/>
    <col min="7751" max="7751" width="48.59765625" bestFit="1" customWidth="1"/>
    <col min="7752" max="7752" width="51.3984375" bestFit="1" customWidth="1"/>
    <col min="7753" max="7753" width="21.265625" bestFit="1" customWidth="1"/>
    <col min="7754" max="7754" width="24.06640625" bestFit="1" customWidth="1"/>
    <col min="7755" max="7755" width="21.265625" bestFit="1" customWidth="1"/>
    <col min="7756" max="7756" width="24.06640625" bestFit="1" customWidth="1"/>
    <col min="7757" max="7757" width="26.1328125" bestFit="1" customWidth="1"/>
    <col min="7758" max="7758" width="28.9296875" bestFit="1" customWidth="1"/>
    <col min="7759" max="7759" width="42.59765625" bestFit="1" customWidth="1"/>
    <col min="7760" max="7760" width="45.46484375" bestFit="1" customWidth="1"/>
    <col min="7761" max="7761" width="46.3984375" bestFit="1" customWidth="1"/>
    <col min="7762" max="7762" width="49.19921875" bestFit="1" customWidth="1"/>
    <col min="7763" max="7763" width="16.19921875" bestFit="1" customWidth="1"/>
    <col min="7764" max="7764" width="19" bestFit="1" customWidth="1"/>
    <col min="7765" max="7765" width="25.19921875" bestFit="1" customWidth="1"/>
    <col min="7766" max="7766" width="28" bestFit="1" customWidth="1"/>
    <col min="7767" max="7767" width="39.19921875" bestFit="1" customWidth="1"/>
    <col min="7768" max="7768" width="42" bestFit="1" customWidth="1"/>
    <col min="7769" max="7769" width="37" bestFit="1" customWidth="1"/>
    <col min="7770" max="7770" width="39.796875" bestFit="1" customWidth="1"/>
    <col min="7771" max="7771" width="53.9296875" bestFit="1" customWidth="1"/>
    <col min="7772" max="7772" width="56.73046875" bestFit="1" customWidth="1"/>
    <col min="7773" max="7773" width="54.6640625" bestFit="1" customWidth="1"/>
    <col min="7774" max="7774" width="57.53125" bestFit="1" customWidth="1"/>
    <col min="7775" max="7775" width="30.3984375" bestFit="1" customWidth="1"/>
    <col min="7776" max="7776" width="33.265625" bestFit="1" customWidth="1"/>
    <col min="7777" max="7777" width="43.59765625" bestFit="1" customWidth="1"/>
    <col min="7778" max="7778" width="46.3984375" bestFit="1" customWidth="1"/>
    <col min="7779" max="7779" width="24.1328125" bestFit="1" customWidth="1"/>
    <col min="7780" max="7780" width="26.9296875" bestFit="1" customWidth="1"/>
    <col min="7781" max="7781" width="32.86328125" bestFit="1" customWidth="1"/>
    <col min="7782" max="7782" width="35.6640625" bestFit="1" customWidth="1"/>
    <col min="7783" max="7783" width="38.86328125" bestFit="1" customWidth="1"/>
    <col min="7784" max="7784" width="41.73046875" bestFit="1" customWidth="1"/>
    <col min="7785" max="7785" width="42.1328125" bestFit="1" customWidth="1"/>
    <col min="7786" max="7786" width="44.9296875" bestFit="1" customWidth="1"/>
    <col min="7787" max="7787" width="55.73046875" bestFit="1" customWidth="1"/>
    <col min="7788" max="7788" width="58.53125" bestFit="1" customWidth="1"/>
    <col min="7789" max="7789" width="9.73046875" bestFit="1" customWidth="1"/>
    <col min="7790" max="7790" width="12.46484375" bestFit="1" customWidth="1"/>
    <col min="7791" max="7791" width="23.19921875" bestFit="1" customWidth="1"/>
    <col min="7792" max="7792" width="26" bestFit="1" customWidth="1"/>
    <col min="7793" max="7793" width="24.1328125" bestFit="1" customWidth="1"/>
    <col min="7794" max="7794" width="26.9296875" bestFit="1" customWidth="1"/>
    <col min="7795" max="7795" width="30.33203125" bestFit="1" customWidth="1"/>
    <col min="7796" max="7796" width="33.19921875" bestFit="1" customWidth="1"/>
    <col min="7797" max="7797" width="30.1328125" bestFit="1" customWidth="1"/>
    <col min="7798" max="7798" width="32.9296875" bestFit="1" customWidth="1"/>
    <col min="7799" max="7799" width="25.86328125" bestFit="1" customWidth="1"/>
    <col min="7800" max="7800" width="28.6640625" bestFit="1" customWidth="1"/>
    <col min="7801" max="7801" width="48.46484375" bestFit="1" customWidth="1"/>
    <col min="7802" max="7802" width="51.265625" bestFit="1" customWidth="1"/>
    <col min="7803" max="7803" width="56.6640625" bestFit="1" customWidth="1"/>
    <col min="7804" max="7804" width="59.46484375" bestFit="1" customWidth="1"/>
    <col min="7805" max="7805" width="49.86328125" bestFit="1" customWidth="1"/>
    <col min="7806" max="7806" width="52.6640625" bestFit="1" customWidth="1"/>
    <col min="7807" max="7807" width="20.33203125" bestFit="1" customWidth="1"/>
    <col min="7808" max="7808" width="23.1328125" bestFit="1" customWidth="1"/>
    <col min="7809" max="7809" width="41.46484375" bestFit="1" customWidth="1"/>
    <col min="7810" max="7810" width="44.265625" bestFit="1" customWidth="1"/>
    <col min="7811" max="7811" width="31.9296875" bestFit="1" customWidth="1"/>
    <col min="7812" max="7812" width="34.73046875" bestFit="1" customWidth="1"/>
    <col min="7813" max="7813" width="10.53125" bestFit="1" customWidth="1"/>
    <col min="7814" max="7814" width="13.33203125" bestFit="1" customWidth="1"/>
    <col min="7815" max="7815" width="19.33203125" bestFit="1" customWidth="1"/>
    <col min="7816" max="7816" width="22.1328125" bestFit="1" customWidth="1"/>
    <col min="7817" max="7817" width="20.796875" bestFit="1" customWidth="1"/>
    <col min="7818" max="7818" width="23.59765625" bestFit="1" customWidth="1"/>
    <col min="7819" max="7819" width="14" bestFit="1" customWidth="1"/>
    <col min="7820" max="7820" width="16.86328125" bestFit="1" customWidth="1"/>
    <col min="7821" max="7821" width="23.9296875" bestFit="1" customWidth="1"/>
    <col min="7822" max="7822" width="26.73046875" bestFit="1" customWidth="1"/>
    <col min="7823" max="7823" width="52.06640625" bestFit="1" customWidth="1"/>
    <col min="7824" max="7824" width="54.86328125" bestFit="1" customWidth="1"/>
    <col min="7825" max="7825" width="28.265625" bestFit="1" customWidth="1"/>
    <col min="7826" max="7826" width="31.06640625" bestFit="1" customWidth="1"/>
    <col min="7827" max="7827" width="46.06640625" bestFit="1" customWidth="1"/>
    <col min="7828" max="7828" width="48.86328125" bestFit="1" customWidth="1"/>
    <col min="7829" max="7829" width="47.796875" bestFit="1" customWidth="1"/>
    <col min="7830" max="7830" width="50.59765625" bestFit="1" customWidth="1"/>
    <col min="7831" max="7831" width="23.86328125" bestFit="1" customWidth="1"/>
    <col min="7832" max="7832" width="26.6640625" bestFit="1" customWidth="1"/>
    <col min="7833" max="7833" width="8.53125" bestFit="1" customWidth="1"/>
    <col min="7834" max="7834" width="11.265625" bestFit="1" customWidth="1"/>
    <col min="7835" max="7835" width="24.46484375" bestFit="1" customWidth="1"/>
    <col min="7836" max="7836" width="27.265625" bestFit="1" customWidth="1"/>
    <col min="7837" max="7837" width="41.796875" bestFit="1" customWidth="1"/>
    <col min="7838" max="7838" width="44.59765625" bestFit="1" customWidth="1"/>
    <col min="7839" max="7839" width="27.6640625" bestFit="1" customWidth="1"/>
    <col min="7840" max="7840" width="30.46484375" bestFit="1" customWidth="1"/>
    <col min="7841" max="7841" width="48.6640625" bestFit="1" customWidth="1"/>
    <col min="7842" max="7842" width="51.46484375" bestFit="1" customWidth="1"/>
    <col min="7843" max="7843" width="36.1328125" bestFit="1" customWidth="1"/>
    <col min="7844" max="7844" width="38.9296875" bestFit="1" customWidth="1"/>
    <col min="7845" max="7845" width="29.9296875" bestFit="1" customWidth="1"/>
    <col min="7846" max="7846" width="32.73046875" bestFit="1" customWidth="1"/>
    <col min="7847" max="7847" width="10" bestFit="1" customWidth="1"/>
    <col min="7848" max="7848" width="12.796875" bestFit="1" customWidth="1"/>
    <col min="7849" max="7849" width="45.19921875" bestFit="1" customWidth="1"/>
    <col min="7850" max="7850" width="48" bestFit="1" customWidth="1"/>
    <col min="7851" max="7851" width="40" bestFit="1" customWidth="1"/>
    <col min="7852" max="7852" width="42.796875" bestFit="1" customWidth="1"/>
    <col min="7853" max="7853" width="42.6640625" bestFit="1" customWidth="1"/>
    <col min="7854" max="7854" width="45.53125" bestFit="1" customWidth="1"/>
    <col min="7855" max="7855" width="49.9296875" bestFit="1" customWidth="1"/>
    <col min="7856" max="7856" width="52.73046875" bestFit="1" customWidth="1"/>
    <col min="7857" max="7857" width="50.1328125" bestFit="1" customWidth="1"/>
    <col min="7858" max="7858" width="52.9296875" bestFit="1" customWidth="1"/>
    <col min="7859" max="7859" width="51.59765625" bestFit="1" customWidth="1"/>
    <col min="7860" max="7860" width="54.3984375" bestFit="1" customWidth="1"/>
    <col min="7861" max="7861" width="28.9296875" bestFit="1" customWidth="1"/>
    <col min="7862" max="7862" width="31.73046875" bestFit="1" customWidth="1"/>
    <col min="7863" max="7863" width="8.9296875" bestFit="1" customWidth="1"/>
    <col min="7864" max="7864" width="11.06640625" bestFit="1" customWidth="1"/>
    <col min="7865" max="7865" width="28.86328125" bestFit="1" customWidth="1"/>
    <col min="7866" max="7866" width="31.6640625" bestFit="1" customWidth="1"/>
    <col min="7867" max="7867" width="14.6640625" bestFit="1" customWidth="1"/>
    <col min="7868" max="7868" width="17.46484375" bestFit="1" customWidth="1"/>
    <col min="7869" max="7869" width="26.06640625" bestFit="1" customWidth="1"/>
    <col min="7870" max="7870" width="28.86328125" bestFit="1" customWidth="1"/>
    <col min="7871" max="7871" width="25.53125" bestFit="1" customWidth="1"/>
    <col min="7872" max="7872" width="28.33203125" bestFit="1" customWidth="1"/>
    <col min="7873" max="7873" width="21.86328125" bestFit="1" customWidth="1"/>
    <col min="7874" max="7874" width="24.6640625" bestFit="1" customWidth="1"/>
    <col min="7875" max="7875" width="16.46484375" bestFit="1" customWidth="1"/>
    <col min="7876" max="7876" width="19.265625" bestFit="1" customWidth="1"/>
    <col min="7877" max="7877" width="27.6640625" bestFit="1" customWidth="1"/>
    <col min="7878" max="7878" width="30.46484375" bestFit="1" customWidth="1"/>
    <col min="7879" max="7879" width="11.46484375" bestFit="1" customWidth="1"/>
    <col min="7880" max="7880" width="14.265625" bestFit="1" customWidth="1"/>
    <col min="7881" max="7881" width="23.1328125" bestFit="1" customWidth="1"/>
    <col min="7882" max="7882" width="25.9296875" bestFit="1" customWidth="1"/>
    <col min="7883" max="7883" width="47.59765625" bestFit="1" customWidth="1"/>
    <col min="7884" max="7884" width="50.3984375" bestFit="1" customWidth="1"/>
    <col min="7885" max="7885" width="49.9296875" bestFit="1" customWidth="1"/>
    <col min="7886" max="7886" width="52.73046875" bestFit="1" customWidth="1"/>
    <col min="7887" max="7887" width="27.46484375" bestFit="1" customWidth="1"/>
    <col min="7888" max="7888" width="30.265625" bestFit="1" customWidth="1"/>
    <col min="7889" max="7889" width="41.19921875" bestFit="1" customWidth="1"/>
    <col min="7890" max="7890" width="44" bestFit="1" customWidth="1"/>
    <col min="7891" max="7891" width="47.796875" bestFit="1" customWidth="1"/>
    <col min="7892" max="7892" width="50.59765625" bestFit="1" customWidth="1"/>
    <col min="7893" max="7893" width="13.265625" bestFit="1" customWidth="1"/>
    <col min="7894" max="7894" width="16.06640625" bestFit="1" customWidth="1"/>
    <col min="7895" max="7895" width="40.796875" bestFit="1" customWidth="1"/>
    <col min="7896" max="7896" width="43.59765625" bestFit="1" customWidth="1"/>
    <col min="7897" max="7897" width="17.1328125" bestFit="1" customWidth="1"/>
    <col min="7898" max="7898" width="19.9296875" bestFit="1" customWidth="1"/>
    <col min="7899" max="7899" width="16.796875" bestFit="1" customWidth="1"/>
    <col min="7900" max="7900" width="19.59765625" bestFit="1" customWidth="1"/>
    <col min="7901" max="7901" width="46.796875" bestFit="1" customWidth="1"/>
    <col min="7902" max="7902" width="49.6640625" bestFit="1" customWidth="1"/>
    <col min="7903" max="7903" width="38.265625" bestFit="1" customWidth="1"/>
    <col min="7904" max="7904" width="41.06640625" bestFit="1" customWidth="1"/>
    <col min="7905" max="7905" width="15.46484375" bestFit="1" customWidth="1"/>
    <col min="7906" max="7906" width="18.265625" bestFit="1" customWidth="1"/>
    <col min="7907" max="7907" width="25.3984375" bestFit="1" customWidth="1"/>
    <col min="7908" max="7908" width="28.19921875" bestFit="1" customWidth="1"/>
    <col min="7909" max="7909" width="19.59765625" bestFit="1" customWidth="1"/>
    <col min="7910" max="7910" width="22.3984375" bestFit="1" customWidth="1"/>
    <col min="7911" max="7911" width="28.46484375" bestFit="1" customWidth="1"/>
    <col min="7912" max="7912" width="31.265625" bestFit="1" customWidth="1"/>
    <col min="7913" max="7913" width="27.73046875" bestFit="1" customWidth="1"/>
    <col min="7914" max="7914" width="30.53125" bestFit="1" customWidth="1"/>
    <col min="7915" max="7915" width="29.06640625" bestFit="1" customWidth="1"/>
    <col min="7916" max="7916" width="31.86328125" bestFit="1" customWidth="1"/>
    <col min="7917" max="7917" width="11.6640625" bestFit="1" customWidth="1"/>
    <col min="7918" max="7918" width="14.46484375" bestFit="1" customWidth="1"/>
    <col min="7919" max="7919" width="13" bestFit="1" customWidth="1"/>
    <col min="7920" max="7920" width="15.796875" bestFit="1" customWidth="1"/>
    <col min="7921" max="7921" width="45.796875" bestFit="1" customWidth="1"/>
    <col min="7922" max="7922" width="48.59765625" bestFit="1" customWidth="1"/>
    <col min="7923" max="7923" width="31.19921875" bestFit="1" customWidth="1"/>
    <col min="7924" max="7924" width="34" bestFit="1" customWidth="1"/>
    <col min="7925" max="7925" width="16.53125" bestFit="1" customWidth="1"/>
    <col min="7926" max="7926" width="19.33203125" bestFit="1" customWidth="1"/>
    <col min="7927" max="7927" width="20.33203125" bestFit="1" customWidth="1"/>
    <col min="7928" max="7928" width="23.1328125" bestFit="1" customWidth="1"/>
    <col min="7929" max="7929" width="29.1328125" bestFit="1" customWidth="1"/>
    <col min="7930" max="7930" width="31.9296875" bestFit="1" customWidth="1"/>
    <col min="7931" max="7931" width="54.73046875" bestFit="1" customWidth="1"/>
    <col min="7932" max="7932" width="57.59765625" bestFit="1" customWidth="1"/>
    <col min="7933" max="7933" width="52.73046875" bestFit="1" customWidth="1"/>
    <col min="7934" max="7934" width="55.53125" bestFit="1" customWidth="1"/>
    <col min="7935" max="7935" width="50.06640625" bestFit="1" customWidth="1"/>
    <col min="7936" max="7936" width="52.86328125" bestFit="1" customWidth="1"/>
    <col min="7937" max="7937" width="18.53125" bestFit="1" customWidth="1"/>
    <col min="7938" max="7938" width="21.3984375" bestFit="1" customWidth="1"/>
    <col min="7939" max="7939" width="47.86328125" bestFit="1" customWidth="1"/>
    <col min="7940" max="7940" width="50.6640625" bestFit="1" customWidth="1"/>
    <col min="7941" max="7941" width="50.46484375" bestFit="1" customWidth="1"/>
    <col min="7942" max="7942" width="53.265625" bestFit="1" customWidth="1"/>
    <col min="7943" max="7943" width="18.19921875" bestFit="1" customWidth="1"/>
    <col min="7944" max="7944" width="21.06640625" bestFit="1" customWidth="1"/>
    <col min="7945" max="7945" width="45.3984375" bestFit="1" customWidth="1"/>
    <col min="7946" max="7946" width="48.19921875" bestFit="1" customWidth="1"/>
    <col min="7947" max="7947" width="43.33203125" bestFit="1" customWidth="1"/>
    <col min="7948" max="7948" width="46.1328125" bestFit="1" customWidth="1"/>
    <col min="7949" max="7949" width="16.6640625" bestFit="1" customWidth="1"/>
    <col min="7950" max="7950" width="19.46484375" bestFit="1" customWidth="1"/>
    <col min="7952" max="7952" width="11.796875" bestFit="1" customWidth="1"/>
    <col min="7953" max="7953" width="19.9296875" bestFit="1" customWidth="1"/>
    <col min="7954" max="7954" width="22.73046875" bestFit="1" customWidth="1"/>
    <col min="7955" max="7955" width="15" bestFit="1" customWidth="1"/>
    <col min="7956" max="7956" width="17.796875" bestFit="1" customWidth="1"/>
    <col min="7957" max="7957" width="30.06640625" bestFit="1" customWidth="1"/>
    <col min="7958" max="7958" width="32.86328125" bestFit="1" customWidth="1"/>
    <col min="7959" max="7959" width="50.33203125" bestFit="1" customWidth="1"/>
    <col min="7960" max="7960" width="53.1328125" bestFit="1" customWidth="1"/>
    <col min="7961" max="7961" width="13.796875" bestFit="1" customWidth="1"/>
    <col min="7962" max="7962" width="16.59765625" bestFit="1" customWidth="1"/>
    <col min="7963" max="7963" width="27.33203125" bestFit="1" customWidth="1"/>
    <col min="7964" max="7964" width="30.1328125" bestFit="1" customWidth="1"/>
    <col min="7965" max="7965" width="46.19921875" bestFit="1" customWidth="1"/>
    <col min="7966" max="7966" width="49" bestFit="1" customWidth="1"/>
    <col min="7967" max="7967" width="38.3984375" bestFit="1" customWidth="1"/>
    <col min="7968" max="7968" width="41.265625" bestFit="1" customWidth="1"/>
    <col min="7969" max="7969" width="37.6640625" bestFit="1" customWidth="1"/>
    <col min="7970" max="7970" width="40.46484375" bestFit="1" customWidth="1"/>
    <col min="7971" max="7971" width="28.6640625" bestFit="1" customWidth="1"/>
    <col min="7972" max="7972" width="31.46484375" bestFit="1" customWidth="1"/>
    <col min="7973" max="7973" width="23" bestFit="1" customWidth="1"/>
    <col min="7974" max="7974" width="25.796875" bestFit="1" customWidth="1"/>
    <col min="7975" max="7975" width="40.86328125" bestFit="1" customWidth="1"/>
    <col min="7976" max="7976" width="43.6640625" bestFit="1" customWidth="1"/>
    <col min="7977" max="7977" width="55.86328125" bestFit="1" customWidth="1"/>
    <col min="7978" max="7978" width="58.6640625" bestFit="1" customWidth="1"/>
    <col min="7979" max="7979" width="40.73046875" bestFit="1" customWidth="1"/>
    <col min="7980" max="7980" width="43.53125" bestFit="1" customWidth="1"/>
    <col min="7981" max="7981" width="38.265625" bestFit="1" customWidth="1"/>
    <col min="7982" max="7982" width="41.06640625" bestFit="1" customWidth="1"/>
    <col min="7983" max="7983" width="54.06640625" bestFit="1" customWidth="1"/>
    <col min="7984" max="7984" width="56.86328125" bestFit="1" customWidth="1"/>
    <col min="7985" max="7985" width="41" bestFit="1" customWidth="1"/>
    <col min="7986" max="7986" width="43.796875" bestFit="1" customWidth="1"/>
    <col min="7987" max="7987" width="28.73046875" bestFit="1" customWidth="1"/>
    <col min="7988" max="7988" width="31.53125" bestFit="1" customWidth="1"/>
    <col min="7989" max="7989" width="42.86328125" bestFit="1" customWidth="1"/>
    <col min="7990" max="7990" width="45.73046875" bestFit="1" customWidth="1"/>
    <col min="7991" max="7991" width="31.3984375" bestFit="1" customWidth="1"/>
    <col min="7992" max="7992" width="34.19921875" bestFit="1" customWidth="1"/>
    <col min="7993" max="7993" width="41.796875" bestFit="1" customWidth="1"/>
    <col min="7994" max="7994" width="44.59765625" bestFit="1" customWidth="1"/>
    <col min="7995" max="7995" width="36.53125" bestFit="1" customWidth="1"/>
    <col min="7996" max="7996" width="39.33203125" bestFit="1" customWidth="1"/>
    <col min="7997" max="7997" width="12.46484375" bestFit="1" customWidth="1"/>
    <col min="7998" max="7998" width="15.265625" bestFit="1" customWidth="1"/>
    <col min="7999" max="7999" width="18.06640625" bestFit="1" customWidth="1"/>
    <col min="8000" max="8000" width="20.9296875" bestFit="1" customWidth="1"/>
    <col min="8001" max="8001" width="26.19921875" bestFit="1" customWidth="1"/>
    <col min="8002" max="8002" width="29.06640625" bestFit="1" customWidth="1"/>
    <col min="8003" max="8003" width="21.9296875" bestFit="1" customWidth="1"/>
    <col min="8004" max="8004" width="24.73046875" bestFit="1" customWidth="1"/>
    <col min="8005" max="8005" width="37.19921875" bestFit="1" customWidth="1"/>
    <col min="8006" max="8006" width="40" bestFit="1" customWidth="1"/>
    <col min="8007" max="8007" width="50.06640625" bestFit="1" customWidth="1"/>
    <col min="8008" max="8008" width="52.86328125" bestFit="1" customWidth="1"/>
    <col min="8009" max="8009" width="50.33203125" bestFit="1" customWidth="1"/>
    <col min="8010" max="8010" width="53.1328125" bestFit="1" customWidth="1"/>
    <col min="8011" max="8011" width="48.796875" bestFit="1" customWidth="1"/>
    <col min="8012" max="8012" width="51.59765625" bestFit="1" customWidth="1"/>
    <col min="8013" max="8013" width="33.3984375" bestFit="1" customWidth="1"/>
    <col min="8014" max="8014" width="36.19921875" bestFit="1" customWidth="1"/>
    <col min="8015" max="8015" width="31.3984375" bestFit="1" customWidth="1"/>
    <col min="8016" max="8016" width="34.19921875" bestFit="1" customWidth="1"/>
    <col min="8017" max="8017" width="16" bestFit="1" customWidth="1"/>
    <col min="8018" max="8018" width="18.796875" bestFit="1" customWidth="1"/>
    <col min="8019" max="8019" width="40.46484375" bestFit="1" customWidth="1"/>
    <col min="8020" max="8020" width="43.265625" bestFit="1" customWidth="1"/>
    <col min="8021" max="8021" width="18.19921875" bestFit="1" customWidth="1"/>
    <col min="8022" max="8022" width="21.06640625" bestFit="1" customWidth="1"/>
    <col min="8023" max="8023" width="35.53125" bestFit="1" customWidth="1"/>
    <col min="8024" max="8024" width="38.33203125" bestFit="1" customWidth="1"/>
    <col min="8025" max="8025" width="16" bestFit="1" customWidth="1"/>
    <col min="8026" max="8026" width="18.796875" bestFit="1" customWidth="1"/>
    <col min="8027" max="8027" width="43.59765625" bestFit="1" customWidth="1"/>
    <col min="8028" max="8028" width="46.3984375" bestFit="1" customWidth="1"/>
    <col min="8029" max="8029" width="43.53125" bestFit="1" customWidth="1"/>
    <col min="8030" max="8030" width="46.33203125" bestFit="1" customWidth="1"/>
    <col min="8031" max="8031" width="16.86328125" bestFit="1" customWidth="1"/>
    <col min="8032" max="8032" width="19.6640625" bestFit="1" customWidth="1"/>
    <col min="8033" max="8033" width="33.265625" bestFit="1" customWidth="1"/>
    <col min="8034" max="8034" width="36.06640625" bestFit="1" customWidth="1"/>
    <col min="8035" max="8035" width="54.73046875" bestFit="1" customWidth="1"/>
    <col min="8036" max="8036" width="57.59765625" bestFit="1" customWidth="1"/>
    <col min="8037" max="8037" width="13" bestFit="1" customWidth="1"/>
    <col min="8038" max="8038" width="15.796875" bestFit="1" customWidth="1"/>
    <col min="8039" max="8039" width="47.796875" bestFit="1" customWidth="1"/>
    <col min="8040" max="8040" width="50.59765625" bestFit="1" customWidth="1"/>
    <col min="8041" max="8041" width="22.46484375" bestFit="1" customWidth="1"/>
    <col min="8042" max="8042" width="25.33203125" bestFit="1" customWidth="1"/>
    <col min="8043" max="8043" width="15.19921875" bestFit="1" customWidth="1"/>
    <col min="8044" max="8044" width="18" bestFit="1" customWidth="1"/>
    <col min="8045" max="8045" width="11.6640625" bestFit="1" customWidth="1"/>
    <col min="8046" max="8046" width="14.46484375" bestFit="1" customWidth="1"/>
    <col min="8047" max="8047" width="52.73046875" bestFit="1" customWidth="1"/>
    <col min="8048" max="8048" width="55.53125" bestFit="1" customWidth="1"/>
    <col min="8049" max="8049" width="29.9296875" bestFit="1" customWidth="1"/>
    <col min="8050" max="8050" width="32.73046875" bestFit="1" customWidth="1"/>
    <col min="8051" max="8051" width="11.19921875" bestFit="1" customWidth="1"/>
    <col min="8052" max="8052" width="14" bestFit="1" customWidth="1"/>
    <col min="8053" max="8053" width="41.33203125" bestFit="1" customWidth="1"/>
    <col min="8054" max="8054" width="44.1328125" bestFit="1" customWidth="1"/>
    <col min="8055" max="8055" width="13" bestFit="1" customWidth="1"/>
    <col min="8056" max="8056" width="15.796875" bestFit="1" customWidth="1"/>
    <col min="8057" max="8057" width="10.9296875" bestFit="1" customWidth="1"/>
    <col min="8058" max="8058" width="13.73046875" bestFit="1" customWidth="1"/>
    <col min="8059" max="8059" width="34.33203125" bestFit="1" customWidth="1"/>
    <col min="8060" max="8060" width="37.19921875" bestFit="1" customWidth="1"/>
    <col min="8061" max="8061" width="32.06640625" bestFit="1" customWidth="1"/>
    <col min="8062" max="8062" width="34.86328125" bestFit="1" customWidth="1"/>
    <col min="8063" max="8063" width="22.265625" bestFit="1" customWidth="1"/>
    <col min="8064" max="8064" width="25.1328125" bestFit="1" customWidth="1"/>
    <col min="8065" max="8065" width="27.59765625" bestFit="1" customWidth="1"/>
    <col min="8066" max="8066" width="30.3984375" bestFit="1" customWidth="1"/>
    <col min="8067" max="8067" width="12.33203125" bestFit="1" customWidth="1"/>
    <col min="8068" max="8068" width="15.1328125" bestFit="1" customWidth="1"/>
    <col min="8069" max="8069" width="38.86328125" bestFit="1" customWidth="1"/>
    <col min="8070" max="8070" width="41.73046875" bestFit="1" customWidth="1"/>
    <col min="8071" max="8071" width="16.1328125" bestFit="1" customWidth="1"/>
    <col min="8072" max="8072" width="18.9296875" bestFit="1" customWidth="1"/>
    <col min="8073" max="8073" width="17.265625" bestFit="1" customWidth="1"/>
    <col min="8074" max="8074" width="20.06640625" bestFit="1" customWidth="1"/>
    <col min="8075" max="8075" width="23.53125" bestFit="1" customWidth="1"/>
    <col min="8076" max="8076" width="26.33203125" bestFit="1" customWidth="1"/>
    <col min="8077" max="8077" width="20.19921875" bestFit="1" customWidth="1"/>
    <col min="8078" max="8078" width="23" bestFit="1" customWidth="1"/>
    <col min="8079" max="8079" width="50.53125" bestFit="1" customWidth="1"/>
    <col min="8080" max="8080" width="53.33203125" bestFit="1" customWidth="1"/>
    <col min="8081" max="8081" width="27.1328125" bestFit="1" customWidth="1"/>
    <col min="8082" max="8082" width="29.9296875" bestFit="1" customWidth="1"/>
    <col min="8083" max="8083" width="38.796875" bestFit="1" customWidth="1"/>
    <col min="8084" max="8084" width="41.6640625" bestFit="1" customWidth="1"/>
    <col min="8085" max="8085" width="16.3984375" bestFit="1" customWidth="1"/>
    <col min="8086" max="8086" width="19.19921875" bestFit="1" customWidth="1"/>
    <col min="8087" max="8087" width="22.73046875" bestFit="1" customWidth="1"/>
    <col min="8088" max="8088" width="25.53125" bestFit="1" customWidth="1"/>
    <col min="8089" max="8089" width="33.06640625" bestFit="1" customWidth="1"/>
    <col min="8090" max="8090" width="35.86328125" bestFit="1" customWidth="1"/>
    <col min="8091" max="8091" width="47.73046875" bestFit="1" customWidth="1"/>
    <col min="8092" max="8092" width="50.53125" bestFit="1" customWidth="1"/>
    <col min="8093" max="8093" width="14.9296875" bestFit="1" customWidth="1"/>
    <col min="8094" max="8094" width="17.73046875" bestFit="1" customWidth="1"/>
    <col min="8095" max="8095" width="45.59765625" bestFit="1" customWidth="1"/>
    <col min="8096" max="8096" width="48.3984375" bestFit="1" customWidth="1"/>
    <col min="8097" max="8097" width="18.19921875" bestFit="1" customWidth="1"/>
    <col min="8098" max="8098" width="21.06640625" bestFit="1" customWidth="1"/>
    <col min="8099" max="8099" width="46.33203125" bestFit="1" customWidth="1"/>
    <col min="8100" max="8100" width="49.1328125" bestFit="1" customWidth="1"/>
    <col min="8101" max="8101" width="28.6640625" bestFit="1" customWidth="1"/>
    <col min="8102" max="8102" width="31.46484375" bestFit="1" customWidth="1"/>
    <col min="8103" max="8103" width="12.796875" bestFit="1" customWidth="1"/>
    <col min="8104" max="8104" width="15.59765625" bestFit="1" customWidth="1"/>
    <col min="8105" max="8105" width="53.6640625" bestFit="1" customWidth="1"/>
    <col min="8106" max="8106" width="56.46484375" bestFit="1" customWidth="1"/>
    <col min="8107" max="8107" width="28" bestFit="1" customWidth="1"/>
    <col min="8108" max="8108" width="30.796875" bestFit="1" customWidth="1"/>
    <col min="8109" max="8109" width="47" bestFit="1" customWidth="1"/>
    <col min="8110" max="8110" width="49.86328125" bestFit="1" customWidth="1"/>
    <col min="8111" max="8111" width="42.33203125" bestFit="1" customWidth="1"/>
    <col min="8112" max="8112" width="45.1328125" bestFit="1" customWidth="1"/>
    <col min="8113" max="8113" width="12.796875" bestFit="1" customWidth="1"/>
    <col min="8114" max="8114" width="15.59765625" bestFit="1" customWidth="1"/>
    <col min="8115" max="8115" width="59.73046875" bestFit="1" customWidth="1"/>
    <col min="8116" max="8116" width="62.53125" bestFit="1" customWidth="1"/>
    <col min="8117" max="8117" width="48.9296875" bestFit="1" customWidth="1"/>
    <col min="8118" max="8118" width="51.73046875" bestFit="1" customWidth="1"/>
    <col min="8119" max="8119" width="45.796875" bestFit="1" customWidth="1"/>
    <col min="8120" max="8120" width="48.59765625" bestFit="1" customWidth="1"/>
    <col min="8121" max="8121" width="51" bestFit="1" customWidth="1"/>
    <col min="8122" max="8122" width="53.86328125" bestFit="1" customWidth="1"/>
    <col min="8123" max="8123" width="19.796875" bestFit="1" customWidth="1"/>
    <col min="8124" max="8124" width="22.59765625" bestFit="1" customWidth="1"/>
    <col min="8125" max="8125" width="56.6640625" bestFit="1" customWidth="1"/>
    <col min="8126" max="8126" width="59.46484375" bestFit="1" customWidth="1"/>
    <col min="8127" max="8127" width="44.33203125" bestFit="1" customWidth="1"/>
    <col min="8128" max="8128" width="47.1328125" bestFit="1" customWidth="1"/>
    <col min="8129" max="8129" width="12.796875" bestFit="1" customWidth="1"/>
    <col min="8130" max="8130" width="15.59765625" bestFit="1" customWidth="1"/>
    <col min="8131" max="8131" width="32.9296875" bestFit="1" customWidth="1"/>
    <col min="8132" max="8132" width="35.73046875" bestFit="1" customWidth="1"/>
    <col min="8133" max="8133" width="43.86328125" bestFit="1" customWidth="1"/>
    <col min="8134" max="8134" width="46.6640625" bestFit="1" customWidth="1"/>
    <col min="8135" max="8135" width="22.3984375" bestFit="1" customWidth="1"/>
    <col min="8136" max="8136" width="25.265625" bestFit="1" customWidth="1"/>
    <col min="8137" max="8137" width="17.3984375" bestFit="1" customWidth="1"/>
    <col min="8138" max="8138" width="20.19921875" bestFit="1" customWidth="1"/>
    <col min="8139" max="8139" width="18.796875" bestFit="1" customWidth="1"/>
    <col min="8140" max="8140" width="21.59765625" bestFit="1" customWidth="1"/>
    <col min="8141" max="8141" width="48.46484375" bestFit="1" customWidth="1"/>
    <col min="8142" max="8142" width="51.265625" bestFit="1" customWidth="1"/>
    <col min="8143" max="8143" width="51.53125" bestFit="1" customWidth="1"/>
    <col min="8144" max="8144" width="54.33203125" bestFit="1" customWidth="1"/>
    <col min="8145" max="8145" width="48.1328125" bestFit="1" customWidth="1"/>
    <col min="8146" max="8146" width="50.9296875" bestFit="1" customWidth="1"/>
    <col min="8147" max="8147" width="20.33203125" bestFit="1" customWidth="1"/>
    <col min="8148" max="8148" width="23.1328125" bestFit="1" customWidth="1"/>
    <col min="8149" max="8149" width="33.796875" bestFit="1" customWidth="1"/>
    <col min="8150" max="8150" width="36.59765625" bestFit="1" customWidth="1"/>
    <col min="8151" max="8151" width="49.46484375" bestFit="1" customWidth="1"/>
    <col min="8152" max="8152" width="52.265625" bestFit="1" customWidth="1"/>
    <col min="8153" max="8153" width="16.796875" bestFit="1" customWidth="1"/>
    <col min="8154" max="8154" width="19.59765625" bestFit="1" customWidth="1"/>
    <col min="8155" max="8155" width="37.6640625" bestFit="1" customWidth="1"/>
    <col min="8156" max="8156" width="40.46484375" bestFit="1" customWidth="1"/>
    <col min="8157" max="8157" width="55.86328125" bestFit="1" customWidth="1"/>
    <col min="8158" max="8158" width="58.6640625" bestFit="1" customWidth="1"/>
    <col min="8159" max="8159" width="46.796875" bestFit="1" customWidth="1"/>
    <col min="8160" max="8160" width="49.6640625" bestFit="1" customWidth="1"/>
    <col min="8161" max="8161" width="41.265625" bestFit="1" customWidth="1"/>
    <col min="8162" max="8162" width="44.06640625" bestFit="1" customWidth="1"/>
    <col min="8163" max="8163" width="58.86328125" bestFit="1" customWidth="1"/>
    <col min="8164" max="8164" width="61.46484375" bestFit="1" customWidth="1"/>
    <col min="8165" max="8165" width="23.9296875" bestFit="1" customWidth="1"/>
    <col min="8166" max="8166" width="26.73046875" bestFit="1" customWidth="1"/>
    <col min="8167" max="8167" width="19.265625" bestFit="1" customWidth="1"/>
    <col min="8168" max="8168" width="22.06640625" bestFit="1" customWidth="1"/>
    <col min="8169" max="8169" width="17.33203125" bestFit="1" customWidth="1"/>
    <col min="8170" max="8170" width="20.1328125" bestFit="1" customWidth="1"/>
    <col min="8171" max="8171" width="22" bestFit="1" customWidth="1"/>
    <col min="8172" max="8172" width="24.796875" bestFit="1" customWidth="1"/>
    <col min="8173" max="8173" width="17.796875" bestFit="1" customWidth="1"/>
    <col min="8174" max="8174" width="20.59765625" bestFit="1" customWidth="1"/>
    <col min="8175" max="8175" width="32.796875" bestFit="1" customWidth="1"/>
    <col min="8176" max="8176" width="35.59765625" bestFit="1" customWidth="1"/>
    <col min="8177" max="8177" width="27.6640625" bestFit="1" customWidth="1"/>
    <col min="8178" max="8178" width="30.46484375" bestFit="1" customWidth="1"/>
    <col min="8179" max="8179" width="20.6640625" bestFit="1" customWidth="1"/>
    <col min="8180" max="8180" width="23.46484375" bestFit="1" customWidth="1"/>
    <col min="8181" max="8181" width="37.46484375" bestFit="1" customWidth="1"/>
    <col min="8182" max="8182" width="40.265625" bestFit="1" customWidth="1"/>
    <col min="8183" max="8183" width="54.19921875" bestFit="1" customWidth="1"/>
    <col min="8184" max="8184" width="57" bestFit="1" customWidth="1"/>
    <col min="8185" max="8185" width="50.3984375" bestFit="1" customWidth="1"/>
    <col min="8186" max="8186" width="53.19921875" bestFit="1" customWidth="1"/>
    <col min="8187" max="8187" width="21.265625" bestFit="1" customWidth="1"/>
    <col min="8188" max="8188" width="24.06640625" bestFit="1" customWidth="1"/>
    <col min="8189" max="8189" width="36.73046875" bestFit="1" customWidth="1"/>
    <col min="8190" max="8190" width="39.53125" bestFit="1" customWidth="1"/>
    <col min="8191" max="8191" width="43.796875" bestFit="1" customWidth="1"/>
    <col min="8192" max="8192" width="46.59765625" bestFit="1" customWidth="1"/>
    <col min="8193" max="8193" width="45.59765625" bestFit="1" customWidth="1"/>
    <col min="8194" max="8194" width="48.3984375" bestFit="1" customWidth="1"/>
    <col min="8195" max="8195" width="16.59765625" bestFit="1" customWidth="1"/>
    <col min="8196" max="8196" width="19.3984375" bestFit="1" customWidth="1"/>
    <col min="8197" max="8197" width="42.06640625" bestFit="1" customWidth="1"/>
    <col min="8198" max="8198" width="44.86328125" bestFit="1" customWidth="1"/>
    <col min="8199" max="8199" width="11.46484375" bestFit="1" customWidth="1"/>
    <col min="8200" max="8200" width="14.265625" bestFit="1" customWidth="1"/>
    <col min="8201" max="8201" width="51.33203125" bestFit="1" customWidth="1"/>
    <col min="8202" max="8202" width="54.1328125" bestFit="1" customWidth="1"/>
    <col min="8203" max="8203" width="35" bestFit="1" customWidth="1"/>
    <col min="8204" max="8204" width="37.796875" bestFit="1" customWidth="1"/>
    <col min="8205" max="8205" width="50.1328125" bestFit="1" customWidth="1"/>
    <col min="8206" max="8206" width="52.9296875" bestFit="1" customWidth="1"/>
    <col min="8207" max="8207" width="28.53125" bestFit="1" customWidth="1"/>
    <col min="8208" max="8208" width="31.33203125" bestFit="1" customWidth="1"/>
    <col min="8209" max="8209" width="13.265625" bestFit="1" customWidth="1"/>
    <col min="8210" max="8210" width="16.06640625" bestFit="1" customWidth="1"/>
    <col min="8211" max="8211" width="11.73046875" bestFit="1" customWidth="1"/>
    <col min="8212" max="8212" width="14.53125" bestFit="1" customWidth="1"/>
    <col min="8213" max="8213" width="44.46484375" bestFit="1" customWidth="1"/>
    <col min="8214" max="8214" width="47.265625" bestFit="1" customWidth="1"/>
    <col min="8215" max="8215" width="53.46484375" bestFit="1" customWidth="1"/>
    <col min="8216" max="8216" width="56.265625" bestFit="1" customWidth="1"/>
    <col min="8217" max="8217" width="11.1328125" bestFit="1" customWidth="1"/>
    <col min="8218" max="8218" width="13.9296875" bestFit="1" customWidth="1"/>
    <col min="8219" max="8219" width="10.19921875" bestFit="1" customWidth="1"/>
  </cols>
  <sheetData>
    <row r="1" spans="1:6" x14ac:dyDescent="0.45">
      <c r="A1" s="12" t="s">
        <v>8223</v>
      </c>
      <c r="B1" t="s">
        <v>8363</v>
      </c>
    </row>
    <row r="3" spans="1:6" x14ac:dyDescent="0.45">
      <c r="A3" s="12" t="s">
        <v>8364</v>
      </c>
      <c r="B3" s="12" t="s">
        <v>8362</v>
      </c>
    </row>
    <row r="4" spans="1:6" x14ac:dyDescent="0.45">
      <c r="A4" s="13" t="s">
        <v>8360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8361</v>
      </c>
    </row>
    <row r="5" spans="1:6" x14ac:dyDescent="0.45">
      <c r="A5" s="15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4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45">
      <c r="A7" s="15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4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4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45">
      <c r="A10" s="15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45">
      <c r="A11" s="15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4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4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4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A2C2-2355-4F03-B99F-D998FB171CC8}">
  <dimension ref="A1:F47"/>
  <sheetViews>
    <sheetView topLeftCell="A13" workbookViewId="0">
      <selection activeCell="I38" sqref="I3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2" width="10.19921875" bestFit="1" customWidth="1"/>
  </cols>
  <sheetData>
    <row r="1" spans="1:6" x14ac:dyDescent="0.45">
      <c r="A1" s="12" t="s">
        <v>8223</v>
      </c>
      <c r="B1" t="s">
        <v>8363</v>
      </c>
    </row>
    <row r="2" spans="1:6" x14ac:dyDescent="0.45">
      <c r="A2" s="12" t="s">
        <v>8308</v>
      </c>
      <c r="B2" t="s">
        <v>8363</v>
      </c>
    </row>
    <row r="4" spans="1:6" x14ac:dyDescent="0.45">
      <c r="A4" s="12" t="s">
        <v>8364</v>
      </c>
      <c r="B4" s="12" t="s">
        <v>8362</v>
      </c>
    </row>
    <row r="5" spans="1:6" x14ac:dyDescent="0.45">
      <c r="A5" s="13" t="s">
        <v>8360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8361</v>
      </c>
    </row>
    <row r="6" spans="1:6" x14ac:dyDescent="0.45">
      <c r="A6" s="15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45">
      <c r="A7" s="15" t="s">
        <v>8344</v>
      </c>
      <c r="B7" s="16">
        <v>20</v>
      </c>
      <c r="C7" s="16"/>
      <c r="D7" s="16"/>
      <c r="E7" s="16"/>
      <c r="F7" s="16">
        <v>20</v>
      </c>
    </row>
    <row r="8" spans="1:6" x14ac:dyDescent="0.45">
      <c r="A8" s="15" t="s">
        <v>8332</v>
      </c>
      <c r="B8" s="16">
        <v>24</v>
      </c>
      <c r="C8" s="16"/>
      <c r="D8" s="16"/>
      <c r="E8" s="16"/>
      <c r="F8" s="16">
        <v>24</v>
      </c>
    </row>
    <row r="9" spans="1:6" x14ac:dyDescent="0.45">
      <c r="A9" s="15" t="s">
        <v>8358</v>
      </c>
      <c r="B9" s="16"/>
      <c r="C9" s="16">
        <v>40</v>
      </c>
      <c r="D9" s="16"/>
      <c r="E9" s="16"/>
      <c r="F9" s="16">
        <v>40</v>
      </c>
    </row>
    <row r="10" spans="1:6" x14ac:dyDescent="0.45">
      <c r="A10" s="15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45">
      <c r="A11" s="15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45">
      <c r="A12" s="15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45">
      <c r="A13" s="15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45">
      <c r="A14" s="15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45">
      <c r="A15" s="15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45">
      <c r="A16" s="15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45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45">
      <c r="A18" s="15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45">
      <c r="A19" s="15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45">
      <c r="A20" s="15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45">
      <c r="A21" s="15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45">
      <c r="A22" s="15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45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45">
      <c r="A24" s="15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45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45">
      <c r="A26" s="15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45">
      <c r="A27" s="15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45">
      <c r="A28" s="15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45">
      <c r="A29" s="15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45">
      <c r="A30" s="15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45">
      <c r="A31" s="15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45">
      <c r="A32" s="15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45">
      <c r="A33" s="15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45">
      <c r="A34" s="15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45">
      <c r="A35" s="15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45">
      <c r="A36" s="15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45">
      <c r="A37" s="15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45">
      <c r="A38" s="15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45">
      <c r="A39" s="15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45">
      <c r="A40" s="15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45">
      <c r="A41" s="15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45">
      <c r="A42" s="15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45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45">
      <c r="A44" s="15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45">
      <c r="A45" s="15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45">
      <c r="A46" s="15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4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C8F6-CEF7-4F1D-B023-C819EB3CE1BD}">
  <dimension ref="A2:F19"/>
  <sheetViews>
    <sheetView workbookViewId="0">
      <selection activeCell="E28" sqref="E2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12" t="s">
        <v>8308</v>
      </c>
      <c r="B2" t="s">
        <v>8363</v>
      </c>
    </row>
    <row r="3" spans="1:6" x14ac:dyDescent="0.45">
      <c r="A3" s="12" t="s">
        <v>8379</v>
      </c>
      <c r="B3" t="s">
        <v>8363</v>
      </c>
    </row>
    <row r="5" spans="1:6" x14ac:dyDescent="0.45">
      <c r="A5" s="12" t="s">
        <v>8364</v>
      </c>
      <c r="B5" s="12" t="s">
        <v>8362</v>
      </c>
    </row>
    <row r="6" spans="1:6" x14ac:dyDescent="0.45">
      <c r="A6" s="13" t="s">
        <v>8360</v>
      </c>
      <c r="B6" s="14" t="s">
        <v>8220</v>
      </c>
      <c r="C6" s="14" t="s">
        <v>8221</v>
      </c>
      <c r="D6" s="14" t="s">
        <v>8222</v>
      </c>
      <c r="E6" s="14" t="s">
        <v>8219</v>
      </c>
      <c r="F6" s="14" t="s">
        <v>8361</v>
      </c>
    </row>
    <row r="7" spans="1:6" x14ac:dyDescent="0.45">
      <c r="A7" s="18" t="s">
        <v>8373</v>
      </c>
      <c r="B7" s="16">
        <v>34</v>
      </c>
      <c r="C7" s="16">
        <v>149</v>
      </c>
      <c r="D7" s="16">
        <v>2</v>
      </c>
      <c r="E7" s="16">
        <v>182</v>
      </c>
      <c r="F7" s="16">
        <v>367</v>
      </c>
    </row>
    <row r="8" spans="1:6" x14ac:dyDescent="0.45">
      <c r="A8" s="18" t="s">
        <v>8374</v>
      </c>
      <c r="B8" s="16">
        <v>27</v>
      </c>
      <c r="C8" s="16">
        <v>106</v>
      </c>
      <c r="D8" s="16">
        <v>18</v>
      </c>
      <c r="E8" s="16">
        <v>202</v>
      </c>
      <c r="F8" s="16">
        <v>353</v>
      </c>
    </row>
    <row r="9" spans="1:6" x14ac:dyDescent="0.45">
      <c r="A9" s="18" t="s">
        <v>8375</v>
      </c>
      <c r="B9" s="16">
        <v>28</v>
      </c>
      <c r="C9" s="16">
        <v>108</v>
      </c>
      <c r="D9" s="16">
        <v>30</v>
      </c>
      <c r="E9" s="16">
        <v>180</v>
      </c>
      <c r="F9" s="16">
        <v>346</v>
      </c>
    </row>
    <row r="10" spans="1:6" x14ac:dyDescent="0.45">
      <c r="A10" s="18" t="s">
        <v>8376</v>
      </c>
      <c r="B10" s="16">
        <v>27</v>
      </c>
      <c r="C10" s="16">
        <v>102</v>
      </c>
      <c r="D10" s="16"/>
      <c r="E10" s="16">
        <v>192</v>
      </c>
      <c r="F10" s="16">
        <v>321</v>
      </c>
    </row>
    <row r="11" spans="1:6" x14ac:dyDescent="0.45">
      <c r="A11" s="18" t="s">
        <v>8367</v>
      </c>
      <c r="B11" s="16">
        <v>26</v>
      </c>
      <c r="C11" s="16">
        <v>126</v>
      </c>
      <c r="D11" s="16"/>
      <c r="E11" s="16">
        <v>234</v>
      </c>
      <c r="F11" s="16">
        <v>386</v>
      </c>
    </row>
    <row r="12" spans="1:6" x14ac:dyDescent="0.45">
      <c r="A12" s="18" t="s">
        <v>8377</v>
      </c>
      <c r="B12" s="16">
        <v>27</v>
      </c>
      <c r="C12" s="16">
        <v>147</v>
      </c>
      <c r="D12" s="16"/>
      <c r="E12" s="16">
        <v>211</v>
      </c>
      <c r="F12" s="16">
        <v>385</v>
      </c>
    </row>
    <row r="13" spans="1:6" x14ac:dyDescent="0.45">
      <c r="A13" s="18" t="s">
        <v>8368</v>
      </c>
      <c r="B13" s="16">
        <v>43</v>
      </c>
      <c r="C13" s="16">
        <v>150</v>
      </c>
      <c r="D13" s="16"/>
      <c r="E13" s="16">
        <v>194</v>
      </c>
      <c r="F13" s="16">
        <v>387</v>
      </c>
    </row>
    <row r="14" spans="1:6" x14ac:dyDescent="0.45">
      <c r="A14" s="18" t="s">
        <v>8369</v>
      </c>
      <c r="B14" s="16">
        <v>33</v>
      </c>
      <c r="C14" s="16">
        <v>134</v>
      </c>
      <c r="D14" s="16"/>
      <c r="E14" s="16">
        <v>166</v>
      </c>
      <c r="F14" s="16">
        <v>333</v>
      </c>
    </row>
    <row r="15" spans="1:6" x14ac:dyDescent="0.45">
      <c r="A15" s="18" t="s">
        <v>8370</v>
      </c>
      <c r="B15" s="16">
        <v>24</v>
      </c>
      <c r="C15" s="16">
        <v>127</v>
      </c>
      <c r="D15" s="16"/>
      <c r="E15" s="16">
        <v>147</v>
      </c>
      <c r="F15" s="16">
        <v>298</v>
      </c>
    </row>
    <row r="16" spans="1:6" x14ac:dyDescent="0.45">
      <c r="A16" s="18" t="s">
        <v>8371</v>
      </c>
      <c r="B16" s="16">
        <v>20</v>
      </c>
      <c r="C16" s="16">
        <v>149</v>
      </c>
      <c r="D16" s="16"/>
      <c r="E16" s="16">
        <v>183</v>
      </c>
      <c r="F16" s="16">
        <v>352</v>
      </c>
    </row>
    <row r="17" spans="1:6" x14ac:dyDescent="0.45">
      <c r="A17" s="18" t="s">
        <v>8372</v>
      </c>
      <c r="B17" s="16">
        <v>37</v>
      </c>
      <c r="C17" s="16">
        <v>114</v>
      </c>
      <c r="D17" s="16"/>
      <c r="E17" s="16">
        <v>183</v>
      </c>
      <c r="F17" s="16">
        <v>334</v>
      </c>
    </row>
    <row r="18" spans="1:6" x14ac:dyDescent="0.45">
      <c r="A18" s="18" t="s">
        <v>8378</v>
      </c>
      <c r="B18" s="16">
        <v>23</v>
      </c>
      <c r="C18" s="16">
        <v>118</v>
      </c>
      <c r="D18" s="16"/>
      <c r="E18" s="16">
        <v>111</v>
      </c>
      <c r="F18" s="16">
        <v>252</v>
      </c>
    </row>
    <row r="19" spans="1:6" x14ac:dyDescent="0.45">
      <c r="A19" s="18" t="s">
        <v>8361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78B3F-3E38-4F86-ABCF-DC2CE3D959B9}">
  <dimension ref="A1:H13"/>
  <sheetViews>
    <sheetView workbookViewId="0">
      <selection activeCell="K8" sqref="K8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  <col min="9" max="9" width="10.3320312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COUNTIFS(StarterBook!$F$2:$F$4115,"=successful",StarterBook!$D$2:$D$4115,"&lt;1000")</f>
        <v>322</v>
      </c>
      <c r="C2">
        <f>COUNTIFS(StarterBook!$F$2:$F$4115,"=failed",StarterBook!$D$2:$D$4115,"&lt;1000")</f>
        <v>113</v>
      </c>
      <c r="D2">
        <f>COUNTIFS(StarterBook!$F$2:$F$4115,"=canceled",StarterBook!$D$2:$D$4115,"&lt;1000")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45">
      <c r="A3" t="s">
        <v>8389</v>
      </c>
      <c r="B3">
        <f>COUNTIFS(StarterBook!$F$2:$F$4115,"=successful",StarterBook!$D$2:$D$4115,"&gt;=1000",StarterBook!$D$2:$D$4115,"&lt;5000")</f>
        <v>932</v>
      </c>
      <c r="C3">
        <f>COUNTIFS(StarterBook!$F$2:$F$4115,"=failed",StarterBook!$D$2:$D$4115,"&gt;=1000",StarterBook!$D$2:$D$4115,"&lt;5000")</f>
        <v>420</v>
      </c>
      <c r="D3">
        <f>COUNTIFS(StarterBook!$F$2:$F$4115,"=canceled",StarterBook!$D$2:$D$4115,"&gt;=1000",StarterBook!$D$2:$D$4115,"&lt;5000")</f>
        <v>60</v>
      </c>
      <c r="E3">
        <f t="shared" ref="E3:E13" si="0">SUM(B3:D3)</f>
        <v>1412</v>
      </c>
      <c r="F3" s="19">
        <f>B3/E3</f>
        <v>0.66005665722379603</v>
      </c>
      <c r="G3" s="19">
        <f t="shared" ref="G3:G13" si="1">C3/E3</f>
        <v>0.29745042492917845</v>
      </c>
      <c r="H3" s="19">
        <f t="shared" ref="H3:H13" si="2">D3/E3</f>
        <v>4.2492917847025496E-2</v>
      </c>
    </row>
    <row r="4" spans="1:8" x14ac:dyDescent="0.45">
      <c r="A4" t="s">
        <v>8390</v>
      </c>
      <c r="B4">
        <f>COUNTIFS(StarterBook!$F$2:$F$4115,"=successful",StarterBook!$D$2:$D$4115,"&gt;=5000",StarterBook!$D$2:$D$4115,"&lt;10000")</f>
        <v>381</v>
      </c>
      <c r="C4">
        <f>COUNTIFS(StarterBook!$F$2:$F$4115,"=failed",StarterBook!$D$2:$D$4115,"&gt;=5000",StarterBook!$D$2:$D$4115,"&lt;10000")</f>
        <v>283</v>
      </c>
      <c r="D4">
        <f>COUNTIFS(StarterBook!$F$2:$F$4115,"=canceled",StarterBook!$D$2:$D$4115,"&gt;=5000",StarterBook!$D$2:$D$4115,"&lt;10000")</f>
        <v>52</v>
      </c>
      <c r="E4">
        <f t="shared" si="0"/>
        <v>716</v>
      </c>
      <c r="F4" s="19">
        <f t="shared" ref="F4:F13" si="3">B4/E4</f>
        <v>0.53212290502793291</v>
      </c>
      <c r="G4" s="19">
        <f t="shared" si="1"/>
        <v>0.39525139664804471</v>
      </c>
      <c r="H4" s="19">
        <f t="shared" si="2"/>
        <v>7.2625698324022353E-2</v>
      </c>
    </row>
    <row r="5" spans="1:8" x14ac:dyDescent="0.45">
      <c r="A5" t="s">
        <v>8391</v>
      </c>
      <c r="B5">
        <f>COUNTIFS(StarterBook!$F$2:$F$4115,"=successful",StarterBook!$D$2:$D$4115,"&gt;=10000",StarterBook!$D$2:$D$4115,"&lt;15000")</f>
        <v>168</v>
      </c>
      <c r="C5">
        <f>COUNTIFS(StarterBook!$F$2:$F$4115,"=failed",StarterBook!$D$2:$D$4115,"&gt;=10000",StarterBook!$D$2:$D$4115,"&lt;15000")</f>
        <v>144</v>
      </c>
      <c r="D5">
        <f>COUNTIFS(StarterBook!$F$2:$F$4115,"=canceled",StarterBook!$D$2:$D$4115,"&gt;=10000",StarterBook!$D$2:$D$4115,"&lt;15000")</f>
        <v>40</v>
      </c>
      <c r="E5">
        <f t="shared" si="0"/>
        <v>352</v>
      </c>
      <c r="F5" s="19">
        <f t="shared" si="3"/>
        <v>0.47727272727272729</v>
      </c>
      <c r="G5" s="19">
        <f t="shared" si="1"/>
        <v>0.40909090909090912</v>
      </c>
      <c r="H5" s="19">
        <f t="shared" si="2"/>
        <v>0.11363636363636363</v>
      </c>
    </row>
    <row r="6" spans="1:8" x14ac:dyDescent="0.45">
      <c r="A6" t="s">
        <v>8392</v>
      </c>
      <c r="B6">
        <f>COUNTIFS(StarterBook!$F$2:$F$4115,"=successful",StarterBook!$D$2:$D$4115,"&gt;=15000",StarterBook!$D$2:$D$4115,"&lt;20000")</f>
        <v>94</v>
      </c>
      <c r="C6">
        <f>COUNTIFS(StarterBook!$F$2:$F$4115,"=failed",StarterBook!$D$2:$D$4115,"&gt;=15000",StarterBook!$D$2:$D$4115,"&lt;20000")</f>
        <v>90</v>
      </c>
      <c r="D6">
        <f>COUNTIFS(StarterBook!$F$2:$F$4115,"=canceled",StarterBook!$D$2:$D$4115,"&gt;=15000",StarterBook!$D$2:$D$4115,"&lt;20000")</f>
        <v>17</v>
      </c>
      <c r="E6">
        <f t="shared" si="0"/>
        <v>201</v>
      </c>
      <c r="F6" s="19">
        <f t="shared" si="3"/>
        <v>0.46766169154228854</v>
      </c>
      <c r="G6" s="19">
        <f t="shared" si="1"/>
        <v>0.44776119402985076</v>
      </c>
      <c r="H6" s="19">
        <f t="shared" si="2"/>
        <v>8.45771144278607E-2</v>
      </c>
    </row>
    <row r="7" spans="1:8" x14ac:dyDescent="0.45">
      <c r="A7" t="s">
        <v>8393</v>
      </c>
      <c r="B7">
        <f>COUNTIFS(StarterBook!$F$2:$F$4115,"=successful",StarterBook!$D$2:$D$4115,"&gt;=20000",StarterBook!$D$2:$D$4115,"&lt;25000")</f>
        <v>62</v>
      </c>
      <c r="C7">
        <f>COUNTIFS(StarterBook!$F$2:$F$4115,"=failed",StarterBook!$D$2:$D$4115,"&gt;=20000",StarterBook!$D$2:$D$4115,"&lt;25000")</f>
        <v>72</v>
      </c>
      <c r="D7">
        <f>COUNTIFS(StarterBook!$F$2:$F$4115,"=canceled",StarterBook!$D$2:$D$4115,"&gt;=20000",StarterBook!$D$2:$D$4115,"&lt;25000")</f>
        <v>14</v>
      </c>
      <c r="E7">
        <f t="shared" si="0"/>
        <v>148</v>
      </c>
      <c r="F7" s="19">
        <f t="shared" si="3"/>
        <v>0.41891891891891891</v>
      </c>
      <c r="G7" s="19">
        <f t="shared" si="1"/>
        <v>0.48648648648648651</v>
      </c>
      <c r="H7" s="19">
        <f t="shared" si="2"/>
        <v>9.45945945945946E-2</v>
      </c>
    </row>
    <row r="8" spans="1:8" x14ac:dyDescent="0.45">
      <c r="A8" t="s">
        <v>8394</v>
      </c>
      <c r="B8">
        <f>COUNTIFS(StarterBook!$F$2:$F$4115,"=successful",StarterBook!$D$2:$D$4115,"&gt;=25000",StarterBook!$D$2:$D$4115,"&lt;30000")</f>
        <v>55</v>
      </c>
      <c r="C8">
        <f>COUNTIFS(StarterBook!$F$2:$F$4115,"=failed",StarterBook!$D$2:$D$4115,"&gt;=25000",StarterBook!$D$2:$D$4115,"&lt;30000")</f>
        <v>64</v>
      </c>
      <c r="D8">
        <f>COUNTIFS(StarterBook!$F$2:$F$4115,"=canceled",StarterBook!$D$2:$D$4115,"&gt;=25000",StarterBook!$D$2:$D$4115,"&lt;30000")</f>
        <v>18</v>
      </c>
      <c r="E8">
        <f t="shared" si="0"/>
        <v>137</v>
      </c>
      <c r="F8" s="19">
        <f t="shared" si="3"/>
        <v>0.40145985401459855</v>
      </c>
      <c r="G8" s="19">
        <f t="shared" si="1"/>
        <v>0.46715328467153283</v>
      </c>
      <c r="H8" s="19">
        <f t="shared" si="2"/>
        <v>0.13138686131386862</v>
      </c>
    </row>
    <row r="9" spans="1:8" x14ac:dyDescent="0.45">
      <c r="A9" t="s">
        <v>8395</v>
      </c>
      <c r="B9">
        <f>COUNTIFS(StarterBook!$F$2:$F$4115,"=successful",StarterBook!$D$2:$D$4115,"&gt;=30000",StarterBook!$D$2:$D$4115,"&lt;35000")</f>
        <v>32</v>
      </c>
      <c r="C9">
        <f>COUNTIFS(StarterBook!$F$2:$F$4115,"=failed",StarterBook!$D$2:$D$4115,"&gt;=30000",StarterBook!$D$2:$D$4115,"&lt;35000")</f>
        <v>37</v>
      </c>
      <c r="D9">
        <f>COUNTIFS(StarterBook!$F$2:$F$4115,"=canceled",StarterBook!$D$2:$D$4115,"&gt;=30000",StarterBook!$D$2:$D$4115,"&lt;35000")</f>
        <v>13</v>
      </c>
      <c r="E9">
        <f t="shared" si="0"/>
        <v>82</v>
      </c>
      <c r="F9" s="19">
        <f t="shared" si="3"/>
        <v>0.3902439024390244</v>
      </c>
      <c r="G9" s="19">
        <f t="shared" si="1"/>
        <v>0.45121951219512196</v>
      </c>
      <c r="H9" s="19">
        <f t="shared" si="2"/>
        <v>0.15853658536585366</v>
      </c>
    </row>
    <row r="10" spans="1:8" x14ac:dyDescent="0.45">
      <c r="A10" t="s">
        <v>8396</v>
      </c>
      <c r="B10">
        <f>COUNTIFS(StarterBook!$F$2:$F$4115,"=successful",StarterBook!$D$2:$D$4115,"&gt;=35000",StarterBook!$D$2:$D$4115,"&lt;40000")</f>
        <v>26</v>
      </c>
      <c r="C10">
        <f>COUNTIFS(StarterBook!$F$2:$F$4115,"=failed",StarterBook!$D$2:$D$4115,"&gt;=35000",StarterBook!$D$2:$D$4115,"&lt;40000")</f>
        <v>22</v>
      </c>
      <c r="D10">
        <f>COUNTIFS(StarterBook!$F$2:$F$4115,"=canceled",StarterBook!$D$2:$D$4115,"&gt;=35000",StarterBook!$D$2:$D$4115,"&lt;40000")</f>
        <v>7</v>
      </c>
      <c r="E10">
        <f t="shared" si="0"/>
        <v>55</v>
      </c>
      <c r="F10" s="19">
        <f>B10/E10</f>
        <v>0.47272727272727272</v>
      </c>
      <c r="G10" s="19">
        <f t="shared" si="1"/>
        <v>0.4</v>
      </c>
      <c r="H10" s="19">
        <f t="shared" si="2"/>
        <v>0.12727272727272726</v>
      </c>
    </row>
    <row r="11" spans="1:8" x14ac:dyDescent="0.45">
      <c r="A11" t="s">
        <v>8397</v>
      </c>
      <c r="B11">
        <f>COUNTIFS(StarterBook!$F$2:$F$4115,"=successful",StarterBook!$D$2:$D$4115,"&gt;=40000",StarterBook!$D$2:$D$4115,"&lt;45000")</f>
        <v>21</v>
      </c>
      <c r="C11">
        <f>COUNTIFS(StarterBook!$F$2:$F$4115,"=failed",StarterBook!$D$2:$D$4115,"&gt;=40000",StarterBook!$D$2:$D$4115,"&lt;45000")</f>
        <v>16</v>
      </c>
      <c r="D11">
        <f>COUNTIFS(StarterBook!$F$2:$F$4115,"=canceled",StarterBook!$D$2:$D$4115,"&gt;=40000",StarterBook!$D$2:$D$4115,"&lt;45000")</f>
        <v>6</v>
      </c>
      <c r="E11">
        <f t="shared" si="0"/>
        <v>43</v>
      </c>
      <c r="F11" s="19">
        <f t="shared" si="3"/>
        <v>0.48837209302325579</v>
      </c>
      <c r="G11" s="19">
        <f t="shared" si="1"/>
        <v>0.37209302325581395</v>
      </c>
      <c r="H11" s="19">
        <f t="shared" si="2"/>
        <v>0.13953488372093023</v>
      </c>
    </row>
    <row r="12" spans="1:8" x14ac:dyDescent="0.45">
      <c r="A12" t="s">
        <v>8398</v>
      </c>
      <c r="B12">
        <f>COUNTIFS(StarterBook!$F$2:$F$4115,"=successful",StarterBook!$D$2:$D$4115,"&gt;=45000",StarterBook!$D$2:$D$4115,"&lt;50000")</f>
        <v>6</v>
      </c>
      <c r="C12">
        <f>COUNTIFS(StarterBook!$F$2:$F$4115,"=failed",StarterBook!$D$2:$D$4115,"&gt;=45000",StarterBook!$D$2:$D$4115,"&lt;50000")</f>
        <v>11</v>
      </c>
      <c r="D12">
        <f>COUNTIFS(StarterBook!$F$2:$F$4115,"=canceled",StarterBook!$D$2:$D$4115,"&gt;=45000",StarterBook!$D$2:$D$4115,"&lt;50000")</f>
        <v>4</v>
      </c>
      <c r="E12">
        <f t="shared" si="0"/>
        <v>21</v>
      </c>
      <c r="F12" s="19">
        <f t="shared" si="3"/>
        <v>0.2857142857142857</v>
      </c>
      <c r="G12" s="19">
        <f t="shared" si="1"/>
        <v>0.52380952380952384</v>
      </c>
      <c r="H12" s="19">
        <f t="shared" si="2"/>
        <v>0.19047619047619047</v>
      </c>
    </row>
    <row r="13" spans="1:8" x14ac:dyDescent="0.45">
      <c r="A13" t="s">
        <v>8399</v>
      </c>
      <c r="B13">
        <f>COUNTIFS(StarterBook!$F$2:$F$4115,"=successful",StarterBook!$D$2:$D$4115,"&gt;=50000")</f>
        <v>86</v>
      </c>
      <c r="C13">
        <f>COUNTIFS(StarterBook!$F$2:$F$4115,"=failed",StarterBook!$D$2:$D$4115,"&gt;=50000")</f>
        <v>258</v>
      </c>
      <c r="D13">
        <f>COUNTIFS(StarterBook!$F$2:$F$4115,"=canceled",StarterBook!$D$2:$D$4115,"&gt;=50000")</f>
        <v>100</v>
      </c>
      <c r="E13">
        <f t="shared" si="0"/>
        <v>444</v>
      </c>
      <c r="F13" s="19">
        <f t="shared" si="3"/>
        <v>0.19369369369369369</v>
      </c>
      <c r="G13" s="19">
        <f t="shared" si="1"/>
        <v>0.58108108108108103</v>
      </c>
      <c r="H13" s="19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StarterBook</vt:lpstr>
      <vt:lpstr>Pivot-Table-1</vt:lpstr>
      <vt:lpstr>Pivot-Table-2</vt:lpstr>
      <vt:lpstr>Pivot-Table-3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Paul Mitterhofer</cp:lastModifiedBy>
  <dcterms:created xsi:type="dcterms:W3CDTF">2017-04-20T15:17:24Z</dcterms:created>
  <dcterms:modified xsi:type="dcterms:W3CDTF">2019-10-08T23:32:52Z</dcterms:modified>
</cp:coreProperties>
</file>