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\Downloads\"/>
    </mc:Choice>
  </mc:AlternateContent>
  <xr:revisionPtr revIDLastSave="0" documentId="13_ncr:1_{ED077D42-EBE9-4A65-9920-38A5A00CB3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N25" i="2"/>
  <c r="N29" i="2"/>
  <c r="D3" i="2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K35" i="3"/>
  <c r="K34" i="3"/>
  <c r="M35" i="3"/>
  <c r="M34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" i="3"/>
  <c r="Q5" i="3"/>
  <c r="Q4" i="3"/>
  <c r="Q2" i="3"/>
  <c r="B19" i="3"/>
  <c r="B8" i="3"/>
  <c r="C97" i="2"/>
  <c r="D97" i="2" s="1"/>
  <c r="C96" i="2"/>
  <c r="D96" i="2" s="1"/>
  <c r="C92" i="2"/>
  <c r="D92" i="2" s="1"/>
  <c r="C91" i="2"/>
  <c r="D91" i="2" s="1"/>
  <c r="C87" i="2"/>
  <c r="D87" i="2" s="1"/>
  <c r="C86" i="2"/>
  <c r="D86" i="2" s="1"/>
  <c r="C82" i="2"/>
  <c r="D82" i="2" s="1"/>
  <c r="C81" i="2"/>
  <c r="D81" i="2" s="1"/>
  <c r="C78" i="2"/>
  <c r="D78" i="2" s="1"/>
  <c r="C77" i="2"/>
  <c r="D77" i="2" s="1"/>
  <c r="C74" i="2"/>
  <c r="D74" i="2" s="1"/>
  <c r="C73" i="2"/>
  <c r="D73" i="2" s="1"/>
  <c r="C71" i="2"/>
  <c r="D71" i="2" s="1"/>
  <c r="C66" i="2"/>
  <c r="D66" i="2" s="1"/>
  <c r="C65" i="2"/>
  <c r="D65" i="2" s="1"/>
  <c r="C60" i="2"/>
  <c r="D60" i="2" s="1"/>
  <c r="C59" i="2"/>
  <c r="D59" i="2" s="1"/>
  <c r="C56" i="2"/>
  <c r="D56" i="2" s="1"/>
  <c r="C55" i="2"/>
  <c r="D55" i="2" s="1"/>
  <c r="C53" i="2"/>
  <c r="D53" i="2" s="1"/>
  <c r="C52" i="2"/>
  <c r="D52" i="2" s="1"/>
  <c r="C49" i="2"/>
  <c r="D49" i="2" s="1"/>
  <c r="C48" i="2"/>
  <c r="D48" i="2" s="1"/>
  <c r="C45" i="2"/>
  <c r="D45" i="2" s="1"/>
  <c r="C44" i="2"/>
  <c r="D44" i="2" s="1"/>
  <c r="C41" i="2"/>
  <c r="D41" i="2" s="1"/>
  <c r="C40" i="2"/>
  <c r="D40" i="2" s="1"/>
  <c r="C37" i="2"/>
  <c r="D37" i="2" s="1"/>
  <c r="C36" i="2"/>
  <c r="D36" i="2" s="1"/>
  <c r="C33" i="2"/>
  <c r="D33" i="2" s="1"/>
  <c r="C32" i="2"/>
  <c r="D32" i="2" s="1"/>
  <c r="C29" i="2"/>
  <c r="D29" i="2" s="1"/>
  <c r="C28" i="2"/>
  <c r="D28" i="2" s="1"/>
  <c r="C25" i="2"/>
  <c r="D25" i="2" s="1"/>
  <c r="C24" i="2"/>
  <c r="D24" i="2" s="1"/>
  <c r="C21" i="2"/>
  <c r="D21" i="2" s="1"/>
  <c r="C20" i="2"/>
  <c r="D20" i="2" s="1"/>
  <c r="C17" i="2"/>
  <c r="D17" i="2" s="1"/>
  <c r="C16" i="2"/>
  <c r="D16" i="2" s="1"/>
  <c r="C13" i="2"/>
  <c r="D13" i="2" s="1"/>
  <c r="C12" i="2"/>
  <c r="D12" i="2" s="1"/>
  <c r="C9" i="2"/>
  <c r="D9" i="2" s="1"/>
  <c r="C8" i="2"/>
  <c r="D8" i="2" s="1"/>
  <c r="C4" i="2"/>
  <c r="D4" i="2" s="1"/>
  <c r="C3" i="2"/>
  <c r="C2" i="2"/>
  <c r="C5" i="2"/>
  <c r="C6" i="2"/>
  <c r="C7" i="2"/>
  <c r="C10" i="2"/>
  <c r="C11" i="2"/>
  <c r="C14" i="2"/>
  <c r="C15" i="2"/>
  <c r="C18" i="2"/>
  <c r="C19" i="2"/>
  <c r="C22" i="2"/>
  <c r="C23" i="2"/>
  <c r="C26" i="2"/>
  <c r="C27" i="2"/>
  <c r="C30" i="2"/>
  <c r="C31" i="2"/>
  <c r="C34" i="2"/>
  <c r="C35" i="2"/>
  <c r="C38" i="2"/>
  <c r="C39" i="2"/>
  <c r="C42" i="2"/>
  <c r="C43" i="2"/>
  <c r="C46" i="2"/>
  <c r="C47" i="2"/>
  <c r="C50" i="2"/>
  <c r="C51" i="2"/>
  <c r="C54" i="2"/>
  <c r="C57" i="2"/>
  <c r="C58" i="2"/>
  <c r="C61" i="2"/>
  <c r="C62" i="2"/>
  <c r="C63" i="2"/>
  <c r="C64" i="2"/>
  <c r="C67" i="2"/>
  <c r="C68" i="2"/>
  <c r="C69" i="2"/>
  <c r="C70" i="2"/>
  <c r="C72" i="2"/>
  <c r="C75" i="2"/>
  <c r="C76" i="2"/>
  <c r="C79" i="2"/>
  <c r="C80" i="2"/>
  <c r="C83" i="2"/>
  <c r="C84" i="2"/>
  <c r="C85" i="2"/>
  <c r="C88" i="2"/>
  <c r="C89" i="2"/>
  <c r="C90" i="2"/>
  <c r="C93" i="2"/>
  <c r="C94" i="2"/>
  <c r="C95" i="2"/>
  <c r="C98" i="2"/>
  <c r="C99" i="2"/>
  <c r="C100" i="2"/>
  <c r="D2" i="2"/>
  <c r="D5" i="2"/>
  <c r="D6" i="2"/>
  <c r="D7" i="2"/>
  <c r="D10" i="2"/>
  <c r="D11" i="2"/>
  <c r="D14" i="2"/>
  <c r="D15" i="2"/>
  <c r="D18" i="2"/>
  <c r="D19" i="2"/>
  <c r="D22" i="2"/>
  <c r="D23" i="2"/>
  <c r="D26" i="2"/>
  <c r="D27" i="2"/>
  <c r="D30" i="2"/>
  <c r="D31" i="2"/>
  <c r="D34" i="2"/>
  <c r="D35" i="2"/>
  <c r="D38" i="2"/>
  <c r="D39" i="2"/>
  <c r="D42" i="2"/>
  <c r="D43" i="2"/>
  <c r="D46" i="2"/>
  <c r="D47" i="2"/>
  <c r="D50" i="2"/>
  <c r="D51" i="2"/>
  <c r="D54" i="2"/>
  <c r="D57" i="2"/>
  <c r="D58" i="2"/>
  <c r="D61" i="2"/>
  <c r="D62" i="2"/>
  <c r="D63" i="2"/>
  <c r="D64" i="2"/>
  <c r="D67" i="2"/>
  <c r="D68" i="2"/>
  <c r="D69" i="2"/>
  <c r="D70" i="2"/>
  <c r="D72" i="2"/>
  <c r="D75" i="2"/>
  <c r="D76" i="2"/>
  <c r="D79" i="2"/>
  <c r="D80" i="2"/>
  <c r="D83" i="2"/>
  <c r="D84" i="2"/>
  <c r="D85" i="2"/>
  <c r="D88" i="2"/>
  <c r="D89" i="2"/>
  <c r="D90" i="2"/>
  <c r="D93" i="2"/>
  <c r="D94" i="2"/>
  <c r="D95" i="2"/>
  <c r="D98" i="2"/>
  <c r="D99" i="2"/>
  <c r="D1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16" i="1"/>
</calcChain>
</file>

<file path=xl/sharedStrings.xml><?xml version="1.0" encoding="utf-8"?>
<sst xmlns="http://schemas.openxmlformats.org/spreadsheetml/2006/main" count="602" uniqueCount="366">
  <si>
    <t>width</t>
  </si>
  <si>
    <t>radius</t>
  </si>
  <si>
    <t>resonance frequency</t>
  </si>
  <si>
    <t>Q</t>
  </si>
  <si>
    <t>Resolution</t>
  </si>
  <si>
    <t>pixel/um</t>
  </si>
  <si>
    <t>resonance</t>
  </si>
  <si>
    <t>height</t>
  </si>
  <si>
    <t>nm</t>
  </si>
  <si>
    <t>a</t>
  </si>
  <si>
    <t>um</t>
  </si>
  <si>
    <t>-</t>
  </si>
  <si>
    <t>unit of a</t>
  </si>
  <si>
    <t>Don't trust this data if it looks sus</t>
  </si>
  <si>
    <t>Sweeping widht for detuning</t>
  </si>
  <si>
    <t>seps</t>
  </si>
  <si>
    <t>freq</t>
  </si>
  <si>
    <t>decay</t>
  </si>
  <si>
    <t>error (in resonance freq)</t>
  </si>
  <si>
    <t>0.00014361025356473056+0.0i</t>
  </si>
  <si>
    <t>1.068767587950458e-08+0.0i</t>
  </si>
  <si>
    <t>5.9871035541211037e-05+0.0i</t>
  </si>
  <si>
    <t>5.548534111600724e-09+0.0i</t>
  </si>
  <si>
    <t>7.3766290392711715e-06+0.0i</t>
  </si>
  <si>
    <t>1.861108798039123e-08+0.0i</t>
  </si>
  <si>
    <t>1.9212172330900033e-05+0.0i</t>
  </si>
  <si>
    <t>Sweeping separation distance</t>
  </si>
  <si>
    <t>1.929769670793828e-09+0.0i</t>
  </si>
  <si>
    <t>separation distance denoted as seps</t>
  </si>
  <si>
    <t>0.0003095525675879458+0.0i</t>
  </si>
  <si>
    <t>color cell by spes</t>
  </si>
  <si>
    <t>5.4377927745927936e-06+0.0i</t>
  </si>
  <si>
    <t>1.1056666553794444e-08+0.0i</t>
  </si>
  <si>
    <t>8.940838654942085e-11+0.0i</t>
  </si>
  <si>
    <t>7.88253527362636e-06+0.0i</t>
  </si>
  <si>
    <t>1.5558578791586146e-08+0.0i</t>
  </si>
  <si>
    <t>9.403430796709017e-11+0.0i</t>
  </si>
  <si>
    <t>1.8199884864550217e-05+0.0i</t>
  </si>
  <si>
    <t>6.094466476445761e-06+0.0i</t>
  </si>
  <si>
    <t>1.0929079823704775e-08+0.0i</t>
  </si>
  <si>
    <t>5.665559470801677e-10+0.0i</t>
  </si>
  <si>
    <t>3.129876990790617e-05+0.0i</t>
  </si>
  <si>
    <t>2.0339349781670945e-08+0.0i</t>
  </si>
  <si>
    <t>9.72394226992246e-10+0.0i</t>
  </si>
  <si>
    <t>3.924091174685811e-05+0.0i</t>
  </si>
  <si>
    <t>0.00026490795253109945+0.0i</t>
  </si>
  <si>
    <t>5.904375308153085e-06+0.0i</t>
  </si>
  <si>
    <t>8.851905819082485e-09+0.0i</t>
  </si>
  <si>
    <t>7.297050003009366e-10+0.0i</t>
  </si>
  <si>
    <t>1.5532279002032503e-05+0.0i</t>
  </si>
  <si>
    <t>2.118423529486805e-08+0.0i</t>
  </si>
  <si>
    <t>4.365797504164775e-09+0.0i</t>
  </si>
  <si>
    <t>0.00011134900737236251+0.0i</t>
  </si>
  <si>
    <t>5.504580800197624e-06+0.0i</t>
  </si>
  <si>
    <t>7.363677328972787e-09+0.0i</t>
  </si>
  <si>
    <t>6.161029133634843e-10+0.0i</t>
  </si>
  <si>
    <t>1.3908225057115505e-05+0.0i</t>
  </si>
  <si>
    <t>2.501092153820543e-05+0.0i</t>
  </si>
  <si>
    <t>3.154100807160836e-08+0.0i</t>
  </si>
  <si>
    <t>2.5887689584107655e-09+0.0i</t>
  </si>
  <si>
    <t>9.444359517534932e-06+0.0i</t>
  </si>
  <si>
    <t>9.532290958508347e-09+0.0i</t>
  </si>
  <si>
    <t>5.220142925888752e-10+0.0i</t>
  </si>
  <si>
    <t>1.5276841037095843e-05+0.0i</t>
  </si>
  <si>
    <t>1.9269364835295554e-08+0.0i</t>
  </si>
  <si>
    <t>1.1435248711375681e-09+0.0i</t>
  </si>
  <si>
    <t>9.090197026569162e-06+0.0i</t>
  </si>
  <si>
    <t>8.433522012246951e-09+0.0i</t>
  </si>
  <si>
    <t>2.942285996643239e-09+0.0i</t>
  </si>
  <si>
    <t>1.9755133978794794e-05+0.0i</t>
  </si>
  <si>
    <t>1.5968898846849696e-08+0.0i</t>
  </si>
  <si>
    <t>1.901317455316086e-09+0.0i</t>
  </si>
  <si>
    <t>5.9899886880560455e-06+0.0i</t>
  </si>
  <si>
    <t>6.192382754210614e-09+0.0i</t>
  </si>
  <si>
    <t>9.845946033165147e-10+0.0i</t>
  </si>
  <si>
    <t>1.5320288581800087e-05+0.0i</t>
  </si>
  <si>
    <t>0.0004966257814709725+0.0i</t>
  </si>
  <si>
    <t>1.565886836742373e-05+0.0i</t>
  </si>
  <si>
    <t>8.264208175796335e-09+0.0i</t>
  </si>
  <si>
    <t>5.027956798083267e-10+0.0i</t>
  </si>
  <si>
    <t>7.274710231801058e-06+0.0i</t>
  </si>
  <si>
    <t>6.699606563756948e-09+0.0i</t>
  </si>
  <si>
    <t>1.4131893632445746e-09+0.0i</t>
  </si>
  <si>
    <t>2.2056738585777167e-05+0.0i</t>
  </si>
  <si>
    <t>2.7323508546510623e-05+0.0i</t>
  </si>
  <si>
    <t>1.198131748107185e-07+0.0i</t>
  </si>
  <si>
    <t>1.464180387581075e-09+0.0i</t>
  </si>
  <si>
    <t>1.3752089728619127e-05+0.0i</t>
  </si>
  <si>
    <t>1.837260430458582e-08+0.0i</t>
  </si>
  <si>
    <t>5.294371246237622e-09+0.0i</t>
  </si>
  <si>
    <t>2.1648152656194123e-05+0.0i</t>
  </si>
  <si>
    <t>7.618407042679393e-08+0.0i</t>
  </si>
  <si>
    <t>1.7236439433499777e-09+0.0i</t>
  </si>
  <si>
    <t>1.7689843666103886e-05+0.0i</t>
  </si>
  <si>
    <t>6.322802812270343e-09+0.0i</t>
  </si>
  <si>
    <t>8.276402848721074e-11+0.0i</t>
  </si>
  <si>
    <t>1.9843776395531005e-05+0.0i</t>
  </si>
  <si>
    <t>7.522147127859251e-09+0.0i</t>
  </si>
  <si>
    <t>2.382931700595768e-08+0.0i</t>
  </si>
  <si>
    <t>3.0411213011978486e-05+0.0i</t>
  </si>
  <si>
    <t>1.9426246554368036e-08+0.0i</t>
  </si>
  <si>
    <t>5.499998880383042e-09+0.0i</t>
  </si>
  <si>
    <t>1.6176245615716e-05+0.0i</t>
  </si>
  <si>
    <t>2.997085260944287e-08+0.0i</t>
  </si>
  <si>
    <t>3.89562192130414e-09+0.0i</t>
  </si>
  <si>
    <t>6.137797748850068e-05+0.0i</t>
  </si>
  <si>
    <t>1.3421691155606079e-08+0.0i</t>
  </si>
  <si>
    <t>4.162820568648548e-09+0.0i</t>
  </si>
  <si>
    <t>4.565844424243811e-06+0.0i</t>
  </si>
  <si>
    <t>5.73887435980867e-09+0.0i</t>
  </si>
  <si>
    <t>1.38450809571559e-09+0.0i</t>
  </si>
  <si>
    <t>1.5698998598927572e-05+0.0i</t>
  </si>
  <si>
    <t>1.1435822042321894e-08+0.0i</t>
  </si>
  <si>
    <t>9.843321111651806e-06+0.0i</t>
  </si>
  <si>
    <t>3.3107518522388753e-09+0.0i</t>
  </si>
  <si>
    <t>2.6819755905573875e-05+0.0i</t>
  </si>
  <si>
    <t>1.1919830477188234e-08+0.0i</t>
  </si>
  <si>
    <t>4.147108504436751e-09+0.0i</t>
  </si>
  <si>
    <t>0.00039715985587190054+0.0i</t>
  </si>
  <si>
    <t>0.00010436667476589776+0.0i</t>
  </si>
  <si>
    <t>2.8003919787986192e-08+0.0i</t>
  </si>
  <si>
    <t>3.996474525096619e-09+0.0i</t>
  </si>
  <si>
    <t>0.0009523696382408963+0.0i</t>
  </si>
  <si>
    <t>6.5903000991490734e-06+0.0i</t>
  </si>
  <si>
    <t>7.89034016469528e-08+0.0i</t>
  </si>
  <si>
    <t>1.9769617639116843e-08+0.0i</t>
  </si>
  <si>
    <t>5.8611499363564684e-05+0.0i</t>
  </si>
  <si>
    <t>2.012218766772948e-08+0.0i</t>
  </si>
  <si>
    <t>1.1961017703109303e-08+0.0i</t>
  </si>
  <si>
    <t>2.3611614835192525e-05+0.0i</t>
  </si>
  <si>
    <t>1.4729357436311754e-08+0.0i</t>
  </si>
  <si>
    <t>8.56850092320517e-09+0.0i</t>
  </si>
  <si>
    <t>0.000760685381421118+0.0i</t>
  </si>
  <si>
    <t>3.3624068998831715e-05+0.0i</t>
  </si>
  <si>
    <t>1.5531366067974446e-08+0.0i</t>
  </si>
  <si>
    <t>8.794078732617073e-09+0.0i</t>
  </si>
  <si>
    <t>3.0115645079702453e-05+0.0i</t>
  </si>
  <si>
    <t>1.7777180986009113e-08+0.0i</t>
  </si>
  <si>
    <t>1.1250069633194224e-08+0.0i</t>
  </si>
  <si>
    <t>0.00032600598031884415+0.0i</t>
  </si>
  <si>
    <t>4.1665756460801925e-05+0.0i</t>
  </si>
  <si>
    <t>1.18704427026618e-08+0.0i</t>
  </si>
  <si>
    <t>4.921461976158846e-09+0.0i</t>
  </si>
  <si>
    <t>2.2355729097784193e-05+0.0i</t>
  </si>
  <si>
    <t>8.63822561609307e-09+0.0i</t>
  </si>
  <si>
    <t>3.728615513556099e-09+0.0i</t>
  </si>
  <si>
    <t>3.427113104476444e-05+0.0i</t>
  </si>
  <si>
    <t>1.3833782250694713e-08+0.0i</t>
  </si>
  <si>
    <t>9.768855223981228e-09+0.0i</t>
  </si>
  <si>
    <t>0.00032007818260316345+0.0i</t>
  </si>
  <si>
    <t>4.569071955893515e-08+0.0i</t>
  </si>
  <si>
    <t>4.436827223794151e-06+0.0i</t>
  </si>
  <si>
    <t>4.3049624282632294e-08+0.0i</t>
  </si>
  <si>
    <t>2.0591476506147372e-05+0.0i</t>
  </si>
  <si>
    <t>9.006850789167217e-09+0.0i</t>
  </si>
  <si>
    <t>6.1066463498544024e-09+0.0i</t>
  </si>
  <si>
    <t>3.563244029697344e-05+0.0i</t>
  </si>
  <si>
    <t>9.683693545384007e-08+0.0i</t>
  </si>
  <si>
    <t>3.482980836576957e-08+0.0i</t>
  </si>
  <si>
    <t>1.8563727769444167e-05+0.0i</t>
  </si>
  <si>
    <t>1.9216694511013926e-08+0.0i</t>
  </si>
  <si>
    <t>7.130309141889183e-09+0.0i</t>
  </si>
  <si>
    <t>4.594943040549232e-05+0.0i</t>
  </si>
  <si>
    <t>1.5993363472228494e-08+0.0i</t>
  </si>
  <si>
    <t>1.1845514852673392e-08+0.0i</t>
  </si>
  <si>
    <t>0.0005277737961940455+0.0i</t>
  </si>
  <si>
    <t>8.109871634335651e-08+0.0i</t>
  </si>
  <si>
    <t>2.4426936669515525e-08+0.0i</t>
  </si>
  <si>
    <t>0.0013212670927386463+0.0i</t>
  </si>
  <si>
    <t>3.797412092270602e-05+0.0i</t>
  </si>
  <si>
    <t>1.3450519002246859e-08+0.0i</t>
  </si>
  <si>
    <t>8.486824757179175e-09+0.0i</t>
  </si>
  <si>
    <t>2.8711438563980867e-05+0.0i</t>
  </si>
  <si>
    <t>1.364445136947882e-08+0.0i</t>
  </si>
  <si>
    <t>1.085643190282048e-08+0.0i</t>
  </si>
  <si>
    <t>4.5348473632201953e-05+0.0i</t>
  </si>
  <si>
    <t>1.8566440457274155e-08+0.0i</t>
  </si>
  <si>
    <t>1.607401592034241e-08+0.0i</t>
  </si>
  <si>
    <t>0.00027178427531837504+0.0i</t>
  </si>
  <si>
    <t>3.451356753313573e-08+0.0i</t>
  </si>
  <si>
    <t>5.5470784506483195e-09+0.0i</t>
  </si>
  <si>
    <t>0.00020440453213421865+0.0i</t>
  </si>
  <si>
    <t>4.142635241098188e-08+0.0i</t>
  </si>
  <si>
    <t>1.9239241235458978e-08+0.0i</t>
  </si>
  <si>
    <t>1.3087656708986346e-05+0.0i</t>
  </si>
  <si>
    <t>1.5485047953957486e-09+0.0i</t>
  </si>
  <si>
    <t>1.2558937151758607e-10+0.0i</t>
  </si>
  <si>
    <t>3.427153465130244e-05+0.0i</t>
  </si>
  <si>
    <t>1.4694646216310809e-08+0.0i</t>
  </si>
  <si>
    <t>1.2453355137009945e-08+0.0i</t>
  </si>
  <si>
    <t>0.00020759180349384112+0.0i</t>
  </si>
  <si>
    <t>3.721958088370907e-08+0.0i</t>
  </si>
  <si>
    <t>8.438501126941745e-10+0.0i</t>
  </si>
  <si>
    <t>0.0001291599311053179+0.0i</t>
  </si>
  <si>
    <t>3.1451906146141095e-08+0.0i</t>
  </si>
  <si>
    <t>1.025738332372791e-08+0.0i</t>
  </si>
  <si>
    <t>3.087655763791844e-05+0.0i</t>
  </si>
  <si>
    <t>1.2011246778697788e-08+0.0i</t>
  </si>
  <si>
    <t>1.0915858080684282e-08+0.0i</t>
  </si>
  <si>
    <t>8.906425203006737e-05+0.0i</t>
  </si>
  <si>
    <t>7.471144733702851e-09+0.0i</t>
  </si>
  <si>
    <t>2.6987167185870633e-06+0.0i</t>
  </si>
  <si>
    <t>1.4898738977620742e-10+0.0i</t>
  </si>
  <si>
    <t>4.124890716335963e-05+0.0i</t>
  </si>
  <si>
    <t>1.3928812484118051e-08+0.0i</t>
  </si>
  <si>
    <t>9.912093139486057e-09+0.0i</t>
  </si>
  <si>
    <t>3.54317004305386e-05+0.0i</t>
  </si>
  <si>
    <t>1.3430168243336428e-08+0.0i</t>
  </si>
  <si>
    <t>1.2523350053709039e-08+0.0i</t>
  </si>
  <si>
    <t>3.454034770944528e-05+0.0i</t>
  </si>
  <si>
    <t>5.5716713220112e-09+0.0i</t>
  </si>
  <si>
    <t>3.0280965884155734e-09+0.0i</t>
  </si>
  <si>
    <t>6.296277041140195e-05+0.0i</t>
  </si>
  <si>
    <t>1.6590829343539872e-08+0.0i</t>
  </si>
  <si>
    <t>1.4958240429047544e-08+0.0i</t>
  </si>
  <si>
    <t>0.00010096108921146898+0.0i</t>
  </si>
  <si>
    <t>6.0096360291991955e-09+0.0i</t>
  </si>
  <si>
    <t>3.039935110235563e-09+0.0i</t>
  </si>
  <si>
    <t>4.7226643103835645e-05+0.0i</t>
  </si>
  <si>
    <t>9.971146549324139e-09+0.0i</t>
  </si>
  <si>
    <t>6.277445791363943e-09+0.0i</t>
  </si>
  <si>
    <t>3.756602147624406e-05+0.0i</t>
  </si>
  <si>
    <t>1.1923314406542924e-08+0.0i</t>
  </si>
  <si>
    <t>7.468524842014275e-09+0.0i</t>
  </si>
  <si>
    <t>3.655374131456189e-05+0.0i</t>
  </si>
  <si>
    <t>1.0615656722698397e-08+0.0i</t>
  </si>
  <si>
    <t>1.1355540705937562e-08+0.0i</t>
  </si>
  <si>
    <t>5.674181367932486e-05+0.0i</t>
  </si>
  <si>
    <t>9.098215783808973e-09+0.0i</t>
  </si>
  <si>
    <t>9.014803376656348e-09+0.0i</t>
  </si>
  <si>
    <t>4.400401645999618e-05+0.0i</t>
  </si>
  <si>
    <t>7.60068494433197e-09+0.0i</t>
  </si>
  <si>
    <t>4.37743274170026e-09+0.0i</t>
  </si>
  <si>
    <t>4.060177830904494e-05+0.0i</t>
  </si>
  <si>
    <t>3.2796826063220752e-09+0.0i</t>
  </si>
  <si>
    <t>1.29664677412749e-09+0.0i</t>
  </si>
  <si>
    <t>4.784935692073731e-05+0.0i</t>
  </si>
  <si>
    <t>9.638241195768984e-09+0.0i</t>
  </si>
  <si>
    <t>8.426732469584312e-09+0.0i</t>
  </si>
  <si>
    <t>0.00010790881445669611+0.0i</t>
  </si>
  <si>
    <t>1.4195265322164595e-08+0.0i</t>
  </si>
  <si>
    <t>7.020271767660744e-09+0.0i</t>
  </si>
  <si>
    <t>0.00011833234266871818+0.0i</t>
  </si>
  <si>
    <t>2.7737078241589807e-09+0.0i</t>
  </si>
  <si>
    <t>9.501651645163262e-09+0.0i</t>
  </si>
  <si>
    <t>3.145483833000752e-08+0.0i</t>
  </si>
  <si>
    <t>4.585592848760451e-09+0.0i</t>
  </si>
  <si>
    <t>0.0007217851726520186+0.0i</t>
  </si>
  <si>
    <t>1.0395313450513908e-09+0.0i</t>
  </si>
  <si>
    <t>9.137569957017728e-10+0.0i</t>
  </si>
  <si>
    <t>0.00020229199181914778+0.0i</t>
  </si>
  <si>
    <t>4.762021591810445e-09+0.0i</t>
  </si>
  <si>
    <t>5.629503934891376e-09+0.0i</t>
  </si>
  <si>
    <t>0.0011529485980095722+0.0i</t>
  </si>
  <si>
    <t>0.0014895316579217517+0.0i</t>
  </si>
  <si>
    <t>5.798864275318828e-08+0.0i</t>
  </si>
  <si>
    <t>4.11025948620429e-08+0.0i</t>
  </si>
  <si>
    <t>0.00014420818195283062+0.0i</t>
  </si>
  <si>
    <t>0.00023268627878741924+0.0i</t>
  </si>
  <si>
    <t>1.4853509687666286e-08+0.0i</t>
  </si>
  <si>
    <t>7.311870868020617e-09+0.0i</t>
  </si>
  <si>
    <t>0.00024996018928156386+0.0i</t>
  </si>
  <si>
    <t>1.2421073037446679e-08+0.0i</t>
  </si>
  <si>
    <t>2.1471925252422836e-09+0.0i</t>
  </si>
  <si>
    <t>2.4140214895752715e-05+0.0i</t>
  </si>
  <si>
    <t>0.0001480697269964662+0.0i</t>
  </si>
  <si>
    <t>4.736184236855966e-05+0.0i</t>
  </si>
  <si>
    <t>1.2859357821779316e-08+0.0i</t>
  </si>
  <si>
    <t>1.2087675610602172e-08+0.0i</t>
  </si>
  <si>
    <t>3.78926436203196e-05+0.0i</t>
  </si>
  <si>
    <t>8.56743635154026e-09+0.0i</t>
  </si>
  <si>
    <t>8.49154607844145e-09+0.0i</t>
  </si>
  <si>
    <t>4.346183890357283e-05+0.0i</t>
  </si>
  <si>
    <t>4.342264240326133e-09+0.0i</t>
  </si>
  <si>
    <t>2.8052872018698483e-09+0.0i</t>
  </si>
  <si>
    <t>0.00015418387198417926+0.0i</t>
  </si>
  <si>
    <t>9.369920132500232e-09+0.0i</t>
  </si>
  <si>
    <t>8.60622360356935e-09+0.0i</t>
  </si>
  <si>
    <t>4.5942212832841915e-05+0.0i</t>
  </si>
  <si>
    <t>1.3956818176222724e-08+0.0i</t>
  </si>
  <si>
    <t>1.2771966637128243e-08+0.0i</t>
  </si>
  <si>
    <t>0.00016303342699599678+0.0i</t>
  </si>
  <si>
    <t>9.165968438158483e-09+0.0i</t>
  </si>
  <si>
    <t>8.540374080850808e-09+0.0i</t>
  </si>
  <si>
    <t>3.834531217938584e-05+0.0i</t>
  </si>
  <si>
    <t>3.1822961277396194e-09+0.0i</t>
  </si>
  <si>
    <t>1.9090294260507723e-09+0.0i</t>
  </si>
  <si>
    <t>2.5524997359029425e-05+0.0i</t>
  </si>
  <si>
    <t>7.606589664830282e-05+0.0i</t>
  </si>
  <si>
    <t>5.012914332005231e-09+0.0i</t>
  </si>
  <si>
    <t>3.6871652443680936e-09+0.0i</t>
  </si>
  <si>
    <t>4.608667211892876e-05+0.0i</t>
  </si>
  <si>
    <t>6.678860276883957e-09+0.0i</t>
  </si>
  <si>
    <t>4.940089658278751e-09+0.0i</t>
  </si>
  <si>
    <t>1.7330064683273052e-05+0.0i</t>
  </si>
  <si>
    <t>0.0006306225308503801+0.0i</t>
  </si>
  <si>
    <t>1.0447071141220465e-08+0.0i</t>
  </si>
  <si>
    <t>9.377604722322878e-09+0.0i</t>
  </si>
  <si>
    <t>4.441758034284217e-05+0.0i</t>
  </si>
  <si>
    <t>5.056059241675727e-09+0.0i</t>
  </si>
  <si>
    <t>3.4978212017683374e-09+0.0i</t>
  </si>
  <si>
    <t>1.7994284080871966e-05+0.0i</t>
  </si>
  <si>
    <t>0.00021544106765566682+0.0i</t>
  </si>
  <si>
    <t>1.020092055471403e-08+0.0i</t>
  </si>
  <si>
    <t>9.231350254094413e-09+0.0i</t>
  </si>
  <si>
    <t>3.2510571826662944e-05+0.0i</t>
  </si>
  <si>
    <t>3.4371585179585982e-09+0.0i</t>
  </si>
  <si>
    <t>2.7787821236909834e-09+0.0i</t>
  </si>
  <si>
    <t>8.178386252516617e-05+0.0i</t>
  </si>
  <si>
    <t>6.554454992634689e-05+0.0i</t>
  </si>
  <si>
    <t>7.893541930878855e-05+0.0i</t>
  </si>
  <si>
    <t>5.080962539868982e-09+0.0i</t>
  </si>
  <si>
    <t>4.400120710990852e-09+0.0i</t>
  </si>
  <si>
    <t>3.51631570384427e-05+0.0i</t>
  </si>
  <si>
    <t>4.359703139950496e-09+0.0i</t>
  </si>
  <si>
    <t>3.6965318083263723e-09+0.0i</t>
  </si>
  <si>
    <t>6.983371428669848e-05+0.0i</t>
  </si>
  <si>
    <t>0.0001520046435208658+0.0i</t>
  </si>
  <si>
    <t>1.5293781349673826e-09+0.0i</t>
  </si>
  <si>
    <t>5.528830049569937e-10+0.0i</t>
  </si>
  <si>
    <t>3.402168731629975e-05+0.0i</t>
  </si>
  <si>
    <t>4.0589783041504265e-09+0.0i</t>
  </si>
  <si>
    <t>3.4924826073929395e-09+0.0i</t>
  </si>
  <si>
    <t>6.460247779559985e-05+0.0i</t>
  </si>
  <si>
    <t>0.0001651541566200862+0.0i</t>
  </si>
  <si>
    <t>6.050835353005305e-09+0.0i</t>
  </si>
  <si>
    <t>5.698888050927369e-09+0.0i</t>
  </si>
  <si>
    <t>7.52211934235105e-05+0.0i</t>
  </si>
  <si>
    <t>1.0061681968746735e-08+0.0i</t>
  </si>
  <si>
    <t>9.46205317675892e-09+0.0i</t>
  </si>
  <si>
    <t>0.00016794318743358462+0.0i</t>
  </si>
  <si>
    <t>0.00019848808206804388+0.0i</t>
  </si>
  <si>
    <t>4.762828274808999e-09+0.0i</t>
  </si>
  <si>
    <t>4.39005886109001e-09+0.0i</t>
  </si>
  <si>
    <t>4.405922834931466e-05+0.0i</t>
  </si>
  <si>
    <t>5.155757187141397e-09+0.0i</t>
  </si>
  <si>
    <t>4.831271985222605e-09+0.0i</t>
  </si>
  <si>
    <t>2.1450997061598872e-05+0.0i</t>
  </si>
  <si>
    <t>0.00017888829481737764+0.0i</t>
  </si>
  <si>
    <t>8.118543975331803e-10+0.0i</t>
  </si>
  <si>
    <t>1.574126164406067e-10+0.0i</t>
  </si>
  <si>
    <t>3.3753374640335356e-05+0.0i</t>
  </si>
  <si>
    <t>2.61093716741339e-09+0.0i</t>
  </si>
  <si>
    <t>2.1492469303341623e-09+0.0i</t>
  </si>
  <si>
    <t>0.00020754448066042673+0.0i</t>
  </si>
  <si>
    <t>4.7442926850208245e-09+0.0i</t>
  </si>
  <si>
    <t>4.545529142225066e-09+0.0i</t>
  </si>
  <si>
    <t>4.167505301012796e-06+0.0i</t>
  </si>
  <si>
    <t>4.536583266497295e-05+0.0i</t>
  </si>
  <si>
    <t>7.531461052910808e-09+0.0i</t>
  </si>
  <si>
    <t>7.084811840513727e-09+0.0i</t>
  </si>
  <si>
    <t>5.881290503439063e-06+0.0i</t>
  </si>
  <si>
    <t>6.0571720201210816e-05+0.0i</t>
  </si>
  <si>
    <t>8.760097757131596e-05+0.0i</t>
  </si>
  <si>
    <t>3.0573142739782853e-09+0.0i</t>
  </si>
  <si>
    <t>2.7002026348185895e-09+0.0i</t>
  </si>
  <si>
    <t>1.4872858716973094e-05+0.0i</t>
  </si>
  <si>
    <t>wavelen.</t>
  </si>
  <si>
    <t>wavelength</t>
  </si>
  <si>
    <t>single waveguide</t>
  </si>
  <si>
    <t xml:space="preserve">w </t>
  </si>
  <si>
    <t>d</t>
  </si>
  <si>
    <t>d+w</t>
  </si>
  <si>
    <t>w</t>
  </si>
  <si>
    <t>C (rough)</t>
  </si>
  <si>
    <t>2C (rough)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</si>
</sst>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Liberation Sans"/>
      <charset val="1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0"/>
      <color theme="0"/>
      <name val="Liberation Sans"/>
      <charset val="1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5" xfId="0" quotePrefix="1" applyBorder="1"/>
    <xf numFmtId="0" fontId="4" fillId="0" borderId="0" xfId="0" applyFont="1"/>
    <xf numFmtId="0" fontId="5" fillId="0" borderId="0" xfId="0" applyFont="1"/>
    <xf numFmtId="0" fontId="5" fillId="0" borderId="7" xfId="0" applyFont="1" applyBorder="1"/>
    <xf numFmtId="164" fontId="3" fillId="2" borderId="4" xfId="0" applyNumberFormat="1" applyFont="1" applyFill="1" applyBorder="1"/>
    <xf numFmtId="164" fontId="3" fillId="2" borderId="0" xfId="0" applyNumberFormat="1" applyFont="1" applyFill="1"/>
    <xf numFmtId="0" fontId="0" fillId="2" borderId="0" xfId="0" applyFill="1"/>
    <xf numFmtId="164" fontId="3" fillId="2" borderId="6" xfId="0" applyNumberFormat="1" applyFont="1" applyFill="1" applyBorder="1"/>
    <xf numFmtId="164" fontId="3" fillId="2" borderId="7" xfId="0" applyNumberFormat="1" applyFont="1" applyFill="1" applyBorder="1"/>
    <xf numFmtId="0" fontId="0" fillId="2" borderId="7" xfId="0" applyFill="1" applyBorder="1"/>
    <xf numFmtId="164" fontId="3" fillId="2" borderId="9" xfId="0" applyNumberFormat="1" applyFont="1" applyFill="1" applyBorder="1"/>
    <xf numFmtId="0" fontId="0" fillId="0" borderId="10" xfId="0" applyBorder="1"/>
    <xf numFmtId="0" fontId="3" fillId="0" borderId="0" xfId="0" applyFont="1"/>
    <xf numFmtId="0" fontId="0" fillId="0" borderId="13" xfId="0" applyBorder="1"/>
    <xf numFmtId="0" fontId="0" fillId="4" borderId="13" xfId="0" applyFill="1" applyBorder="1"/>
    <xf numFmtId="0" fontId="1" fillId="0" borderId="20" xfId="0" applyFont="1" applyBorder="1"/>
    <xf numFmtId="0" fontId="0" fillId="0" borderId="20" xfId="0" applyBorder="1"/>
    <xf numFmtId="0" fontId="7" fillId="0" borderId="0" xfId="0" applyFont="1" applyAlignment="1">
      <alignment vertical="center"/>
    </xf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4" xfId="0" applyFont="1" applyFill="1" applyBorder="1"/>
    <xf numFmtId="164" fontId="3" fillId="4" borderId="16" xfId="0" applyNumberFormat="1" applyFont="1" applyFill="1" applyBorder="1"/>
    <xf numFmtId="164" fontId="3" fillId="0" borderId="16" xfId="0" applyNumberFormat="1" applyFont="1" applyBorder="1"/>
    <xf numFmtId="164" fontId="3" fillId="4" borderId="13" xfId="0" applyNumberFormat="1" applyFont="1" applyFill="1" applyBorder="1"/>
    <xf numFmtId="164" fontId="3" fillId="0" borderId="13" xfId="0" applyNumberFormat="1" applyFont="1" applyBorder="1"/>
    <xf numFmtId="164" fontId="3" fillId="4" borderId="15" xfId="0" applyNumberFormat="1" applyFont="1" applyFill="1" applyBorder="1"/>
    <xf numFmtId="164" fontId="3" fillId="0" borderId="15" xfId="0" applyNumberFormat="1" applyFont="1" applyBorder="1"/>
    <xf numFmtId="164" fontId="3" fillId="4" borderId="17" xfId="0" applyNumberFormat="1" applyFont="1" applyFill="1" applyBorder="1"/>
    <xf numFmtId="0" fontId="0" fillId="4" borderId="18" xfId="0" applyFill="1" applyBorder="1"/>
    <xf numFmtId="164" fontId="3" fillId="4" borderId="18" xfId="0" applyNumberFormat="1" applyFont="1" applyFill="1" applyBorder="1"/>
    <xf numFmtId="164" fontId="3" fillId="4" borderId="19" xfId="0" applyNumberFormat="1" applyFont="1" applyFill="1" applyBorder="1"/>
    <xf numFmtId="0" fontId="0" fillId="5" borderId="13" xfId="0" applyFill="1" applyBorder="1"/>
    <xf numFmtId="164" fontId="0" fillId="5" borderId="0" xfId="0" applyNumberFormat="1" applyFill="1"/>
    <xf numFmtId="0" fontId="6" fillId="3" borderId="0" xfId="0" applyFont="1" applyFill="1"/>
    <xf numFmtId="164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0"/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0"/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0"/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0"/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0"/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0"/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0" formatCode="General"/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164" formatCode="0.00000"/>
      <fill>
        <patternFill patternType="solid">
          <fgColor indexed="64"/>
          <bgColor rgb="FFD9D9D9"/>
        </patternFill>
      </fill>
    </dxf>
    <dxf>
      <border outline="0">
        <left style="medium">
          <color rgb="FF000000"/>
        </left>
        <top style="medium">
          <color rgb="FF000000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fill>
        <patternFill patternType="solid">
          <fgColor indexed="64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D99CE-B781-4B64-8FC9-FA218AED69E7}" name="Table1" displayName="Table1" ref="B1:I100" totalsRowShown="0" headerRowDxfId="10" dataDxfId="9" tableBorderDxfId="8">
  <autoFilter ref="B1:I100" xr:uid="{ED7D99CE-B781-4B64-8FC9-FA218AED69E7}">
    <filterColumn colId="6">
      <customFilters>
        <customFilter operator="greaterThanOrEqual" val="1000"/>
      </customFilters>
    </filterColumn>
  </autoFilter>
  <tableColumns count="8">
    <tableColumn id="1" xr3:uid="{D7F4A281-EECB-4032-8E61-6D5C3F98626D}" name="seps" dataDxfId="7"/>
    <tableColumn id="11" xr3:uid="{CBA9BE28-8929-4471-9233-220C4489AF5C}" name="w" dataDxfId="6">
      <calculatedColumnFormula>1.4*0.33</calculatedColumnFormula>
    </tableColumn>
    <tableColumn id="10" xr3:uid="{2375468D-4E49-4A4B-9E93-F5C2293788D7}" name="d+w" dataDxfId="5">
      <calculatedColumnFormula>Table1[[#This Row],[seps]]+Sheet3!B2</calculatedColumnFormula>
    </tableColumn>
    <tableColumn id="2" xr3:uid="{BB34B36C-DD6E-404A-9C71-FF0FD8DF260C}" name="freq" dataDxfId="4"/>
    <tableColumn id="3" xr3:uid="{7D07F49D-7CA7-407B-902C-B7EF821D4D40}" name="wavelength" dataDxfId="3">
      <calculatedColumnFormula>1/E2</calculatedColumnFormula>
    </tableColumn>
    <tableColumn id="4" xr3:uid="{57CE2826-6F18-4DE2-B84C-92182799D1CA}" name="decay" dataDxfId="2"/>
    <tableColumn id="5" xr3:uid="{31AE6EA3-A39D-4094-9D5D-72A425ACA02D}" name="Q" dataDxfId="1"/>
    <tableColumn id="6" xr3:uid="{462BA3BD-3E43-4946-AC7D-4FBCF21C4099}" name="error (in resonance freq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50"/>
  <sheetViews>
    <sheetView tabSelected="1" workbookViewId="0">
      <selection activeCell="G19" sqref="G19"/>
    </sheetView>
  </sheetViews>
  <sheetFormatPr defaultRowHeight="14.4"/>
  <cols>
    <col min="6" max="6" width="11.33203125" bestFit="1" customWidth="1"/>
    <col min="15" max="16" width="9.33203125" bestFit="1" customWidth="1"/>
  </cols>
  <sheetData>
    <row r="3" spans="2:20">
      <c r="B3" s="1" t="s">
        <v>0</v>
      </c>
      <c r="C3" s="2" t="s">
        <v>1</v>
      </c>
      <c r="D3" s="2"/>
      <c r="E3" s="2" t="s">
        <v>2</v>
      </c>
      <c r="F3" s="2" t="s">
        <v>3</v>
      </c>
      <c r="G3" s="2" t="s">
        <v>2</v>
      </c>
      <c r="H3" s="2" t="s">
        <v>3</v>
      </c>
      <c r="I3" s="2"/>
      <c r="J3" s="2" t="s">
        <v>4</v>
      </c>
      <c r="K3" s="2">
        <v>60</v>
      </c>
      <c r="L3" s="3" t="s">
        <v>5</v>
      </c>
      <c r="N3" s="1" t="s">
        <v>0</v>
      </c>
      <c r="O3" s="2" t="s">
        <v>6</v>
      </c>
      <c r="P3" s="2" t="s">
        <v>3</v>
      </c>
      <c r="Q3" s="2"/>
      <c r="R3" s="2" t="s">
        <v>4</v>
      </c>
      <c r="S3" s="2">
        <v>80</v>
      </c>
      <c r="T3" s="3" t="s">
        <v>5</v>
      </c>
    </row>
    <row r="4" spans="2:20">
      <c r="B4" s="4">
        <v>1.4</v>
      </c>
      <c r="C4">
        <v>0.34</v>
      </c>
      <c r="E4">
        <v>1.28538</v>
      </c>
      <c r="F4">
        <v>212.4</v>
      </c>
      <c r="G4">
        <v>1.42239</v>
      </c>
      <c r="H4">
        <v>7045.8</v>
      </c>
      <c r="J4" t="s">
        <v>7</v>
      </c>
      <c r="K4">
        <v>130</v>
      </c>
      <c r="L4" s="5" t="s">
        <v>8</v>
      </c>
      <c r="N4" s="4">
        <v>1.3</v>
      </c>
      <c r="O4" s="16">
        <v>1.26110926313535</v>
      </c>
      <c r="P4" s="16">
        <v>215.63854918395199</v>
      </c>
      <c r="R4" t="s">
        <v>9</v>
      </c>
      <c r="S4">
        <v>0.33</v>
      </c>
      <c r="T4" s="5" t="s">
        <v>10</v>
      </c>
    </row>
    <row r="5" spans="2:20">
      <c r="B5" s="4">
        <v>1.4</v>
      </c>
      <c r="C5">
        <v>0.34499999999999997</v>
      </c>
      <c r="E5" t="s">
        <v>11</v>
      </c>
      <c r="F5" t="s">
        <v>11</v>
      </c>
      <c r="G5" t="s">
        <v>11</v>
      </c>
      <c r="H5" t="s">
        <v>11</v>
      </c>
      <c r="J5" t="s">
        <v>9</v>
      </c>
      <c r="K5">
        <v>320</v>
      </c>
      <c r="L5" s="5" t="s">
        <v>8</v>
      </c>
      <c r="N5" s="4">
        <v>1.3</v>
      </c>
      <c r="O5">
        <v>1.39082682009117</v>
      </c>
      <c r="P5" s="16">
        <v>4634.8387739442796</v>
      </c>
      <c r="R5" t="s">
        <v>1</v>
      </c>
      <c r="S5">
        <v>0.35</v>
      </c>
      <c r="T5" s="5" t="s">
        <v>12</v>
      </c>
    </row>
    <row r="6" spans="2:20">
      <c r="B6" s="4">
        <v>1.4</v>
      </c>
      <c r="C6">
        <v>0.35</v>
      </c>
      <c r="E6" t="s">
        <v>11</v>
      </c>
      <c r="F6" t="s">
        <v>11</v>
      </c>
      <c r="G6" t="s">
        <v>11</v>
      </c>
      <c r="H6" t="s">
        <v>11</v>
      </c>
      <c r="L6" s="5"/>
      <c r="N6" s="4">
        <v>1.32</v>
      </c>
      <c r="O6" s="16">
        <v>1.2573520644501801</v>
      </c>
      <c r="P6" s="16">
        <v>218.23282936224999</v>
      </c>
      <c r="R6" t="s">
        <v>7</v>
      </c>
      <c r="S6">
        <v>0.14000000000000001</v>
      </c>
      <c r="T6" s="15" t="s">
        <v>10</v>
      </c>
    </row>
    <row r="7" spans="2:20">
      <c r="B7" s="4">
        <v>1.45</v>
      </c>
      <c r="C7">
        <v>0.34</v>
      </c>
      <c r="E7">
        <v>1.2761499999999999</v>
      </c>
      <c r="F7">
        <v>211.3</v>
      </c>
      <c r="G7">
        <v>1.41269</v>
      </c>
      <c r="H7">
        <v>7963.2</v>
      </c>
      <c r="L7" s="5"/>
      <c r="N7" s="4">
        <v>1.32</v>
      </c>
      <c r="O7">
        <v>1.38686939463354</v>
      </c>
      <c r="P7" s="16">
        <v>5168.6635407188896</v>
      </c>
      <c r="T7" s="5"/>
    </row>
    <row r="8" spans="2:20">
      <c r="B8" s="4">
        <v>1.45</v>
      </c>
      <c r="C8">
        <v>0.34499999999999997</v>
      </c>
      <c r="E8" t="s">
        <v>11</v>
      </c>
      <c r="F8" t="s">
        <v>11</v>
      </c>
      <c r="G8" t="s">
        <v>11</v>
      </c>
      <c r="H8" t="s">
        <v>11</v>
      </c>
      <c r="J8" s="10" t="s">
        <v>13</v>
      </c>
      <c r="L8" s="5"/>
      <c r="N8" s="4">
        <v>1.32</v>
      </c>
      <c r="O8">
        <v>1.47542187480145</v>
      </c>
      <c r="P8" s="16">
        <v>50.198400281338301</v>
      </c>
      <c r="R8" s="10" t="s">
        <v>14</v>
      </c>
      <c r="T8" s="5"/>
    </row>
    <row r="9" spans="2:20">
      <c r="B9" s="4">
        <v>1.45</v>
      </c>
      <c r="C9">
        <v>0.35</v>
      </c>
      <c r="E9" t="s">
        <v>11</v>
      </c>
      <c r="F9" t="s">
        <v>11</v>
      </c>
      <c r="G9" t="s">
        <v>11</v>
      </c>
      <c r="H9" t="s">
        <v>11</v>
      </c>
      <c r="L9" s="5"/>
      <c r="N9" s="4">
        <v>1.33</v>
      </c>
      <c r="O9" s="16">
        <v>1.2555295592423601</v>
      </c>
      <c r="P9" s="16">
        <v>216.09032145665</v>
      </c>
      <c r="T9" s="5"/>
    </row>
    <row r="10" spans="2:20">
      <c r="B10" s="4">
        <v>1.5</v>
      </c>
      <c r="C10">
        <v>0.34</v>
      </c>
      <c r="E10">
        <v>1.26851</v>
      </c>
      <c r="F10">
        <v>207.1</v>
      </c>
      <c r="G10">
        <v>1.4038299999999999</v>
      </c>
      <c r="H10">
        <v>8315.6</v>
      </c>
      <c r="L10" s="5"/>
      <c r="N10" s="4">
        <v>1.33</v>
      </c>
      <c r="O10">
        <v>1.3849366267513099</v>
      </c>
      <c r="P10" s="17">
        <v>5449.8260230619899</v>
      </c>
      <c r="T10" s="5"/>
    </row>
    <row r="11" spans="2:20">
      <c r="B11" s="4">
        <v>1.5</v>
      </c>
      <c r="C11">
        <v>0.34499999999999997</v>
      </c>
      <c r="E11" t="s">
        <v>11</v>
      </c>
      <c r="F11" t="s">
        <v>11</v>
      </c>
      <c r="G11" t="s">
        <v>11</v>
      </c>
      <c r="H11" t="s">
        <v>11</v>
      </c>
      <c r="L11" s="5"/>
      <c r="N11" s="4">
        <v>1.33</v>
      </c>
      <c r="O11">
        <v>1.4733159463574199</v>
      </c>
      <c r="P11" s="17">
        <v>50.036954876244998</v>
      </c>
      <c r="T11" s="5"/>
    </row>
    <row r="12" spans="2:20">
      <c r="B12" s="6">
        <v>1.5</v>
      </c>
      <c r="C12" s="7">
        <v>0.35</v>
      </c>
      <c r="D12" s="7"/>
      <c r="E12" s="7" t="s">
        <v>11</v>
      </c>
      <c r="F12" s="7" t="s">
        <v>11</v>
      </c>
      <c r="G12" s="7" t="s">
        <v>11</v>
      </c>
      <c r="H12" s="7" t="s">
        <v>11</v>
      </c>
      <c r="I12" s="7"/>
      <c r="J12" s="7"/>
      <c r="K12" s="7"/>
      <c r="L12" s="8"/>
      <c r="N12" s="4">
        <v>1.34</v>
      </c>
      <c r="O12" s="16">
        <v>1.2537104469709901</v>
      </c>
      <c r="P12" s="17">
        <v>220.97693096611499</v>
      </c>
      <c r="T12" s="5"/>
    </row>
    <row r="13" spans="2:20">
      <c r="N13" s="4">
        <v>1.34</v>
      </c>
      <c r="O13">
        <v>1.3829960780289601</v>
      </c>
      <c r="P13" s="17">
        <v>5742.7028363933296</v>
      </c>
      <c r="T13" s="5"/>
    </row>
    <row r="14" spans="2:20">
      <c r="N14" s="4">
        <v>1.34</v>
      </c>
      <c r="O14">
        <v>1.4714097878623</v>
      </c>
      <c r="P14" s="17">
        <v>50.612166608514997</v>
      </c>
      <c r="T14" s="5"/>
    </row>
    <row r="15" spans="2:20">
      <c r="B15" s="11" t="s">
        <v>15</v>
      </c>
      <c r="C15" s="12" t="s">
        <v>16</v>
      </c>
      <c r="D15" s="12" t="s">
        <v>357</v>
      </c>
      <c r="E15" s="12" t="s">
        <v>17</v>
      </c>
      <c r="F15" s="12" t="s">
        <v>3</v>
      </c>
      <c r="G15" s="12" t="s">
        <v>18</v>
      </c>
      <c r="H15" s="2"/>
      <c r="I15" s="2"/>
      <c r="J15" s="2" t="s">
        <v>4</v>
      </c>
      <c r="K15" s="2">
        <v>80</v>
      </c>
      <c r="L15" s="3" t="s">
        <v>5</v>
      </c>
      <c r="N15" s="4">
        <v>1.36</v>
      </c>
      <c r="O15" s="16">
        <v>1.37857612617194</v>
      </c>
      <c r="P15" s="17">
        <v>6431.7599979749803</v>
      </c>
      <c r="T15" s="5"/>
    </row>
    <row r="16" spans="2:20">
      <c r="B16" s="19">
        <v>0.05</v>
      </c>
      <c r="C16" s="20">
        <v>1.2588850020606701</v>
      </c>
      <c r="D16" s="20">
        <f>1/C16</f>
        <v>0.79435373236085827</v>
      </c>
      <c r="E16" s="20">
        <v>-8.8973579336550004E-4</v>
      </c>
      <c r="F16" s="20">
        <v>707.44877942852099</v>
      </c>
      <c r="G16" s="20" t="s">
        <v>19</v>
      </c>
      <c r="H16" s="21"/>
      <c r="I16" s="21"/>
      <c r="J16" t="s">
        <v>9</v>
      </c>
      <c r="K16">
        <v>0.33</v>
      </c>
      <c r="L16" s="5" t="s">
        <v>10</v>
      </c>
      <c r="N16" s="4">
        <v>1.36</v>
      </c>
      <c r="O16">
        <v>1.46641893524627</v>
      </c>
      <c r="P16" s="17">
        <v>50.124401378569502</v>
      </c>
      <c r="T16" s="5"/>
    </row>
    <row r="17" spans="2:20">
      <c r="B17" s="19">
        <v>0.05</v>
      </c>
      <c r="C17" s="20">
        <v>1.32098110206497</v>
      </c>
      <c r="D17" s="20">
        <f t="shared" ref="D17:D80" si="0">1/C17</f>
        <v>0.75701310066948779</v>
      </c>
      <c r="E17" s="20">
        <v>-4.9480497033129996E-4</v>
      </c>
      <c r="F17" s="20">
        <v>1334.85027563529</v>
      </c>
      <c r="G17" s="20" t="s">
        <v>20</v>
      </c>
      <c r="H17" s="21"/>
      <c r="I17" s="21"/>
      <c r="J17" t="s">
        <v>1</v>
      </c>
      <c r="K17">
        <v>0.35</v>
      </c>
      <c r="L17" s="5" t="s">
        <v>12</v>
      </c>
      <c r="N17" s="4">
        <v>1.37</v>
      </c>
      <c r="O17" s="16">
        <v>1.3765604739822499</v>
      </c>
      <c r="P17" s="17">
        <v>6754.5118649676097</v>
      </c>
      <c r="T17" s="5"/>
    </row>
    <row r="18" spans="2:20">
      <c r="B18" s="19">
        <v>0.05</v>
      </c>
      <c r="C18" s="20">
        <v>1.39083920073902</v>
      </c>
      <c r="D18" s="20">
        <f t="shared" si="0"/>
        <v>0.71899037607557492</v>
      </c>
      <c r="E18" s="20">
        <v>-1.28819299053291E-2</v>
      </c>
      <c r="F18" s="20">
        <v>53.984116159630801</v>
      </c>
      <c r="G18" s="20" t="s">
        <v>21</v>
      </c>
      <c r="H18" s="21"/>
      <c r="I18" s="21"/>
      <c r="J18" t="s">
        <v>7</v>
      </c>
      <c r="K18">
        <v>0.14000000000000001</v>
      </c>
      <c r="L18" s="15" t="s">
        <v>10</v>
      </c>
      <c r="N18" s="4">
        <v>1.39</v>
      </c>
      <c r="O18" s="17">
        <v>1.3730640732772099</v>
      </c>
      <c r="P18" s="17">
        <v>7322.8285061671804</v>
      </c>
      <c r="T18" s="5"/>
    </row>
    <row r="19" spans="2:20">
      <c r="B19" s="19">
        <v>0.05</v>
      </c>
      <c r="C19" s="20">
        <v>1.3908607249828699</v>
      </c>
      <c r="D19" s="20">
        <f t="shared" si="0"/>
        <v>0.71897924935102053</v>
      </c>
      <c r="E19" s="20">
        <v>-1.440421021234E-4</v>
      </c>
      <c r="F19" s="20">
        <v>4827.9659366211699</v>
      </c>
      <c r="G19" s="20" t="s">
        <v>22</v>
      </c>
      <c r="H19" s="21"/>
      <c r="I19" s="21"/>
      <c r="J19" t="s">
        <v>0</v>
      </c>
      <c r="K19">
        <v>1.4</v>
      </c>
      <c r="L19" s="5" t="s">
        <v>12</v>
      </c>
      <c r="N19" s="4">
        <v>1.4</v>
      </c>
      <c r="O19" s="16">
        <v>1.3712415059085401</v>
      </c>
      <c r="P19" s="17">
        <v>7613.44113136345</v>
      </c>
      <c r="T19" s="5"/>
    </row>
    <row r="20" spans="2:20">
      <c r="B20" s="19">
        <v>0.05</v>
      </c>
      <c r="C20" s="20">
        <v>1.2569970747180701</v>
      </c>
      <c r="D20" s="20">
        <f t="shared" si="0"/>
        <v>0.79554679968072994</v>
      </c>
      <c r="E20" s="20">
        <v>-5.8276291705909996E-3</v>
      </c>
      <c r="F20" s="20">
        <v>107.84806633385899</v>
      </c>
      <c r="G20" s="20" t="s">
        <v>23</v>
      </c>
      <c r="H20" s="21"/>
      <c r="I20" s="21"/>
      <c r="L20" s="5"/>
      <c r="N20" s="4">
        <v>1.42</v>
      </c>
      <c r="O20" s="16">
        <v>1.36766359774393</v>
      </c>
      <c r="P20" s="17">
        <v>8171.0641826205601</v>
      </c>
      <c r="T20" s="5"/>
    </row>
    <row r="21" spans="2:20">
      <c r="B21" s="19">
        <v>0.05</v>
      </c>
      <c r="C21" s="20">
        <v>1.32097951570682</v>
      </c>
      <c r="D21" s="20">
        <f t="shared" si="0"/>
        <v>0.75701400976299571</v>
      </c>
      <c r="E21" s="20">
        <v>-4.9619275394179995E-4</v>
      </c>
      <c r="F21" s="20">
        <v>1331.1152825315201</v>
      </c>
      <c r="G21" s="20" t="s">
        <v>24</v>
      </c>
      <c r="H21" s="21"/>
      <c r="I21" s="21"/>
      <c r="L21" s="5"/>
      <c r="N21" s="4">
        <v>1.43</v>
      </c>
      <c r="O21" s="16">
        <v>1.36572467149688</v>
      </c>
      <c r="P21" s="17">
        <v>8455.8371221271991</v>
      </c>
      <c r="T21" s="5"/>
    </row>
    <row r="22" spans="2:20">
      <c r="B22" s="19">
        <v>0.05</v>
      </c>
      <c r="C22" s="20">
        <v>1.3827388267998</v>
      </c>
      <c r="D22" s="20">
        <f t="shared" si="0"/>
        <v>0.72320237243528651</v>
      </c>
      <c r="E22" s="20">
        <v>-1.2948972089673799E-2</v>
      </c>
      <c r="F22" s="20">
        <v>53.391837484245798</v>
      </c>
      <c r="G22" s="20" t="s">
        <v>25</v>
      </c>
      <c r="H22" s="21"/>
      <c r="I22" s="21"/>
      <c r="J22" s="10" t="s">
        <v>26</v>
      </c>
      <c r="L22" s="5"/>
      <c r="N22" s="4">
        <v>1.45</v>
      </c>
      <c r="O22" s="16">
        <v>1.3619434175246901</v>
      </c>
      <c r="P22" s="17">
        <v>8963.2424600507402</v>
      </c>
      <c r="T22" s="5"/>
    </row>
    <row r="23" spans="2:20">
      <c r="B23" s="19">
        <v>0.05</v>
      </c>
      <c r="C23" s="20">
        <v>1.3908625879829299</v>
      </c>
      <c r="D23" s="20">
        <f t="shared" si="0"/>
        <v>0.71897828630952654</v>
      </c>
      <c r="E23" s="20">
        <v>-1.5295001558990001E-4</v>
      </c>
      <c r="F23" s="20">
        <v>4546.7879902397199</v>
      </c>
      <c r="G23" s="20" t="s">
        <v>27</v>
      </c>
      <c r="H23" s="21"/>
      <c r="I23" s="21"/>
      <c r="J23" s="9" t="s">
        <v>28</v>
      </c>
      <c r="L23" s="5"/>
      <c r="N23" s="4">
        <v>1.46</v>
      </c>
      <c r="O23" s="16">
        <v>1.36026258057574</v>
      </c>
      <c r="P23" s="17">
        <v>9167.8229747600399</v>
      </c>
      <c r="T23" s="5"/>
    </row>
    <row r="24" spans="2:20">
      <c r="B24" s="13">
        <v>5.7000000000000002E-2</v>
      </c>
      <c r="C24" s="14">
        <v>1.1821564552486701</v>
      </c>
      <c r="D24" s="14">
        <f t="shared" si="0"/>
        <v>0.84591171968827683</v>
      </c>
      <c r="E24" s="14">
        <v>-4.7717096267410998E-3</v>
      </c>
      <c r="F24" s="14">
        <v>123.871373964558</v>
      </c>
      <c r="G24" s="14" t="s">
        <v>29</v>
      </c>
      <c r="J24" s="9" t="s">
        <v>30</v>
      </c>
      <c r="L24" s="5"/>
      <c r="N24" s="4">
        <v>1.48</v>
      </c>
      <c r="O24" s="16">
        <v>1.3569205789084899</v>
      </c>
      <c r="P24" s="17">
        <v>9518.4683024356491</v>
      </c>
      <c r="T24" s="5"/>
    </row>
    <row r="25" spans="2:20">
      <c r="B25" s="13">
        <v>5.7000000000000002E-2</v>
      </c>
      <c r="C25" s="14">
        <v>1.25604462045688</v>
      </c>
      <c r="D25" s="14">
        <f t="shared" si="0"/>
        <v>0.79615006004822897</v>
      </c>
      <c r="E25" s="14">
        <v>-5.6383301721918003E-3</v>
      </c>
      <c r="F25" s="14">
        <v>111.384450901055</v>
      </c>
      <c r="G25" s="14" t="s">
        <v>31</v>
      </c>
      <c r="L25" s="5"/>
      <c r="N25" s="4">
        <v>1.49</v>
      </c>
      <c r="O25" s="16">
        <v>1.3552843401546999</v>
      </c>
      <c r="P25" s="17">
        <v>9654.2164364768396</v>
      </c>
      <c r="T25" s="5"/>
    </row>
    <row r="26" spans="2:20">
      <c r="B26" s="13">
        <v>5.7000000000000002E-2</v>
      </c>
      <c r="C26" s="14">
        <v>1.32615605403987</v>
      </c>
      <c r="D26" s="14">
        <f t="shared" si="0"/>
        <v>0.75405906940868639</v>
      </c>
      <c r="E26" s="14">
        <v>-4.587669143859E-4</v>
      </c>
      <c r="F26" s="14">
        <v>1445.34840291917</v>
      </c>
      <c r="G26" s="14" t="s">
        <v>32</v>
      </c>
      <c r="L26" s="5"/>
      <c r="N26" s="4">
        <v>1.51</v>
      </c>
      <c r="O26" s="16">
        <v>1.35155865754673</v>
      </c>
      <c r="P26" s="17">
        <v>9893.8825675459993</v>
      </c>
      <c r="T26" s="5"/>
    </row>
    <row r="27" spans="2:20">
      <c r="B27" s="13">
        <v>5.7000000000000002E-2</v>
      </c>
      <c r="C27" s="14">
        <v>1.3905840713830899</v>
      </c>
      <c r="D27" s="14">
        <f t="shared" si="0"/>
        <v>0.71912228866924188</v>
      </c>
      <c r="E27" s="14">
        <v>-1.512040687339E-4</v>
      </c>
      <c r="F27" s="14">
        <v>4598.3685592155998</v>
      </c>
      <c r="G27" s="14" t="s">
        <v>33</v>
      </c>
      <c r="L27" s="5"/>
      <c r="N27" s="4">
        <v>1.52</v>
      </c>
      <c r="O27" s="16">
        <v>1.3497799334184899</v>
      </c>
      <c r="P27" s="17">
        <v>9913.0213180528899</v>
      </c>
      <c r="T27" s="5"/>
    </row>
    <row r="28" spans="2:20">
      <c r="B28" s="13">
        <v>5.7000000000000002E-2</v>
      </c>
      <c r="C28" s="14">
        <v>1.2560949428066099</v>
      </c>
      <c r="D28" s="14">
        <f t="shared" si="0"/>
        <v>0.79611816425723902</v>
      </c>
      <c r="E28" s="14">
        <v>-5.4900318891264004E-3</v>
      </c>
      <c r="F28" s="14">
        <v>114.397782032416</v>
      </c>
      <c r="G28" s="14" t="s">
        <v>34</v>
      </c>
      <c r="L28" s="5"/>
      <c r="N28" s="4">
        <v>1.53</v>
      </c>
      <c r="O28" s="16">
        <v>1.3483395305624599</v>
      </c>
      <c r="P28" s="17">
        <v>9972.3249360518494</v>
      </c>
      <c r="T28" s="5"/>
    </row>
    <row r="29" spans="2:20">
      <c r="B29" s="13">
        <v>5.7000000000000002E-2</v>
      </c>
      <c r="C29" s="14">
        <v>1.32615535817895</v>
      </c>
      <c r="D29" s="14">
        <f t="shared" si="0"/>
        <v>0.75405946507894817</v>
      </c>
      <c r="E29" s="14">
        <v>-4.5868690690310001E-4</v>
      </c>
      <c r="F29" s="14">
        <v>1445.5997524898601</v>
      </c>
      <c r="G29" s="14" t="s">
        <v>35</v>
      </c>
      <c r="L29" s="5"/>
      <c r="N29" s="4">
        <v>1.55</v>
      </c>
      <c r="O29" s="16">
        <v>1.3452103872926999</v>
      </c>
      <c r="P29" s="17">
        <v>10030.896413062201</v>
      </c>
      <c r="T29" s="5"/>
    </row>
    <row r="30" spans="2:20">
      <c r="B30" s="13">
        <v>5.7000000000000002E-2</v>
      </c>
      <c r="C30" s="14">
        <v>1.3905840744103799</v>
      </c>
      <c r="D30" s="14">
        <f t="shared" si="0"/>
        <v>0.71912228710371862</v>
      </c>
      <c r="E30" s="14">
        <v>-1.5119988906719999E-4</v>
      </c>
      <c r="F30" s="14">
        <v>4598.4956833917404</v>
      </c>
      <c r="G30" s="14" t="s">
        <v>36</v>
      </c>
      <c r="L30" s="5"/>
      <c r="N30" s="4">
        <v>1.55</v>
      </c>
      <c r="O30">
        <v>1.41787238061973</v>
      </c>
      <c r="P30" s="17">
        <v>58.733924915985497</v>
      </c>
      <c r="T30" s="5"/>
    </row>
    <row r="31" spans="2:20">
      <c r="B31" s="13">
        <v>5.7000000000000002E-2</v>
      </c>
      <c r="C31" s="14">
        <v>1.3936166869351301</v>
      </c>
      <c r="D31" s="14">
        <f t="shared" si="0"/>
        <v>0.71755742405698386</v>
      </c>
      <c r="E31" s="14">
        <v>-1.3733003986313601E-2</v>
      </c>
      <c r="F31" s="14">
        <v>50.7396884295676</v>
      </c>
      <c r="G31" s="14" t="s">
        <v>37</v>
      </c>
      <c r="L31" s="5"/>
      <c r="N31" s="4">
        <v>1.57</v>
      </c>
      <c r="O31" s="16">
        <v>1.34214160015966</v>
      </c>
      <c r="P31" s="17">
        <v>9955.9951496651502</v>
      </c>
      <c r="T31" s="5"/>
    </row>
    <row r="32" spans="2:20">
      <c r="B32" s="19">
        <v>6.4000000000000001E-2</v>
      </c>
      <c r="C32" s="20">
        <v>1.25558812943491</v>
      </c>
      <c r="D32" s="20">
        <f t="shared" si="0"/>
        <v>0.79643951432549775</v>
      </c>
      <c r="E32" s="20">
        <v>-5.6519535520628003E-3</v>
      </c>
      <c r="F32" s="20">
        <v>111.075588101449</v>
      </c>
      <c r="G32" s="20" t="s">
        <v>38</v>
      </c>
      <c r="H32" s="21"/>
      <c r="I32" s="21"/>
      <c r="L32" s="5"/>
      <c r="N32" s="4">
        <v>1.57</v>
      </c>
      <c r="O32">
        <v>1.4185665784485399</v>
      </c>
      <c r="P32" s="17">
        <v>77.6280052848346</v>
      </c>
      <c r="T32" s="5"/>
    </row>
    <row r="33" spans="2:20">
      <c r="B33" s="19">
        <v>6.4000000000000001E-2</v>
      </c>
      <c r="C33" s="20">
        <v>1.32966757529248</v>
      </c>
      <c r="D33" s="20">
        <f t="shared" si="0"/>
        <v>0.75206767359129989</v>
      </c>
      <c r="E33" s="20">
        <v>-4.357816546383E-4</v>
      </c>
      <c r="F33" s="20">
        <v>1525.6121513373701</v>
      </c>
      <c r="G33" s="20" t="s">
        <v>39</v>
      </c>
      <c r="H33" s="21"/>
      <c r="I33" s="21"/>
      <c r="L33" s="5"/>
      <c r="N33" s="4">
        <v>1.58</v>
      </c>
      <c r="O33" s="16">
        <v>1.3404882401953699</v>
      </c>
      <c r="P33" s="17">
        <v>9905.7093107412802</v>
      </c>
      <c r="T33" s="5"/>
    </row>
    <row r="34" spans="2:20">
      <c r="B34" s="19">
        <v>6.4000000000000001E-2</v>
      </c>
      <c r="C34" s="20">
        <v>1.39018674717311</v>
      </c>
      <c r="D34" s="20">
        <f t="shared" si="0"/>
        <v>0.71932781839091808</v>
      </c>
      <c r="E34" s="20">
        <v>-1.494800235613E-4</v>
      </c>
      <c r="F34" s="20">
        <v>4650.07535472565</v>
      </c>
      <c r="G34" s="20" t="s">
        <v>40</v>
      </c>
      <c r="H34" s="21"/>
      <c r="I34" s="21"/>
      <c r="L34" s="5"/>
      <c r="N34" s="4">
        <v>1.68</v>
      </c>
      <c r="O34">
        <v>1.4107232264617799</v>
      </c>
      <c r="P34" s="17">
        <v>70.833249655400195</v>
      </c>
      <c r="T34" s="5"/>
    </row>
    <row r="35" spans="2:20">
      <c r="B35" s="19">
        <v>6.4000000000000001E-2</v>
      </c>
      <c r="C35" s="20">
        <v>1.25490728413296</v>
      </c>
      <c r="D35" s="20">
        <f t="shared" si="0"/>
        <v>0.79687161963596342</v>
      </c>
      <c r="E35" s="20">
        <v>-5.6642967313163999E-3</v>
      </c>
      <c r="F35" s="20">
        <v>110.773441404906</v>
      </c>
      <c r="G35" s="20" t="s">
        <v>41</v>
      </c>
      <c r="H35" s="21"/>
      <c r="I35" s="21"/>
      <c r="L35" s="5"/>
      <c r="N35" s="4">
        <v>1.6</v>
      </c>
      <c r="O35" s="16">
        <v>1.33718468374102</v>
      </c>
      <c r="P35" s="17">
        <v>9731.2124225413609</v>
      </c>
      <c r="T35" s="5"/>
    </row>
    <row r="36" spans="2:20">
      <c r="B36" s="19">
        <v>6.4000000000000001E-2</v>
      </c>
      <c r="C36" s="20">
        <v>1.3296666169534801</v>
      </c>
      <c r="D36" s="20">
        <f t="shared" si="0"/>
        <v>0.75206821563377346</v>
      </c>
      <c r="E36" s="20">
        <v>-4.359023720112E-4</v>
      </c>
      <c r="F36" s="20">
        <v>1525.18855405453</v>
      </c>
      <c r="G36" s="20" t="s">
        <v>42</v>
      </c>
      <c r="H36" s="21"/>
      <c r="I36" s="21"/>
      <c r="L36" s="5"/>
      <c r="N36" s="6">
        <v>1.6</v>
      </c>
      <c r="O36" s="7">
        <v>1.4075243014560399</v>
      </c>
      <c r="P36" s="18">
        <v>83.244786914896096</v>
      </c>
      <c r="Q36" s="7"/>
      <c r="R36" s="7"/>
      <c r="S36" s="7"/>
      <c r="T36" s="8"/>
    </row>
    <row r="37" spans="2:20">
      <c r="B37" s="19">
        <v>6.4000000000000001E-2</v>
      </c>
      <c r="C37" s="20">
        <v>1.39018677229067</v>
      </c>
      <c r="D37" s="20">
        <f t="shared" si="0"/>
        <v>0.71932780539427621</v>
      </c>
      <c r="E37" s="20">
        <v>-1.4951862577019999E-4</v>
      </c>
      <c r="F37" s="20">
        <v>4648.87489812476</v>
      </c>
      <c r="G37" s="20" t="s">
        <v>43</v>
      </c>
      <c r="H37" s="21"/>
      <c r="I37" s="21"/>
      <c r="L37" s="5"/>
    </row>
    <row r="38" spans="2:20">
      <c r="B38" s="19">
        <v>6.4000000000000001E-2</v>
      </c>
      <c r="C38" s="20">
        <v>1.39735124440868</v>
      </c>
      <c r="D38" s="20">
        <f t="shared" si="0"/>
        <v>0.71563968186336147</v>
      </c>
      <c r="E38" s="20">
        <v>-1.37929884387734E-2</v>
      </c>
      <c r="F38" s="20">
        <v>50.654404975813399</v>
      </c>
      <c r="G38" s="20" t="s">
        <v>44</v>
      </c>
      <c r="H38" s="21"/>
      <c r="I38" s="21"/>
      <c r="L38" s="5"/>
    </row>
    <row r="39" spans="2:20">
      <c r="B39" s="13">
        <v>7.0999999999999994E-2</v>
      </c>
      <c r="C39" s="14">
        <v>1.1865450659999901</v>
      </c>
      <c r="D39" s="14">
        <f t="shared" si="0"/>
        <v>0.84278299126988943</v>
      </c>
      <c r="E39" s="14">
        <v>-1.17294796313636E-2</v>
      </c>
      <c r="F39" s="14">
        <v>50.579612365209599</v>
      </c>
      <c r="G39" s="14" t="s">
        <v>45</v>
      </c>
      <c r="L39" s="5"/>
    </row>
    <row r="40" spans="2:20">
      <c r="B40" s="13">
        <v>7.0999999999999994E-2</v>
      </c>
      <c r="C40" s="14">
        <v>1.25494627853899</v>
      </c>
      <c r="D40" s="14">
        <f t="shared" si="0"/>
        <v>0.79684685878681694</v>
      </c>
      <c r="E40" s="14">
        <v>-5.6351590338462997E-3</v>
      </c>
      <c r="F40" s="14">
        <v>111.349677178711</v>
      </c>
      <c r="G40" s="14" t="s">
        <v>46</v>
      </c>
      <c r="L40" s="5"/>
    </row>
    <row r="41" spans="2:20">
      <c r="B41" s="13">
        <v>7.0999999999999994E-2</v>
      </c>
      <c r="C41" s="14">
        <v>1.3325320104149201</v>
      </c>
      <c r="D41" s="14">
        <f t="shared" si="0"/>
        <v>0.75045101519821866</v>
      </c>
      <c r="E41" s="14">
        <v>-4.1810028869230002E-4</v>
      </c>
      <c r="F41" s="14">
        <v>1593.5554775415301</v>
      </c>
      <c r="G41" s="14" t="s">
        <v>47</v>
      </c>
      <c r="L41" s="5"/>
    </row>
    <row r="42" spans="2:20">
      <c r="B42" s="13">
        <v>7.0999999999999994E-2</v>
      </c>
      <c r="C42" s="14">
        <v>1.38966831229448</v>
      </c>
      <c r="D42" s="14">
        <f t="shared" si="0"/>
        <v>0.71959617352784067</v>
      </c>
      <c r="E42" s="14">
        <v>-1.4706582360060001E-4</v>
      </c>
      <c r="F42" s="14">
        <v>4724.6473662969802</v>
      </c>
      <c r="G42" s="14" t="s">
        <v>48</v>
      </c>
      <c r="L42" s="5"/>
    </row>
    <row r="43" spans="2:20">
      <c r="B43" s="13">
        <v>7.0999999999999994E-2</v>
      </c>
      <c r="C43" s="14">
        <v>1.2561416198272799</v>
      </c>
      <c r="D43" s="14">
        <f t="shared" si="0"/>
        <v>0.79608858126801063</v>
      </c>
      <c r="E43" s="14">
        <v>-5.8487900235985003E-3</v>
      </c>
      <c r="F43" s="14">
        <v>107.38474237910999</v>
      </c>
      <c r="G43" s="14" t="s">
        <v>49</v>
      </c>
      <c r="L43" s="5"/>
    </row>
    <row r="44" spans="2:20">
      <c r="B44" s="13">
        <v>7.0999999999999994E-2</v>
      </c>
      <c r="C44" s="14">
        <v>1.33253054693744</v>
      </c>
      <c r="D44" s="14">
        <f t="shared" si="0"/>
        <v>0.75045183939557991</v>
      </c>
      <c r="E44" s="14">
        <v>-4.2169322515579999E-4</v>
      </c>
      <c r="F44" s="14">
        <v>1579.97623325001</v>
      </c>
      <c r="G44" s="14" t="s">
        <v>50</v>
      </c>
      <c r="L44" s="5"/>
    </row>
    <row r="45" spans="2:20">
      <c r="B45" s="13">
        <v>7.0999999999999994E-2</v>
      </c>
      <c r="C45" s="14">
        <v>1.3896670415627499</v>
      </c>
      <c r="D45" s="14">
        <f t="shared" si="0"/>
        <v>0.71959683153703502</v>
      </c>
      <c r="E45" s="14">
        <v>-1.4484673650910001E-4</v>
      </c>
      <c r="F45" s="14">
        <v>4797.0257219944997</v>
      </c>
      <c r="G45" s="14" t="s">
        <v>51</v>
      </c>
      <c r="L45" s="5"/>
    </row>
    <row r="46" spans="2:20">
      <c r="B46" s="13">
        <v>7.0999999999999994E-2</v>
      </c>
      <c r="C46" s="14">
        <v>1.4416590203648401</v>
      </c>
      <c r="D46" s="14">
        <f t="shared" si="0"/>
        <v>0.69364529744830394</v>
      </c>
      <c r="E46" s="14">
        <v>1.0440972238175E-3</v>
      </c>
      <c r="F46" s="14">
        <v>-690.38542938257103</v>
      </c>
      <c r="G46" s="14" t="s">
        <v>52</v>
      </c>
      <c r="L46" s="5"/>
    </row>
    <row r="47" spans="2:20">
      <c r="B47" s="19">
        <v>7.8E-2</v>
      </c>
      <c r="C47" s="20">
        <v>1.2543305192785299</v>
      </c>
      <c r="D47" s="20">
        <f t="shared" si="0"/>
        <v>0.79723803625154832</v>
      </c>
      <c r="E47" s="20">
        <v>-5.0489071622054999E-3</v>
      </c>
      <c r="F47" s="20">
        <v>124.218021740233</v>
      </c>
      <c r="G47" s="20" t="s">
        <v>53</v>
      </c>
      <c r="H47" s="21"/>
      <c r="I47" s="21"/>
      <c r="L47" s="5"/>
    </row>
    <row r="48" spans="2:20">
      <c r="B48" s="19">
        <v>7.8E-2</v>
      </c>
      <c r="C48" s="20">
        <v>1.3354108899657899</v>
      </c>
      <c r="D48" s="20">
        <f t="shared" si="0"/>
        <v>0.74883319247577618</v>
      </c>
      <c r="E48" s="20">
        <v>-3.9743263928810002E-4</v>
      </c>
      <c r="F48" s="20">
        <v>1680.04682800819</v>
      </c>
      <c r="G48" s="20" t="s">
        <v>54</v>
      </c>
      <c r="H48" s="21"/>
      <c r="I48" s="21"/>
      <c r="L48" s="5"/>
    </row>
    <row r="49" spans="2:12">
      <c r="B49" s="19">
        <v>7.8E-2</v>
      </c>
      <c r="C49" s="20">
        <v>1.38889049975138</v>
      </c>
      <c r="D49" s="20">
        <f t="shared" si="0"/>
        <v>0.71999916492985316</v>
      </c>
      <c r="E49" s="20">
        <v>-1.4484508996759999E-4</v>
      </c>
      <c r="F49" s="20">
        <v>4794.3996584966198</v>
      </c>
      <c r="G49" s="20" t="s">
        <v>55</v>
      </c>
      <c r="H49" s="21"/>
      <c r="I49" s="21"/>
      <c r="L49" s="5"/>
    </row>
    <row r="50" spans="2:12">
      <c r="B50" s="19">
        <v>7.8E-2</v>
      </c>
      <c r="C50" s="20">
        <v>1.2542450046679501</v>
      </c>
      <c r="D50" s="20">
        <f t="shared" si="0"/>
        <v>0.79729239205919011</v>
      </c>
      <c r="E50" s="20">
        <v>-5.2910477672917997E-3</v>
      </c>
      <c r="F50" s="20">
        <v>118.52520141865099</v>
      </c>
      <c r="G50" s="20" t="s">
        <v>56</v>
      </c>
      <c r="H50" s="21"/>
      <c r="I50" s="21"/>
      <c r="L50" s="5"/>
    </row>
    <row r="51" spans="2:12">
      <c r="B51" s="19">
        <v>7.8E-2</v>
      </c>
      <c r="C51" s="20">
        <v>1.3220156128553</v>
      </c>
      <c r="D51" s="20">
        <f t="shared" si="0"/>
        <v>0.75642071869347438</v>
      </c>
      <c r="E51" s="20">
        <v>4.5623445546856996E-3</v>
      </c>
      <c r="F51" s="20">
        <v>-144.88335953249401</v>
      </c>
      <c r="G51" s="20" t="s">
        <v>57</v>
      </c>
      <c r="H51" s="21"/>
      <c r="I51" s="21"/>
      <c r="L51" s="5"/>
    </row>
    <row r="52" spans="2:12">
      <c r="B52" s="19">
        <v>7.8E-2</v>
      </c>
      <c r="C52" s="20">
        <v>1.3354117068723099</v>
      </c>
      <c r="D52" s="20">
        <f t="shared" si="0"/>
        <v>0.74883273439478582</v>
      </c>
      <c r="E52" s="20">
        <v>-3.9613589612809999E-4</v>
      </c>
      <c r="F52" s="20">
        <v>1685.5474597540699</v>
      </c>
      <c r="G52" s="20" t="s">
        <v>58</v>
      </c>
      <c r="H52" s="21"/>
      <c r="I52" s="21"/>
      <c r="L52" s="5"/>
    </row>
    <row r="53" spans="2:12">
      <c r="B53" s="19">
        <v>7.8E-2</v>
      </c>
      <c r="C53" s="20">
        <v>1.38889042457945</v>
      </c>
      <c r="D53" s="20">
        <f t="shared" si="0"/>
        <v>0.71999920389889338</v>
      </c>
      <c r="E53" s="20">
        <v>-1.448246688329E-4</v>
      </c>
      <c r="F53" s="20">
        <v>4795.0754376701698</v>
      </c>
      <c r="G53" s="20" t="s">
        <v>59</v>
      </c>
      <c r="H53" s="21"/>
      <c r="I53" s="21"/>
      <c r="L53" s="5"/>
    </row>
    <row r="54" spans="2:12">
      <c r="B54" s="13">
        <v>8.5000000000000006E-2</v>
      </c>
      <c r="C54" s="14">
        <v>1.2539981220760701</v>
      </c>
      <c r="D54" s="14">
        <f t="shared" si="0"/>
        <v>0.7974493600871102</v>
      </c>
      <c r="E54" s="14">
        <v>-4.8641087478875E-3</v>
      </c>
      <c r="F54" s="14">
        <v>128.90317497739599</v>
      </c>
      <c r="G54" s="14" t="s">
        <v>60</v>
      </c>
      <c r="L54" s="5"/>
    </row>
    <row r="55" spans="2:12">
      <c r="B55" s="13">
        <v>8.5000000000000006E-2</v>
      </c>
      <c r="C55" s="14">
        <v>1.33819815212241</v>
      </c>
      <c r="D55" s="14">
        <f t="shared" si="0"/>
        <v>0.74727348742335298</v>
      </c>
      <c r="E55" s="14">
        <v>-3.8058607666900001E-4</v>
      </c>
      <c r="F55" s="14">
        <v>1758.0755499970501</v>
      </c>
      <c r="G55" s="14" t="s">
        <v>61</v>
      </c>
      <c r="L55" s="5"/>
    </row>
    <row r="56" spans="2:12">
      <c r="B56" s="13">
        <v>8.5000000000000006E-2</v>
      </c>
      <c r="C56" s="14">
        <v>1.3886396382548001</v>
      </c>
      <c r="D56" s="14">
        <f t="shared" si="0"/>
        <v>0.72012923472123369</v>
      </c>
      <c r="E56" s="14">
        <v>-1.4347300552120001E-4</v>
      </c>
      <c r="F56" s="14">
        <v>4839.3759969317598</v>
      </c>
      <c r="G56" s="14" t="s">
        <v>62</v>
      </c>
      <c r="L56" s="5"/>
    </row>
    <row r="57" spans="2:12">
      <c r="B57" s="13">
        <v>8.5000000000000006E-2</v>
      </c>
      <c r="C57" s="14">
        <v>1.2536207619608499</v>
      </c>
      <c r="D57" s="14">
        <f t="shared" si="0"/>
        <v>0.79768940523595888</v>
      </c>
      <c r="E57" s="14">
        <v>-6.1559372842057E-3</v>
      </c>
      <c r="F57" s="14">
        <v>101.82208688003099</v>
      </c>
      <c r="G57" s="14" t="s">
        <v>63</v>
      </c>
      <c r="L57" s="5"/>
    </row>
    <row r="58" spans="2:12">
      <c r="B58" s="13">
        <v>8.5000000000000006E-2</v>
      </c>
      <c r="C58" s="14">
        <v>1.3381993133927199</v>
      </c>
      <c r="D58" s="14">
        <f t="shared" si="0"/>
        <v>0.7472728389500608</v>
      </c>
      <c r="E58" s="14">
        <v>-3.8192496492510001E-4</v>
      </c>
      <c r="F58" s="14">
        <v>1751.91390494078</v>
      </c>
      <c r="G58" s="14" t="s">
        <v>64</v>
      </c>
      <c r="L58" s="5"/>
    </row>
    <row r="59" spans="2:12">
      <c r="B59" s="13">
        <v>8.5000000000000006E-2</v>
      </c>
      <c r="C59" s="14">
        <v>1.3886394637172299</v>
      </c>
      <c r="D59" s="14">
        <f t="shared" si="0"/>
        <v>0.72012932523400552</v>
      </c>
      <c r="E59" s="14">
        <v>-1.433499885049E-4</v>
      </c>
      <c r="F59" s="14">
        <v>4843.5283399730597</v>
      </c>
      <c r="G59" s="14" t="s">
        <v>65</v>
      </c>
      <c r="L59" s="5"/>
    </row>
    <row r="60" spans="2:12">
      <c r="B60" s="19">
        <v>0.106</v>
      </c>
      <c r="C60" s="20">
        <v>1.25218035905806</v>
      </c>
      <c r="D60" s="20">
        <f t="shared" si="0"/>
        <v>0.79860699999498463</v>
      </c>
      <c r="E60" s="20">
        <v>-6.1211681684313997E-3</v>
      </c>
      <c r="F60" s="20">
        <v>102.28279346382701</v>
      </c>
      <c r="G60" s="20" t="s">
        <v>66</v>
      </c>
      <c r="H60" s="21"/>
      <c r="I60" s="21"/>
      <c r="L60" s="5"/>
    </row>
    <row r="61" spans="2:12">
      <c r="B61" s="19">
        <v>0.106</v>
      </c>
      <c r="C61" s="20">
        <v>1.3441902833728701</v>
      </c>
      <c r="D61" s="20">
        <f t="shared" si="0"/>
        <v>0.74394229177938953</v>
      </c>
      <c r="E61" s="20">
        <v>-3.4231535933239998E-4</v>
      </c>
      <c r="F61" s="20">
        <v>1963.38003353729</v>
      </c>
      <c r="G61" s="20" t="s">
        <v>67</v>
      </c>
      <c r="H61" s="21"/>
      <c r="I61" s="21"/>
      <c r="L61" s="5"/>
    </row>
    <row r="62" spans="2:12">
      <c r="B62" s="19">
        <v>0.106</v>
      </c>
      <c r="C62" s="20">
        <v>1.3870645932711401</v>
      </c>
      <c r="D62" s="20">
        <f t="shared" si="0"/>
        <v>0.72094695867168057</v>
      </c>
      <c r="E62" s="20">
        <v>-1.3682460396099999E-4</v>
      </c>
      <c r="F62" s="20">
        <v>5068.7688950532101</v>
      </c>
      <c r="G62" s="20" t="s">
        <v>68</v>
      </c>
      <c r="H62" s="21"/>
      <c r="I62" s="21"/>
      <c r="L62" s="5"/>
    </row>
    <row r="63" spans="2:12">
      <c r="B63" s="19">
        <v>0.106</v>
      </c>
      <c r="C63" s="20">
        <v>1.2518093005903199</v>
      </c>
      <c r="D63" s="20">
        <f t="shared" si="0"/>
        <v>0.7988437212668309</v>
      </c>
      <c r="E63" s="20">
        <v>-6.0686140955695002E-3</v>
      </c>
      <c r="F63" s="20">
        <v>103.137988416845</v>
      </c>
      <c r="G63" s="20" t="s">
        <v>69</v>
      </c>
      <c r="H63" s="21"/>
      <c r="I63" s="21"/>
      <c r="L63" s="5"/>
    </row>
    <row r="64" spans="2:12">
      <c r="B64" s="19">
        <v>0.106</v>
      </c>
      <c r="C64" s="20">
        <v>1.3441922662169501</v>
      </c>
      <c r="D64" s="20">
        <f t="shared" si="0"/>
        <v>0.74394119437568751</v>
      </c>
      <c r="E64" s="20">
        <v>-3.434154084474E-4</v>
      </c>
      <c r="F64" s="20">
        <v>1957.09370219279</v>
      </c>
      <c r="G64" s="20" t="s">
        <v>70</v>
      </c>
      <c r="H64" s="21"/>
      <c r="I64" s="21"/>
      <c r="L64" s="5"/>
    </row>
    <row r="65" spans="2:12">
      <c r="B65" s="19">
        <v>0.106</v>
      </c>
      <c r="C65" s="20">
        <v>1.3870649669246</v>
      </c>
      <c r="D65" s="20">
        <f t="shared" si="0"/>
        <v>0.72094676445992267</v>
      </c>
      <c r="E65" s="20">
        <v>-1.3675967878830001E-4</v>
      </c>
      <c r="F65" s="20">
        <v>5071.1766041467199</v>
      </c>
      <c r="G65" s="20" t="s">
        <v>71</v>
      </c>
      <c r="H65" s="21"/>
      <c r="I65" s="21"/>
      <c r="L65" s="5"/>
    </row>
    <row r="66" spans="2:12">
      <c r="B66" s="13">
        <v>9.1999999999999998E-2</v>
      </c>
      <c r="C66" s="14">
        <v>1.2534716598761499</v>
      </c>
      <c r="D66" s="14">
        <f t="shared" si="0"/>
        <v>0.79778429142849994</v>
      </c>
      <c r="E66" s="14">
        <v>-6.0494490106305998E-3</v>
      </c>
      <c r="F66" s="14">
        <v>103.60213448145799</v>
      </c>
      <c r="G66" s="14" t="s">
        <v>72</v>
      </c>
      <c r="L66" s="5"/>
    </row>
    <row r="67" spans="2:12">
      <c r="B67" s="13">
        <v>9.1999999999999998E-2</v>
      </c>
      <c r="C67" s="14">
        <v>1.34027056878372</v>
      </c>
      <c r="D67" s="14">
        <f t="shared" si="0"/>
        <v>0.74611800280557417</v>
      </c>
      <c r="E67" s="14">
        <v>-3.6796469216159998E-4</v>
      </c>
      <c r="F67" s="14">
        <v>1821.1945294397501</v>
      </c>
      <c r="G67" s="14" t="s">
        <v>73</v>
      </c>
      <c r="L67" s="5"/>
    </row>
    <row r="68" spans="2:12">
      <c r="B68" s="13">
        <v>9.1999999999999998E-2</v>
      </c>
      <c r="C68" s="14">
        <v>1.38820297112324</v>
      </c>
      <c r="D68" s="14">
        <f t="shared" si="0"/>
        <v>0.72035575546338704</v>
      </c>
      <c r="E68" s="14">
        <v>-1.41101897629E-4</v>
      </c>
      <c r="F68" s="14">
        <v>4919.1506083515496</v>
      </c>
      <c r="G68" s="14" t="s">
        <v>74</v>
      </c>
      <c r="L68" s="5"/>
    </row>
    <row r="69" spans="2:12">
      <c r="B69" s="13">
        <v>9.1999999999999998E-2</v>
      </c>
      <c r="C69" s="14">
        <v>1.4108336359342399</v>
      </c>
      <c r="D69" s="14">
        <f t="shared" si="0"/>
        <v>0.70880079304163313</v>
      </c>
      <c r="E69" s="14">
        <v>-1.2559008367137799E-2</v>
      </c>
      <c r="F69" s="14">
        <v>56.168193964495501</v>
      </c>
      <c r="G69" s="14" t="s">
        <v>75</v>
      </c>
      <c r="L69" s="5"/>
    </row>
    <row r="70" spans="2:12">
      <c r="B70" s="13">
        <v>9.1999999999999998E-2</v>
      </c>
      <c r="C70" s="14">
        <v>1.20118526824051</v>
      </c>
      <c r="D70" s="14">
        <f t="shared" si="0"/>
        <v>0.83251104258445896</v>
      </c>
      <c r="E70" s="14">
        <v>-2.9033095694150999E-3</v>
      </c>
      <c r="F70" s="14">
        <v>206.86482779761999</v>
      </c>
      <c r="G70" s="14" t="s">
        <v>76</v>
      </c>
      <c r="L70" s="5"/>
    </row>
    <row r="71" spans="2:12">
      <c r="B71" s="13">
        <v>9.1999999999999998E-2</v>
      </c>
      <c r="C71" s="14">
        <v>1.2530583562983399</v>
      </c>
      <c r="D71" s="14">
        <f t="shared" si="0"/>
        <v>0.79804742929459427</v>
      </c>
      <c r="E71" s="14">
        <v>-5.2074710472935996E-3</v>
      </c>
      <c r="F71" s="14">
        <v>120.313521181222</v>
      </c>
      <c r="G71" s="14" t="s">
        <v>77</v>
      </c>
      <c r="L71" s="5"/>
    </row>
    <row r="72" spans="2:12">
      <c r="B72" s="13">
        <v>9.1999999999999998E-2</v>
      </c>
      <c r="C72" s="14">
        <v>1.3402711479484</v>
      </c>
      <c r="D72" s="14">
        <f t="shared" si="0"/>
        <v>0.74611768038932647</v>
      </c>
      <c r="E72" s="14">
        <v>-3.6895184897049998E-4</v>
      </c>
      <c r="F72" s="14">
        <v>1816.3225793394899</v>
      </c>
      <c r="G72" s="14" t="s">
        <v>78</v>
      </c>
      <c r="L72" s="5"/>
    </row>
    <row r="73" spans="2:12">
      <c r="B73" s="13">
        <v>9.1999999999999998E-2</v>
      </c>
      <c r="C73" s="14">
        <v>1.3882032606397201</v>
      </c>
      <c r="D73" s="14">
        <f t="shared" si="0"/>
        <v>0.72035560522972264</v>
      </c>
      <c r="E73" s="14">
        <v>-1.41201248714E-4</v>
      </c>
      <c r="F73" s="14">
        <v>4915.6904534581599</v>
      </c>
      <c r="G73" s="14" t="s">
        <v>79</v>
      </c>
      <c r="L73" s="5"/>
    </row>
    <row r="74" spans="2:12">
      <c r="B74" s="13">
        <v>9.9000000000000005E-2</v>
      </c>
      <c r="C74" s="14">
        <v>1.2527952214087399</v>
      </c>
      <c r="D74" s="14">
        <f t="shared" si="0"/>
        <v>0.7982150497632986</v>
      </c>
      <c r="E74" s="14">
        <v>-6.0583577730199999E-3</v>
      </c>
      <c r="F74" s="14">
        <v>103.39396156066201</v>
      </c>
      <c r="G74" s="14" t="s">
        <v>80</v>
      </c>
      <c r="L74" s="5"/>
    </row>
    <row r="75" spans="2:12">
      <c r="B75" s="13">
        <v>9.9000000000000005E-2</v>
      </c>
      <c r="C75" s="14">
        <v>1.34166090271793</v>
      </c>
      <c r="D75" s="14">
        <f t="shared" si="0"/>
        <v>0.74534481699079469</v>
      </c>
      <c r="E75" s="14">
        <v>-3.587747314845E-4</v>
      </c>
      <c r="F75" s="14">
        <v>1869.7817669129499</v>
      </c>
      <c r="G75" s="14" t="s">
        <v>81</v>
      </c>
      <c r="L75" s="5"/>
    </row>
    <row r="76" spans="2:12">
      <c r="B76" s="13">
        <v>9.9000000000000005E-2</v>
      </c>
      <c r="C76" s="14">
        <v>1.3874074747999301</v>
      </c>
      <c r="D76" s="14">
        <f t="shared" si="0"/>
        <v>0.72076878506381414</v>
      </c>
      <c r="E76" s="14">
        <v>-1.3834667575069999E-4</v>
      </c>
      <c r="F76" s="14">
        <v>5014.2421828019496</v>
      </c>
      <c r="G76" s="14" t="s">
        <v>82</v>
      </c>
      <c r="L76" s="5"/>
    </row>
    <row r="77" spans="2:12">
      <c r="B77" s="13">
        <v>9.9000000000000005E-2</v>
      </c>
      <c r="C77" s="14">
        <v>1.40720903021836</v>
      </c>
      <c r="D77" s="14">
        <f t="shared" si="0"/>
        <v>0.71062648016466157</v>
      </c>
      <c r="E77" s="14">
        <v>-1.0036926213843301E-2</v>
      </c>
      <c r="F77" s="14">
        <v>70.101592870010506</v>
      </c>
      <c r="G77" s="14" t="s">
        <v>83</v>
      </c>
      <c r="L77" s="5"/>
    </row>
    <row r="78" spans="2:12">
      <c r="B78" s="13">
        <v>9.9000000000000005E-2</v>
      </c>
      <c r="C78" s="14">
        <v>1.25295843933433</v>
      </c>
      <c r="D78" s="14">
        <f t="shared" si="0"/>
        <v>0.79811106945516774</v>
      </c>
      <c r="E78" s="14">
        <v>-5.8138414075212998E-3</v>
      </c>
      <c r="F78" s="14">
        <v>107.756503102525</v>
      </c>
      <c r="G78" s="14" t="s">
        <v>84</v>
      </c>
      <c r="L78" s="5"/>
    </row>
    <row r="79" spans="2:12">
      <c r="B79" s="13">
        <v>9.9000000000000005E-2</v>
      </c>
      <c r="C79" s="14">
        <v>1.3416616743452601</v>
      </c>
      <c r="D79" s="14">
        <f t="shared" si="0"/>
        <v>0.74534438832204608</v>
      </c>
      <c r="E79" s="14">
        <v>-3.6212892855889999E-4</v>
      </c>
      <c r="F79" s="14">
        <v>1852.46409294665</v>
      </c>
      <c r="G79" s="14" t="s">
        <v>85</v>
      </c>
      <c r="L79" s="5"/>
    </row>
    <row r="80" spans="2:12">
      <c r="B80" s="13">
        <v>9.9000000000000005E-2</v>
      </c>
      <c r="C80" s="14">
        <v>1.38740765097351</v>
      </c>
      <c r="D80" s="14">
        <f t="shared" si="0"/>
        <v>0.72076869354030482</v>
      </c>
      <c r="E80" s="14">
        <v>-1.3854166969180001E-4</v>
      </c>
      <c r="F80" s="14">
        <v>5007.1853979354401</v>
      </c>
      <c r="G80" s="14" t="s">
        <v>86</v>
      </c>
      <c r="L80" s="5"/>
    </row>
    <row r="81" spans="2:12">
      <c r="B81" s="19">
        <v>0.113</v>
      </c>
      <c r="C81" s="20">
        <v>1.250099950149</v>
      </c>
      <c r="D81" s="20">
        <f t="shared" ref="D81:D144" si="1">1/C81</f>
        <v>0.79993603701912763</v>
      </c>
      <c r="E81" s="20">
        <v>-6.0977736327075998E-3</v>
      </c>
      <c r="F81" s="20">
        <v>102.50462098524299</v>
      </c>
      <c r="G81" s="20" t="s">
        <v>87</v>
      </c>
      <c r="H81" s="21"/>
      <c r="I81" s="21"/>
      <c r="L81" s="5"/>
    </row>
    <row r="82" spans="2:12">
      <c r="B82" s="19">
        <v>0.113</v>
      </c>
      <c r="C82" s="20">
        <v>1.3458595959392501</v>
      </c>
      <c r="D82" s="20">
        <f t="shared" si="1"/>
        <v>0.74301955643606254</v>
      </c>
      <c r="E82" s="20">
        <v>-3.3291003581690002E-4</v>
      </c>
      <c r="F82" s="20">
        <v>2021.3562992125601</v>
      </c>
      <c r="G82" s="20" t="s">
        <v>88</v>
      </c>
      <c r="H82" s="21"/>
      <c r="I82" s="21"/>
      <c r="L82" s="5"/>
    </row>
    <row r="83" spans="2:12">
      <c r="B83" s="19">
        <v>0.113</v>
      </c>
      <c r="C83" s="20">
        <v>1.3866524590057601</v>
      </c>
      <c r="D83" s="20">
        <f t="shared" si="1"/>
        <v>0.72116123510645724</v>
      </c>
      <c r="E83" s="20">
        <v>-1.346285268049E-4</v>
      </c>
      <c r="F83" s="20">
        <v>5149.9206442889299</v>
      </c>
      <c r="G83" s="20" t="s">
        <v>89</v>
      </c>
      <c r="H83" s="21"/>
      <c r="I83" s="21"/>
      <c r="L83" s="5"/>
    </row>
    <row r="84" spans="2:12">
      <c r="B84" s="19">
        <v>0.113</v>
      </c>
      <c r="C84" s="20">
        <v>1.2532262176593401</v>
      </c>
      <c r="D84" s="20">
        <f t="shared" si="1"/>
        <v>0.79794053612101046</v>
      </c>
      <c r="E84" s="20">
        <v>-6.3743258606237E-3</v>
      </c>
      <c r="F84" s="20">
        <v>98.302647610229698</v>
      </c>
      <c r="G84" s="20" t="s">
        <v>90</v>
      </c>
      <c r="H84" s="21"/>
      <c r="I84" s="21"/>
      <c r="L84" s="5"/>
    </row>
    <row r="85" spans="2:12">
      <c r="B85" s="19">
        <v>0.113</v>
      </c>
      <c r="C85" s="20">
        <v>1.3458587201561401</v>
      </c>
      <c r="D85" s="20">
        <f t="shared" si="1"/>
        <v>0.74302003993701871</v>
      </c>
      <c r="E85" s="20">
        <v>-3.3244483557220002E-4</v>
      </c>
      <c r="F85" s="20">
        <v>2024.1835278317801</v>
      </c>
      <c r="G85" s="20" t="s">
        <v>91</v>
      </c>
      <c r="H85" s="21"/>
      <c r="I85" s="21"/>
      <c r="L85" s="5"/>
    </row>
    <row r="86" spans="2:12">
      <c r="B86" s="19">
        <v>0.113</v>
      </c>
      <c r="C86" s="20">
        <v>1.3866544831606</v>
      </c>
      <c r="D86" s="20">
        <f t="shared" si="1"/>
        <v>0.7211601823986471</v>
      </c>
      <c r="E86" s="20">
        <v>-1.347580062763E-4</v>
      </c>
      <c r="F86" s="20">
        <v>5144.9799588045398</v>
      </c>
      <c r="G86" s="20" t="s">
        <v>92</v>
      </c>
      <c r="H86" s="21"/>
      <c r="I86" s="21"/>
      <c r="L86" s="5"/>
    </row>
    <row r="87" spans="2:12">
      <c r="B87" s="13">
        <v>0.12</v>
      </c>
      <c r="C87" s="14">
        <v>1.25237671599261</v>
      </c>
      <c r="D87" s="14">
        <f t="shared" si="1"/>
        <v>0.79848178845086482</v>
      </c>
      <c r="E87" s="14">
        <v>-4.2048642809853999E-3</v>
      </c>
      <c r="F87" s="14">
        <v>148.91999269226301</v>
      </c>
      <c r="G87" s="14" t="s">
        <v>93</v>
      </c>
      <c r="L87" s="5"/>
    </row>
    <row r="88" spans="2:12">
      <c r="B88" s="13">
        <v>0.12</v>
      </c>
      <c r="C88" s="14">
        <v>1.3472053269287201</v>
      </c>
      <c r="D88" s="14">
        <f t="shared" si="1"/>
        <v>0.74227735001593376</v>
      </c>
      <c r="E88" s="14">
        <v>-3.2779973736529999E-4</v>
      </c>
      <c r="F88" s="14">
        <v>2054.92130310529</v>
      </c>
      <c r="G88" s="14" t="s">
        <v>94</v>
      </c>
      <c r="L88" s="5"/>
    </row>
    <row r="89" spans="2:12">
      <c r="B89" s="13">
        <v>0.12</v>
      </c>
      <c r="C89" s="14">
        <v>1.3861893186565899</v>
      </c>
      <c r="D89" s="14">
        <f t="shared" si="1"/>
        <v>0.72140218261755107</v>
      </c>
      <c r="E89" s="14">
        <v>-1.3281214645609999E-4</v>
      </c>
      <c r="F89" s="14">
        <v>5218.6089738178398</v>
      </c>
      <c r="G89" s="14" t="s">
        <v>95</v>
      </c>
      <c r="L89" s="5"/>
    </row>
    <row r="90" spans="2:12">
      <c r="B90" s="13">
        <v>0.12</v>
      </c>
      <c r="C90" s="14">
        <v>1.24903195239329</v>
      </c>
      <c r="D90" s="14">
        <f t="shared" si="1"/>
        <v>0.80062003064363896</v>
      </c>
      <c r="E90" s="14">
        <v>-6.3838145904377003E-3</v>
      </c>
      <c r="F90" s="14">
        <v>97.828025446118204</v>
      </c>
      <c r="G90" s="14" t="s">
        <v>96</v>
      </c>
      <c r="L90" s="5"/>
    </row>
    <row r="91" spans="2:12">
      <c r="B91" s="13">
        <v>0.12</v>
      </c>
      <c r="C91" s="14">
        <v>1.3472047609425799</v>
      </c>
      <c r="D91" s="14">
        <f t="shared" si="1"/>
        <v>0.74227766186065436</v>
      </c>
      <c r="E91" s="14">
        <v>-3.272522806176E-4</v>
      </c>
      <c r="F91" s="14">
        <v>2058.35809363914</v>
      </c>
      <c r="G91" s="14" t="s">
        <v>97</v>
      </c>
      <c r="L91" s="5"/>
    </row>
    <row r="92" spans="2:12">
      <c r="B92" s="13">
        <v>0.12</v>
      </c>
      <c r="C92" s="14">
        <v>1.38618984115197</v>
      </c>
      <c r="D92" s="14">
        <f t="shared" si="1"/>
        <v>0.72140191070002846</v>
      </c>
      <c r="E92" s="14">
        <v>-1.329433396921E-4</v>
      </c>
      <c r="F92" s="14">
        <v>5213.4610291930903</v>
      </c>
      <c r="G92" s="14" t="s">
        <v>98</v>
      </c>
      <c r="L92" s="5"/>
    </row>
    <row r="93" spans="2:12">
      <c r="B93" s="19">
        <v>0.14099999999999999</v>
      </c>
      <c r="C93" s="20">
        <v>1.2484107971193099</v>
      </c>
      <c r="D93" s="20">
        <f t="shared" si="1"/>
        <v>0.80101838457940744</v>
      </c>
      <c r="E93" s="20">
        <v>-5.7582850163057997E-3</v>
      </c>
      <c r="F93" s="20">
        <v>108.401268223451</v>
      </c>
      <c r="G93" s="20" t="s">
        <v>99</v>
      </c>
      <c r="H93" s="21"/>
      <c r="I93" s="21"/>
      <c r="L93" s="5"/>
    </row>
    <row r="94" spans="2:12">
      <c r="B94" s="19">
        <v>0.14099999999999999</v>
      </c>
      <c r="C94" s="20">
        <v>1.35121113707028</v>
      </c>
      <c r="D94" s="20">
        <f t="shared" si="1"/>
        <v>0.74007678930786336</v>
      </c>
      <c r="E94" s="20">
        <v>-3.0299477873369998E-4</v>
      </c>
      <c r="F94" s="20">
        <v>2229.75977130207</v>
      </c>
      <c r="G94" s="20" t="s">
        <v>100</v>
      </c>
      <c r="H94" s="21"/>
      <c r="I94" s="21"/>
      <c r="L94" s="5"/>
    </row>
    <row r="95" spans="2:12">
      <c r="B95" s="19">
        <v>0.14099999999999999</v>
      </c>
      <c r="C95" s="20">
        <v>1.3848165124424301</v>
      </c>
      <c r="D95" s="20">
        <f t="shared" si="1"/>
        <v>0.7221173281912121</v>
      </c>
      <c r="E95" s="20">
        <v>-1.2729173753640001E-4</v>
      </c>
      <c r="F95" s="20">
        <v>5439.5381006014204</v>
      </c>
      <c r="G95" s="20" t="s">
        <v>101</v>
      </c>
      <c r="H95" s="21"/>
      <c r="I95" s="21"/>
      <c r="L95" s="5"/>
    </row>
    <row r="96" spans="2:12">
      <c r="B96" s="19">
        <v>0.14099999999999999</v>
      </c>
      <c r="C96" s="20">
        <v>1.24947766225042</v>
      </c>
      <c r="D96" s="20">
        <f t="shared" si="1"/>
        <v>0.80033443591053188</v>
      </c>
      <c r="E96" s="20">
        <v>-4.5898230192180003E-3</v>
      </c>
      <c r="F96" s="20">
        <v>136.11392607282801</v>
      </c>
      <c r="G96" s="20" t="s">
        <v>102</v>
      </c>
      <c r="H96" s="21"/>
      <c r="I96" s="21"/>
      <c r="L96" s="5"/>
    </row>
    <row r="97" spans="2:12">
      <c r="B97" s="19">
        <v>0.14099999999999999</v>
      </c>
      <c r="C97" s="20">
        <v>1.3512100943768499</v>
      </c>
      <c r="D97" s="20">
        <f t="shared" si="1"/>
        <v>0.74007736040573269</v>
      </c>
      <c r="E97" s="20">
        <v>-3.0271011917890002E-4</v>
      </c>
      <c r="F97" s="20">
        <v>2231.85484852949</v>
      </c>
      <c r="G97" s="20" t="s">
        <v>103</v>
      </c>
      <c r="H97" s="21"/>
      <c r="I97" s="21"/>
      <c r="L97" s="5"/>
    </row>
    <row r="98" spans="2:12">
      <c r="B98" s="19">
        <v>0.14099999999999999</v>
      </c>
      <c r="C98" s="20">
        <v>1.38482008061303</v>
      </c>
      <c r="D98" s="20">
        <f t="shared" si="1"/>
        <v>0.72211546756118783</v>
      </c>
      <c r="E98" s="20">
        <v>-1.2580798873820001E-4</v>
      </c>
      <c r="F98" s="20">
        <v>5503.7048700239302</v>
      </c>
      <c r="G98" s="20" t="s">
        <v>104</v>
      </c>
      <c r="H98" s="21"/>
      <c r="I98" s="21"/>
      <c r="L98" s="5"/>
    </row>
    <row r="99" spans="2:12">
      <c r="B99" s="13">
        <v>0.127</v>
      </c>
      <c r="C99" s="14">
        <v>1.2529476817862599</v>
      </c>
      <c r="D99" s="14">
        <f t="shared" si="1"/>
        <v>0.79811792187073127</v>
      </c>
      <c r="E99" s="14">
        <v>-1.8608907141846999E-3</v>
      </c>
      <c r="F99" s="14">
        <v>336.65267719258901</v>
      </c>
      <c r="G99" s="14" t="s">
        <v>105</v>
      </c>
      <c r="L99" s="5"/>
    </row>
    <row r="100" spans="2:12">
      <c r="B100" s="13">
        <v>0.127</v>
      </c>
      <c r="C100" s="14">
        <v>1.3482410831132099</v>
      </c>
      <c r="D100" s="14">
        <f t="shared" si="1"/>
        <v>0.74170711197355754</v>
      </c>
      <c r="E100" s="14">
        <v>-3.1848297132870001E-4</v>
      </c>
      <c r="F100" s="14">
        <v>2116.6611789134799</v>
      </c>
      <c r="G100" s="14" t="s">
        <v>106</v>
      </c>
      <c r="L100" s="5"/>
    </row>
    <row r="101" spans="2:12">
      <c r="B101" s="13">
        <v>0.127</v>
      </c>
      <c r="C101" s="14">
        <v>1.38537940873189</v>
      </c>
      <c r="D101" s="14">
        <f t="shared" si="1"/>
        <v>0.7218239232495538</v>
      </c>
      <c r="E101" s="14">
        <v>-1.29560191379E-4</v>
      </c>
      <c r="F101" s="14">
        <v>5346.4702158340197</v>
      </c>
      <c r="G101" s="14" t="s">
        <v>107</v>
      </c>
      <c r="L101" s="5"/>
    </row>
    <row r="102" spans="2:12">
      <c r="B102" s="13">
        <v>0.127</v>
      </c>
      <c r="C102" s="14">
        <v>1.2499776670453999</v>
      </c>
      <c r="D102" s="14">
        <f t="shared" si="1"/>
        <v>0.80001429334631413</v>
      </c>
      <c r="E102" s="14">
        <v>-4.6517708168059002E-3</v>
      </c>
      <c r="F102" s="14">
        <v>134.35503556295899</v>
      </c>
      <c r="G102" s="14" t="s">
        <v>108</v>
      </c>
      <c r="L102" s="5"/>
    </row>
    <row r="103" spans="2:12">
      <c r="B103" s="13">
        <v>0.127</v>
      </c>
      <c r="C103" s="14">
        <v>1.3482422879024001</v>
      </c>
      <c r="D103" s="14">
        <f t="shared" si="1"/>
        <v>0.7417064491841473</v>
      </c>
      <c r="E103" s="14">
        <v>-3.1704629326099998E-4</v>
      </c>
      <c r="F103" s="14">
        <v>2126.2546141681401</v>
      </c>
      <c r="G103" s="14" t="s">
        <v>109</v>
      </c>
      <c r="L103" s="5"/>
    </row>
    <row r="104" spans="2:12">
      <c r="B104" s="13">
        <v>0.127</v>
      </c>
      <c r="C104" s="14">
        <v>1.38537932684063</v>
      </c>
      <c r="D104" s="14">
        <f t="shared" si="1"/>
        <v>0.72182396591734121</v>
      </c>
      <c r="E104" s="14">
        <v>-1.313509515179E-4</v>
      </c>
      <c r="F104" s="14">
        <v>5273.5793339554102</v>
      </c>
      <c r="G104" s="14" t="s">
        <v>110</v>
      </c>
      <c r="L104" s="5"/>
    </row>
    <row r="105" spans="2:12">
      <c r="B105" s="19">
        <v>0.13400000000000001</v>
      </c>
      <c r="C105" s="20">
        <v>1.24954043037049</v>
      </c>
      <c r="D105" s="20">
        <f t="shared" si="1"/>
        <v>0.80029423273923117</v>
      </c>
      <c r="E105" s="20">
        <v>-5.9121071724295999E-3</v>
      </c>
      <c r="F105" s="20">
        <v>105.676402163137</v>
      </c>
      <c r="G105" s="20" t="s">
        <v>111</v>
      </c>
      <c r="H105" s="21"/>
      <c r="I105" s="21"/>
      <c r="L105" s="5"/>
    </row>
    <row r="106" spans="2:12">
      <c r="B106" s="19">
        <v>0.13400000000000001</v>
      </c>
      <c r="C106" s="20">
        <v>1.35010227383354</v>
      </c>
      <c r="D106" s="20">
        <f t="shared" si="1"/>
        <v>0.74068462766198884</v>
      </c>
      <c r="E106" s="20">
        <v>-3.0807210196099997E-4</v>
      </c>
      <c r="F106" s="20">
        <v>2191.2115138620402</v>
      </c>
      <c r="G106" s="20" t="s">
        <v>112</v>
      </c>
      <c r="H106" s="21"/>
      <c r="I106" s="21"/>
      <c r="L106" s="5"/>
    </row>
    <row r="107" spans="2:12">
      <c r="B107" s="19">
        <v>0.13400000000000001</v>
      </c>
      <c r="C107" s="20">
        <v>1.3572760407606701</v>
      </c>
      <c r="D107" s="20">
        <f t="shared" si="1"/>
        <v>0.7367698021395569</v>
      </c>
      <c r="E107" s="20">
        <v>-1.1432406687619E-3</v>
      </c>
      <c r="F107" s="20">
        <v>593.60906143697298</v>
      </c>
      <c r="G107" s="20" t="s">
        <v>113</v>
      </c>
      <c r="H107" s="21"/>
      <c r="I107" s="21"/>
      <c r="L107" s="5"/>
    </row>
    <row r="108" spans="2:12">
      <c r="B108" s="19">
        <v>0.13400000000000001</v>
      </c>
      <c r="C108" s="20">
        <v>1.3852032103724501</v>
      </c>
      <c r="D108" s="20">
        <f t="shared" si="1"/>
        <v>0.72191573951891319</v>
      </c>
      <c r="E108" s="20">
        <v>-1.2921503226050001E-4</v>
      </c>
      <c r="F108" s="20">
        <v>5360.0699010743601</v>
      </c>
      <c r="G108" s="20" t="s">
        <v>114</v>
      </c>
      <c r="H108" s="21"/>
      <c r="I108" s="21"/>
      <c r="L108" s="5"/>
    </row>
    <row r="109" spans="2:12">
      <c r="B109" s="19">
        <v>0.13400000000000001</v>
      </c>
      <c r="C109" s="20">
        <v>1.2501635361527601</v>
      </c>
      <c r="D109" s="20">
        <f t="shared" si="1"/>
        <v>0.79989535055340788</v>
      </c>
      <c r="E109" s="20">
        <v>-4.3655772103469003E-3</v>
      </c>
      <c r="F109" s="20">
        <v>143.18422008316699</v>
      </c>
      <c r="G109" s="20" t="s">
        <v>115</v>
      </c>
      <c r="H109" s="21"/>
      <c r="I109" s="21"/>
      <c r="L109" s="5"/>
    </row>
    <row r="110" spans="2:12">
      <c r="B110" s="19">
        <v>0.13400000000000001</v>
      </c>
      <c r="C110" s="20">
        <v>1.3501016444799201</v>
      </c>
      <c r="D110" s="20">
        <f t="shared" si="1"/>
        <v>0.7406849729341789</v>
      </c>
      <c r="E110" s="20">
        <v>-3.0732561760259998E-4</v>
      </c>
      <c r="F110" s="20">
        <v>2196.5328744987401</v>
      </c>
      <c r="G110" s="20" t="s">
        <v>116</v>
      </c>
      <c r="H110" s="21"/>
      <c r="I110" s="21"/>
      <c r="L110" s="5"/>
    </row>
    <row r="111" spans="2:12">
      <c r="B111" s="19">
        <v>0.13400000000000001</v>
      </c>
      <c r="C111" s="20">
        <v>1.38520324445104</v>
      </c>
      <c r="D111" s="20">
        <f t="shared" si="1"/>
        <v>0.7219157217584361</v>
      </c>
      <c r="E111" s="20">
        <v>-1.302784992255E-4</v>
      </c>
      <c r="F111" s="20">
        <v>5316.3156341426702</v>
      </c>
      <c r="G111" s="20" t="s">
        <v>117</v>
      </c>
      <c r="H111" s="21"/>
      <c r="I111" s="21"/>
      <c r="L111" s="5"/>
    </row>
    <row r="112" spans="2:12">
      <c r="B112" s="13">
        <v>0.14799999999999999</v>
      </c>
      <c r="C112" s="14">
        <v>1.2050960952338201</v>
      </c>
      <c r="D112" s="14">
        <f t="shared" si="1"/>
        <v>0.82980934379840798</v>
      </c>
      <c r="E112" s="14">
        <v>1.6595455479485001E-3</v>
      </c>
      <c r="F112" s="14">
        <v>-363.08015068448202</v>
      </c>
      <c r="G112" s="14" t="s">
        <v>118</v>
      </c>
      <c r="L112" s="5"/>
    </row>
    <row r="113" spans="2:12">
      <c r="B113" s="13">
        <v>0.14799999999999999</v>
      </c>
      <c r="C113" s="14">
        <v>1.2460230972894499</v>
      </c>
      <c r="D113" s="14">
        <f t="shared" si="1"/>
        <v>0.80255334124653144</v>
      </c>
      <c r="E113" s="14">
        <v>-6.4149033393188001E-3</v>
      </c>
      <c r="F113" s="14">
        <v>97.119397704109701</v>
      </c>
      <c r="G113" s="14" t="s">
        <v>119</v>
      </c>
      <c r="L113" s="5"/>
    </row>
    <row r="114" spans="2:12">
      <c r="B114" s="13">
        <v>0.14799999999999999</v>
      </c>
      <c r="C114" s="14">
        <v>1.3518611748773499</v>
      </c>
      <c r="D114" s="14">
        <f t="shared" si="1"/>
        <v>0.73972092592327521</v>
      </c>
      <c r="E114" s="14">
        <v>-2.991425017152E-4</v>
      </c>
      <c r="F114" s="14">
        <v>2259.5605223700099</v>
      </c>
      <c r="G114" s="14" t="s">
        <v>120</v>
      </c>
      <c r="L114" s="5"/>
    </row>
    <row r="115" spans="2:12">
      <c r="B115" s="13">
        <v>0.14799999999999999</v>
      </c>
      <c r="C115" s="14">
        <v>1.3842054473315799</v>
      </c>
      <c r="D115" s="14">
        <f t="shared" si="1"/>
        <v>0.72243611085895021</v>
      </c>
      <c r="E115" s="14">
        <v>-1.248898068081E-4</v>
      </c>
      <c r="F115" s="14">
        <v>5541.7070564392998</v>
      </c>
      <c r="G115" s="14" t="s">
        <v>121</v>
      </c>
      <c r="L115" s="5"/>
    </row>
    <row r="116" spans="2:12">
      <c r="B116" s="13">
        <v>0.14799999999999999</v>
      </c>
      <c r="C116" s="14">
        <v>1.4375464138363301</v>
      </c>
      <c r="D116" s="14">
        <f t="shared" si="1"/>
        <v>0.69562971350005653</v>
      </c>
      <c r="E116" s="14">
        <v>-8.4506364412578003E-3</v>
      </c>
      <c r="F116" s="14">
        <v>85.0555117255971</v>
      </c>
      <c r="G116" s="14" t="s">
        <v>122</v>
      </c>
      <c r="L116" s="5"/>
    </row>
    <row r="117" spans="2:12">
      <c r="B117" s="13">
        <v>0.14799999999999999</v>
      </c>
      <c r="C117" s="14">
        <v>1.2493193634008699</v>
      </c>
      <c r="D117" s="14">
        <f t="shared" si="1"/>
        <v>0.80043584474495122</v>
      </c>
      <c r="E117" s="14">
        <v>-5.1815976683687003E-3</v>
      </c>
      <c r="F117" s="14">
        <v>120.553489807535</v>
      </c>
      <c r="G117" s="14" t="s">
        <v>123</v>
      </c>
      <c r="L117" s="5"/>
    </row>
    <row r="118" spans="2:12">
      <c r="B118" s="13">
        <v>0.14799999999999999</v>
      </c>
      <c r="C118" s="14">
        <v>1.35186073539669</v>
      </c>
      <c r="D118" s="14">
        <f t="shared" si="1"/>
        <v>0.73972116640147845</v>
      </c>
      <c r="E118" s="14">
        <v>-3.0002765511920001E-4</v>
      </c>
      <c r="F118" s="14">
        <v>2252.8935455287001</v>
      </c>
      <c r="G118" s="14" t="s">
        <v>124</v>
      </c>
      <c r="L118" s="5"/>
    </row>
    <row r="119" spans="2:12">
      <c r="B119" s="13">
        <v>0.14799999999999999</v>
      </c>
      <c r="C119" s="14">
        <v>1.38420522639921</v>
      </c>
      <c r="D119" s="14">
        <f t="shared" si="1"/>
        <v>0.72243622616665104</v>
      </c>
      <c r="E119" s="14">
        <v>-1.2593948824260001E-4</v>
      </c>
      <c r="F119" s="14">
        <v>5495.5171158572302</v>
      </c>
      <c r="G119" s="14" t="s">
        <v>125</v>
      </c>
      <c r="L119" s="5"/>
    </row>
    <row r="120" spans="2:12">
      <c r="B120" s="19">
        <v>0.155</v>
      </c>
      <c r="C120" s="20">
        <v>1.24523709513842</v>
      </c>
      <c r="D120" s="20">
        <f t="shared" si="1"/>
        <v>0.80305991839155777</v>
      </c>
      <c r="E120" s="20">
        <v>-5.5627787812416998E-3</v>
      </c>
      <c r="F120" s="20">
        <v>111.9258147868</v>
      </c>
      <c r="G120" s="20" t="s">
        <v>126</v>
      </c>
      <c r="H120" s="21"/>
      <c r="I120" s="21"/>
      <c r="L120" s="5"/>
    </row>
    <row r="121" spans="2:12">
      <c r="B121" s="19">
        <v>0.155</v>
      </c>
      <c r="C121" s="20">
        <v>1.35329161184952</v>
      </c>
      <c r="D121" s="20">
        <f t="shared" si="1"/>
        <v>0.7389390366746732</v>
      </c>
      <c r="E121" s="20">
        <v>-2.84782831245E-4</v>
      </c>
      <c r="F121" s="20">
        <v>2376.0063166956902</v>
      </c>
      <c r="G121" s="20" t="s">
        <v>127</v>
      </c>
      <c r="H121" s="21"/>
      <c r="I121" s="21"/>
      <c r="L121" s="5"/>
    </row>
    <row r="122" spans="2:12">
      <c r="B122" s="19">
        <v>0.155</v>
      </c>
      <c r="C122" s="20">
        <v>1.3837667034133601</v>
      </c>
      <c r="D122" s="20">
        <f t="shared" si="1"/>
        <v>0.72266517002705988</v>
      </c>
      <c r="E122" s="20">
        <v>-1.2047852937300001E-4</v>
      </c>
      <c r="F122" s="20">
        <v>5742.7938015791196</v>
      </c>
      <c r="G122" s="20" t="s">
        <v>128</v>
      </c>
      <c r="H122" s="21"/>
      <c r="I122" s="21"/>
      <c r="L122" s="5"/>
    </row>
    <row r="123" spans="2:12">
      <c r="B123" s="19">
        <v>0.155</v>
      </c>
      <c r="C123" s="20">
        <v>1.24836909113307</v>
      </c>
      <c r="D123" s="20">
        <f t="shared" si="1"/>
        <v>0.80104514530423032</v>
      </c>
      <c r="E123" s="20">
        <v>-4.2955035755102003E-3</v>
      </c>
      <c r="F123" s="20">
        <v>145.311145618681</v>
      </c>
      <c r="G123" s="20" t="s">
        <v>129</v>
      </c>
      <c r="H123" s="21"/>
      <c r="I123" s="21"/>
      <c r="L123" s="5"/>
    </row>
    <row r="124" spans="2:12">
      <c r="B124" s="19">
        <v>0.155</v>
      </c>
      <c r="C124" s="20">
        <v>1.35327842533926</v>
      </c>
      <c r="D124" s="20">
        <f t="shared" si="1"/>
        <v>0.73894623698689732</v>
      </c>
      <c r="E124" s="20">
        <v>-2.880666801584E-4</v>
      </c>
      <c r="F124" s="20">
        <v>2348.8978742611498</v>
      </c>
      <c r="G124" s="20" t="s">
        <v>130</v>
      </c>
      <c r="H124" s="21"/>
      <c r="I124" s="21"/>
      <c r="L124" s="5"/>
    </row>
    <row r="125" spans="2:12">
      <c r="B125" s="19">
        <v>0.155</v>
      </c>
      <c r="C125" s="20">
        <v>1.3837759204596201</v>
      </c>
      <c r="D125" s="20">
        <f t="shared" si="1"/>
        <v>0.72266035650327753</v>
      </c>
      <c r="E125" s="20">
        <v>-1.2475524955689999E-4</v>
      </c>
      <c r="F125" s="20">
        <v>5545.96269645549</v>
      </c>
      <c r="G125" s="20" t="s">
        <v>131</v>
      </c>
      <c r="H125" s="21"/>
      <c r="I125" s="21"/>
      <c r="L125" s="5"/>
    </row>
    <row r="126" spans="2:12">
      <c r="B126" s="13">
        <v>0.16200000000000001</v>
      </c>
      <c r="C126" s="14">
        <v>1.20431534790663</v>
      </c>
      <c r="D126" s="14">
        <f t="shared" si="1"/>
        <v>0.83034730209012464</v>
      </c>
      <c r="E126" s="14">
        <v>6.5069772393042003E-3</v>
      </c>
      <c r="F126" s="14">
        <v>-92.5403073974325</v>
      </c>
      <c r="G126" s="14" t="s">
        <v>132</v>
      </c>
      <c r="L126" s="5"/>
    </row>
    <row r="127" spans="2:12">
      <c r="B127" s="13">
        <v>0.16200000000000001</v>
      </c>
      <c r="C127" s="14">
        <v>1.24710728474354</v>
      </c>
      <c r="D127" s="14">
        <f t="shared" si="1"/>
        <v>0.80185563201616916</v>
      </c>
      <c r="E127" s="14">
        <v>-6.2367634472439998E-3</v>
      </c>
      <c r="F127" s="14">
        <v>99.980325956936397</v>
      </c>
      <c r="G127" s="14" t="s">
        <v>133</v>
      </c>
      <c r="L127" s="5"/>
    </row>
    <row r="128" spans="2:12">
      <c r="B128" s="13">
        <v>0.16200000000000001</v>
      </c>
      <c r="C128" s="14">
        <v>1.3543065568547401</v>
      </c>
      <c r="D128" s="14">
        <f t="shared" si="1"/>
        <v>0.73838526066241128</v>
      </c>
      <c r="E128" s="14">
        <v>-2.8434228137159999E-4</v>
      </c>
      <c r="F128" s="14">
        <v>2381.4723408736099</v>
      </c>
      <c r="G128" s="14" t="s">
        <v>134</v>
      </c>
      <c r="L128" s="5"/>
    </row>
    <row r="129" spans="2:12">
      <c r="B129" s="13">
        <v>0.16200000000000001</v>
      </c>
      <c r="C129" s="14">
        <v>1.3834540914423701</v>
      </c>
      <c r="D129" s="14">
        <f t="shared" si="1"/>
        <v>0.72282846694060798</v>
      </c>
      <c r="E129" s="14">
        <v>-1.2225197832289999E-4</v>
      </c>
      <c r="F129" s="14">
        <v>5658.2073779915299</v>
      </c>
      <c r="G129" s="14" t="s">
        <v>135</v>
      </c>
      <c r="L129" s="5"/>
    </row>
    <row r="130" spans="2:12">
      <c r="B130" s="13">
        <v>0.16200000000000001</v>
      </c>
      <c r="C130" s="14">
        <v>1.2473312867167601</v>
      </c>
      <c r="D130" s="14">
        <f t="shared" si="1"/>
        <v>0.80171163078271823</v>
      </c>
      <c r="E130" s="14">
        <v>-4.3815026699623996E-3</v>
      </c>
      <c r="F130" s="14">
        <v>142.34058274891501</v>
      </c>
      <c r="G130" s="14" t="s">
        <v>136</v>
      </c>
      <c r="L130" s="5"/>
    </row>
    <row r="131" spans="2:12">
      <c r="B131" s="13">
        <v>0.16200000000000001</v>
      </c>
      <c r="C131" s="14">
        <v>1.3543137208474101</v>
      </c>
      <c r="D131" s="14">
        <f t="shared" si="1"/>
        <v>0.73838135478261879</v>
      </c>
      <c r="E131" s="14">
        <v>-2.9055154085810001E-4</v>
      </c>
      <c r="F131" s="14">
        <v>2330.5911867601899</v>
      </c>
      <c r="G131" s="14" t="s">
        <v>137</v>
      </c>
      <c r="L131" s="5"/>
    </row>
    <row r="132" spans="2:12">
      <c r="B132" s="13">
        <v>0.16200000000000001</v>
      </c>
      <c r="C132" s="14">
        <v>1.3834546314334699</v>
      </c>
      <c r="D132" s="14">
        <f t="shared" si="1"/>
        <v>0.72282818480563227</v>
      </c>
      <c r="E132" s="14">
        <v>-1.2259159787409999E-4</v>
      </c>
      <c r="F132" s="14">
        <v>5642.5344616749098</v>
      </c>
      <c r="G132" s="14" t="s">
        <v>138</v>
      </c>
      <c r="L132" s="5"/>
    </row>
    <row r="133" spans="2:12">
      <c r="B133" s="19">
        <v>0.16900000000000001</v>
      </c>
      <c r="C133" s="20">
        <v>1.21499532858819</v>
      </c>
      <c r="D133" s="20">
        <f t="shared" si="1"/>
        <v>0.82304843193264621</v>
      </c>
      <c r="E133" s="20">
        <v>-3.1947982859969002E-3</v>
      </c>
      <c r="F133" s="20">
        <v>190.15211913591301</v>
      </c>
      <c r="G133" s="20" t="s">
        <v>139</v>
      </c>
      <c r="H133" s="21"/>
      <c r="I133" s="21"/>
      <c r="L133" s="5"/>
    </row>
    <row r="134" spans="2:12">
      <c r="B134" s="19">
        <v>0.16900000000000001</v>
      </c>
      <c r="C134" s="20">
        <v>1.2461116430063399</v>
      </c>
      <c r="D134" s="20">
        <f t="shared" si="1"/>
        <v>0.80249631372308128</v>
      </c>
      <c r="E134" s="20">
        <v>-5.7966236245770002E-3</v>
      </c>
      <c r="F134" s="20">
        <v>107.48598871616799</v>
      </c>
      <c r="G134" s="20" t="s">
        <v>140</v>
      </c>
      <c r="H134" s="21"/>
      <c r="I134" s="21"/>
      <c r="L134" s="5"/>
    </row>
    <row r="135" spans="2:12">
      <c r="B135" s="19">
        <v>0.16900000000000001</v>
      </c>
      <c r="C135" s="20">
        <v>1.3550676763659399</v>
      </c>
      <c r="D135" s="20">
        <f t="shared" si="1"/>
        <v>0.7379705216508663</v>
      </c>
      <c r="E135" s="20">
        <v>-2.8080440495009999E-4</v>
      </c>
      <c r="F135" s="20">
        <v>2412.8319436556999</v>
      </c>
      <c r="G135" s="20" t="s">
        <v>141</v>
      </c>
      <c r="H135" s="21"/>
      <c r="I135" s="21"/>
      <c r="L135" s="5"/>
    </row>
    <row r="136" spans="2:12">
      <c r="B136" s="19">
        <v>0.16900000000000001</v>
      </c>
      <c r="C136" s="20">
        <v>1.38306539726227</v>
      </c>
      <c r="D136" s="20">
        <f t="shared" si="1"/>
        <v>0.72303160933638089</v>
      </c>
      <c r="E136" s="20">
        <v>-1.2039743837870001E-4</v>
      </c>
      <c r="F136" s="20">
        <v>5743.7492686170999</v>
      </c>
      <c r="G136" s="20" t="s">
        <v>142</v>
      </c>
      <c r="H136" s="21"/>
      <c r="I136" s="21"/>
      <c r="L136" s="5"/>
    </row>
    <row r="137" spans="2:12">
      <c r="B137" s="19">
        <v>0.16900000000000001</v>
      </c>
      <c r="C137" s="20">
        <v>1.2463528608399299</v>
      </c>
      <c r="D137" s="20">
        <f t="shared" si="1"/>
        <v>0.80234099942298021</v>
      </c>
      <c r="E137" s="20">
        <v>-4.6341141210291996E-3</v>
      </c>
      <c r="F137" s="20">
        <v>134.475848920517</v>
      </c>
      <c r="G137" s="20" t="s">
        <v>143</v>
      </c>
      <c r="H137" s="21"/>
      <c r="I137" s="21"/>
      <c r="L137" s="5"/>
    </row>
    <row r="138" spans="2:12">
      <c r="B138" s="19">
        <v>0.16900000000000001</v>
      </c>
      <c r="C138" s="20">
        <v>1.3550675854332599</v>
      </c>
      <c r="D138" s="20">
        <f t="shared" si="1"/>
        <v>0.73797057117285181</v>
      </c>
      <c r="E138" s="20">
        <v>-2.8105323217369999E-4</v>
      </c>
      <c r="F138" s="20">
        <v>2410.6956090711601</v>
      </c>
      <c r="G138" s="20" t="s">
        <v>144</v>
      </c>
      <c r="H138" s="21"/>
      <c r="I138" s="21"/>
      <c r="L138" s="5"/>
    </row>
    <row r="139" spans="2:12">
      <c r="B139" s="19">
        <v>0.16900000000000001</v>
      </c>
      <c r="C139" s="20">
        <v>1.38306581523693</v>
      </c>
      <c r="D139" s="20">
        <f t="shared" si="1"/>
        <v>0.72303139082986601</v>
      </c>
      <c r="E139" s="20">
        <v>-1.203780889262E-4</v>
      </c>
      <c r="F139" s="20">
        <v>5744.6742491661798</v>
      </c>
      <c r="G139" s="20" t="s">
        <v>145</v>
      </c>
      <c r="H139" s="21"/>
      <c r="I139" s="21"/>
      <c r="L139" s="5"/>
    </row>
    <row r="140" spans="2:12">
      <c r="B140" s="13">
        <v>0.183</v>
      </c>
      <c r="C140" s="14">
        <v>1.2463416623299099</v>
      </c>
      <c r="D140" s="14">
        <f t="shared" si="1"/>
        <v>0.80234820854066691</v>
      </c>
      <c r="E140" s="14">
        <v>-6.7889750773796002E-3</v>
      </c>
      <c r="F140" s="14">
        <v>91.791592112527596</v>
      </c>
      <c r="G140" s="14" t="s">
        <v>146</v>
      </c>
      <c r="L140" s="5"/>
    </row>
    <row r="141" spans="2:12">
      <c r="B141" s="13">
        <v>0.183</v>
      </c>
      <c r="C141" s="14">
        <v>1.35676957923088</v>
      </c>
      <c r="D141" s="14">
        <f t="shared" si="1"/>
        <v>0.73704482714513386</v>
      </c>
      <c r="E141" s="14">
        <v>-2.6768514443349997E-4</v>
      </c>
      <c r="F141" s="14">
        <v>2534.2638682882798</v>
      </c>
      <c r="G141" s="14" t="s">
        <v>147</v>
      </c>
      <c r="L141" s="5"/>
    </row>
    <row r="142" spans="2:12">
      <c r="B142" s="13">
        <v>0.183</v>
      </c>
      <c r="C142" s="14">
        <v>1.38221543379342</v>
      </c>
      <c r="D142" s="14">
        <f t="shared" si="1"/>
        <v>0.72347622197760508</v>
      </c>
      <c r="E142" s="14">
        <v>-1.170562313185E-4</v>
      </c>
      <c r="F142" s="14">
        <v>5904.0660126502598</v>
      </c>
      <c r="G142" s="14" t="s">
        <v>148</v>
      </c>
      <c r="L142" s="5"/>
    </row>
    <row r="143" spans="2:12">
      <c r="B143" s="13">
        <v>0.183</v>
      </c>
      <c r="C143" s="14">
        <v>1.229585025417</v>
      </c>
      <c r="D143" s="14">
        <f t="shared" si="1"/>
        <v>0.813282513473081</v>
      </c>
      <c r="E143" s="14">
        <v>-6.5973343214860997E-3</v>
      </c>
      <c r="F143" s="14">
        <v>93.188018485928296</v>
      </c>
      <c r="G143" s="14" t="s">
        <v>149</v>
      </c>
      <c r="L143" s="5"/>
    </row>
    <row r="144" spans="2:12">
      <c r="B144" s="13">
        <v>0.183</v>
      </c>
      <c r="C144" s="14">
        <v>1.35676832697742</v>
      </c>
      <c r="D144" s="14">
        <f t="shared" si="1"/>
        <v>0.73704550741376684</v>
      </c>
      <c r="E144" s="14">
        <v>-2.6744997997930003E-4</v>
      </c>
      <c r="F144" s="14">
        <v>2536.4898645391499</v>
      </c>
      <c r="G144" s="14" t="s">
        <v>150</v>
      </c>
      <c r="L144" s="5"/>
    </row>
    <row r="145" spans="2:12">
      <c r="B145" s="13">
        <v>0.183</v>
      </c>
      <c r="C145" s="14">
        <v>1.36400430254684</v>
      </c>
      <c r="D145" s="14">
        <f t="shared" ref="D145:D208" si="2">1/C145</f>
        <v>0.73313551733878046</v>
      </c>
      <c r="E145" s="14">
        <v>1.08500793397134E-2</v>
      </c>
      <c r="F145" s="14">
        <v>-62.856881495525997</v>
      </c>
      <c r="G145" s="14" t="s">
        <v>151</v>
      </c>
      <c r="L145" s="5"/>
    </row>
    <row r="146" spans="2:12">
      <c r="B146" s="13">
        <v>0.183</v>
      </c>
      <c r="C146" s="14">
        <v>1.38221319587294</v>
      </c>
      <c r="D146" s="14">
        <f t="shared" si="2"/>
        <v>0.72347739334701378</v>
      </c>
      <c r="E146" s="14">
        <v>-1.195055374839E-4</v>
      </c>
      <c r="F146" s="14">
        <v>5783.0508316763398</v>
      </c>
      <c r="G146" s="14" t="s">
        <v>152</v>
      </c>
      <c r="L146" s="5"/>
    </row>
    <row r="147" spans="2:12">
      <c r="B147" s="19">
        <v>0.17599999999999999</v>
      </c>
      <c r="C147" s="20">
        <v>1.24569508685982</v>
      </c>
      <c r="D147" s="20">
        <f t="shared" si="2"/>
        <v>0.80276466572636607</v>
      </c>
      <c r="E147" s="20">
        <v>-6.2560900071418997E-3</v>
      </c>
      <c r="F147" s="20">
        <v>99.558596938162594</v>
      </c>
      <c r="G147" s="20" t="s">
        <v>153</v>
      </c>
      <c r="H147" s="21"/>
      <c r="I147" s="21"/>
      <c r="L147" s="5"/>
    </row>
    <row r="148" spans="2:12">
      <c r="B148" s="19">
        <v>0.17599999999999999</v>
      </c>
      <c r="C148" s="20">
        <v>1.35542761177799</v>
      </c>
      <c r="D148" s="20">
        <f t="shared" si="2"/>
        <v>0.73777455270240822</v>
      </c>
      <c r="E148" s="20">
        <v>-2.7485889316160002E-4</v>
      </c>
      <c r="F148" s="20">
        <v>2465.6790183992298</v>
      </c>
      <c r="G148" s="20" t="s">
        <v>154</v>
      </c>
      <c r="H148" s="21"/>
      <c r="I148" s="21"/>
      <c r="L148" s="5"/>
    </row>
    <row r="149" spans="2:12">
      <c r="B149" s="19">
        <v>0.17599999999999999</v>
      </c>
      <c r="C149" s="20">
        <v>1.38226817626576</v>
      </c>
      <c r="D149" s="20">
        <f t="shared" si="2"/>
        <v>0.72344861667981875</v>
      </c>
      <c r="E149" s="20">
        <v>-1.177083440332E-4</v>
      </c>
      <c r="F149" s="20">
        <v>5871.5810999573996</v>
      </c>
      <c r="G149" s="20" t="s">
        <v>155</v>
      </c>
      <c r="H149" s="21"/>
      <c r="I149" s="21"/>
      <c r="L149" s="5"/>
    </row>
    <row r="150" spans="2:12">
      <c r="B150" s="19">
        <v>0.17599999999999999</v>
      </c>
      <c r="C150" s="20">
        <v>1.24404623874751</v>
      </c>
      <c r="D150" s="20">
        <f t="shared" si="2"/>
        <v>0.80382864306296797</v>
      </c>
      <c r="E150" s="20">
        <v>-5.4681543714688004E-3</v>
      </c>
      <c r="F150" s="20">
        <v>113.753759882728</v>
      </c>
      <c r="G150" s="20" t="s">
        <v>156</v>
      </c>
      <c r="H150" s="21"/>
      <c r="I150" s="21"/>
      <c r="L150" s="5"/>
    </row>
    <row r="151" spans="2:12">
      <c r="B151" s="19">
        <v>0.17599999999999999</v>
      </c>
      <c r="C151" s="20">
        <v>1.3554293700117099</v>
      </c>
      <c r="D151" s="20">
        <f t="shared" si="2"/>
        <v>0.73777359567718437</v>
      </c>
      <c r="E151" s="20">
        <v>-2.7603307933389998E-4</v>
      </c>
      <c r="F151" s="20">
        <v>2455.1937276542499</v>
      </c>
      <c r="G151" s="20" t="s">
        <v>157</v>
      </c>
      <c r="H151" s="21"/>
      <c r="I151" s="21"/>
      <c r="L151" s="5"/>
    </row>
    <row r="152" spans="2:12">
      <c r="B152" s="19">
        <v>0.17599999999999999</v>
      </c>
      <c r="C152" s="20">
        <v>1.3822530431092801</v>
      </c>
      <c r="D152" s="20">
        <f t="shared" si="2"/>
        <v>0.72345653712620595</v>
      </c>
      <c r="E152" s="20">
        <v>-1.8608594972719999E-4</v>
      </c>
      <c r="F152" s="20">
        <v>3714.0177566738898</v>
      </c>
      <c r="G152" s="20" t="s">
        <v>158</v>
      </c>
      <c r="H152" s="21"/>
      <c r="I152" s="21"/>
      <c r="L152" s="5"/>
    </row>
    <row r="153" spans="2:12">
      <c r="B153" s="13">
        <v>0.19</v>
      </c>
      <c r="C153" s="14">
        <v>1.2445125455846799</v>
      </c>
      <c r="D153" s="14">
        <f t="shared" si="2"/>
        <v>0.8035274562300162</v>
      </c>
      <c r="E153" s="14">
        <v>-6.1702426837019998E-3</v>
      </c>
      <c r="F153" s="14">
        <v>100.84794143283101</v>
      </c>
      <c r="G153" s="14" t="s">
        <v>159</v>
      </c>
      <c r="L153" s="5"/>
    </row>
    <row r="154" spans="2:12">
      <c r="B154" s="13">
        <v>0.19</v>
      </c>
      <c r="C154" s="14">
        <v>1.35746058984423</v>
      </c>
      <c r="D154" s="14">
        <f t="shared" si="2"/>
        <v>0.73666963702773203</v>
      </c>
      <c r="E154" s="14">
        <v>-2.6648092895370002E-4</v>
      </c>
      <c r="F154" s="14">
        <v>2547.0126420938</v>
      </c>
      <c r="G154" s="14" t="s">
        <v>160</v>
      </c>
      <c r="L154" s="5"/>
    </row>
    <row r="155" spans="2:12">
      <c r="B155" s="13">
        <v>0.19</v>
      </c>
      <c r="C155" s="14">
        <v>1.3818906293862701</v>
      </c>
      <c r="D155" s="14">
        <f t="shared" si="2"/>
        <v>0.72364627035941576</v>
      </c>
      <c r="E155" s="14">
        <v>-1.210664529954E-4</v>
      </c>
      <c r="F155" s="14">
        <v>5707.1574957172697</v>
      </c>
      <c r="G155" s="14" t="s">
        <v>161</v>
      </c>
      <c r="L155" s="5"/>
    </row>
    <row r="156" spans="2:12">
      <c r="B156" s="13">
        <v>0.19</v>
      </c>
      <c r="C156" s="14">
        <v>1.24364564678713</v>
      </c>
      <c r="D156" s="14">
        <f t="shared" si="2"/>
        <v>0.80408756512229096</v>
      </c>
      <c r="E156" s="14">
        <v>-3.6592362205593002E-3</v>
      </c>
      <c r="F156" s="14">
        <v>169.93240827139201</v>
      </c>
      <c r="G156" s="14" t="s">
        <v>162</v>
      </c>
      <c r="L156" s="5"/>
    </row>
    <row r="157" spans="2:12">
      <c r="B157" s="13">
        <v>0.19</v>
      </c>
      <c r="C157" s="14">
        <v>1.35745961811787</v>
      </c>
      <c r="D157" s="14">
        <f t="shared" si="2"/>
        <v>0.73667016436666388</v>
      </c>
      <c r="E157" s="14">
        <v>-2.6542504373840001E-4</v>
      </c>
      <c r="F157" s="14">
        <v>2557.14306193215</v>
      </c>
      <c r="G157" s="14" t="s">
        <v>163</v>
      </c>
      <c r="L157" s="5"/>
    </row>
    <row r="158" spans="2:12">
      <c r="B158" s="13">
        <v>0.19</v>
      </c>
      <c r="C158" s="14">
        <v>1.38189249924291</v>
      </c>
      <c r="D158" s="14">
        <f t="shared" si="2"/>
        <v>0.72364529118427412</v>
      </c>
      <c r="E158" s="14">
        <v>-1.1750282379970001E-4</v>
      </c>
      <c r="F158" s="14">
        <v>5880.2522975873399</v>
      </c>
      <c r="G158" s="14" t="s">
        <v>164</v>
      </c>
      <c r="L158" s="5"/>
    </row>
    <row r="159" spans="2:12">
      <c r="B159" s="19">
        <v>0.20399999999999999</v>
      </c>
      <c r="C159" s="20">
        <v>1.26450271641312</v>
      </c>
      <c r="D159" s="20">
        <f t="shared" si="2"/>
        <v>0.79082471474366889</v>
      </c>
      <c r="E159" s="20">
        <v>-8.9156615014106995E-3</v>
      </c>
      <c r="F159" s="20">
        <v>70.914688507018298</v>
      </c>
      <c r="G159" s="20" t="s">
        <v>165</v>
      </c>
      <c r="H159" s="21"/>
      <c r="I159" s="21"/>
      <c r="L159" s="5"/>
    </row>
    <row r="160" spans="2:12">
      <c r="B160" s="19">
        <v>0.20399999999999999</v>
      </c>
      <c r="C160" s="20">
        <v>1.3586497774036199</v>
      </c>
      <c r="D160" s="20">
        <f t="shared" si="2"/>
        <v>0.73602485101863435</v>
      </c>
      <c r="E160" s="20">
        <v>-2.5382879752259999E-4</v>
      </c>
      <c r="F160" s="20">
        <v>2676.31133792542</v>
      </c>
      <c r="G160" s="20" t="s">
        <v>166</v>
      </c>
      <c r="H160" s="21"/>
      <c r="I160" s="21"/>
      <c r="L160" s="5"/>
    </row>
    <row r="161" spans="2:12">
      <c r="B161" s="19">
        <v>0.20399999999999999</v>
      </c>
      <c r="C161" s="20">
        <v>1.38100329079198</v>
      </c>
      <c r="D161" s="20">
        <f t="shared" si="2"/>
        <v>0.72411123613363615</v>
      </c>
      <c r="E161" s="20">
        <v>-1.354879885815E-4</v>
      </c>
      <c r="F161" s="20">
        <v>5096.4048741506404</v>
      </c>
      <c r="G161" s="20" t="s">
        <v>167</v>
      </c>
      <c r="H161" s="21"/>
      <c r="I161" s="21"/>
      <c r="L161" s="5"/>
    </row>
    <row r="162" spans="2:12">
      <c r="B162" s="19">
        <v>0.20399999999999999</v>
      </c>
      <c r="C162" s="20">
        <v>1.5078314684793801</v>
      </c>
      <c r="D162" s="20">
        <f t="shared" si="2"/>
        <v>0.66320409203853625</v>
      </c>
      <c r="E162" s="20">
        <v>-6.7413107148451999E-3</v>
      </c>
      <c r="F162" s="20">
        <v>111.835185489888</v>
      </c>
      <c r="G162" s="20" t="s">
        <v>168</v>
      </c>
      <c r="H162" s="21"/>
      <c r="I162" s="21"/>
      <c r="L162" s="5"/>
    </row>
    <row r="163" spans="2:12">
      <c r="B163" s="19">
        <v>0.20399999999999999</v>
      </c>
      <c r="C163" s="20">
        <v>1.2447022335001301</v>
      </c>
      <c r="D163" s="20">
        <f t="shared" si="2"/>
        <v>0.80340500168299522</v>
      </c>
      <c r="E163" s="20">
        <v>-4.1651878319722002E-3</v>
      </c>
      <c r="F163" s="20">
        <v>149.41729925667499</v>
      </c>
      <c r="G163" s="20" t="s">
        <v>169</v>
      </c>
      <c r="H163" s="21"/>
      <c r="I163" s="21"/>
      <c r="L163" s="5"/>
    </row>
    <row r="164" spans="2:12">
      <c r="B164" s="19">
        <v>0.20399999999999999</v>
      </c>
      <c r="C164" s="20">
        <v>1.3586520407901299</v>
      </c>
      <c r="D164" s="20">
        <f t="shared" si="2"/>
        <v>0.73602362487046036</v>
      </c>
      <c r="E164" s="20">
        <v>-2.5572432049349999E-4</v>
      </c>
      <c r="F164" s="20">
        <v>2656.47795674598</v>
      </c>
      <c r="G164" s="20" t="s">
        <v>170</v>
      </c>
      <c r="H164" s="21"/>
      <c r="I164" s="21"/>
      <c r="L164" s="5"/>
    </row>
    <row r="165" spans="2:12">
      <c r="B165" s="19">
        <v>0.20399999999999999</v>
      </c>
      <c r="C165" s="20">
        <v>1.38100044567028</v>
      </c>
      <c r="D165" s="20">
        <f t="shared" si="2"/>
        <v>0.72411272793952053</v>
      </c>
      <c r="E165" s="20">
        <v>-1.13602542838E-4</v>
      </c>
      <c r="F165" s="20">
        <v>6078.2109764901397</v>
      </c>
      <c r="G165" s="20" t="s">
        <v>171</v>
      </c>
      <c r="H165" s="21"/>
      <c r="I165" s="21"/>
      <c r="L165" s="5"/>
    </row>
    <row r="166" spans="2:12">
      <c r="B166" s="13">
        <v>0.19700000000000001</v>
      </c>
      <c r="C166" s="14">
        <v>1.2437697894459501</v>
      </c>
      <c r="D166" s="14">
        <f t="shared" si="2"/>
        <v>0.80400730785192986</v>
      </c>
      <c r="E166" s="14">
        <v>-6.3671741406932996E-3</v>
      </c>
      <c r="F166" s="14">
        <v>97.670470601460806</v>
      </c>
      <c r="G166" s="14" t="s">
        <v>172</v>
      </c>
      <c r="L166" s="5"/>
    </row>
    <row r="167" spans="2:12">
      <c r="B167" s="13">
        <v>0.19700000000000001</v>
      </c>
      <c r="C167" s="14">
        <v>1.3579323133838199</v>
      </c>
      <c r="D167" s="14">
        <f t="shared" si="2"/>
        <v>0.73641373000993593</v>
      </c>
      <c r="E167" s="14">
        <v>-2.6147572974600001E-4</v>
      </c>
      <c r="F167" s="14">
        <v>2596.6698987755299</v>
      </c>
      <c r="G167" s="14" t="s">
        <v>173</v>
      </c>
      <c r="L167" s="5"/>
    </row>
    <row r="168" spans="2:12">
      <c r="B168" s="13">
        <v>0.19700000000000001</v>
      </c>
      <c r="C168" s="14">
        <v>1.38142442246788</v>
      </c>
      <c r="D168" s="14">
        <f t="shared" si="2"/>
        <v>0.72389048849558135</v>
      </c>
      <c r="E168" s="14">
        <v>-1.135968058098E-4</v>
      </c>
      <c r="F168" s="14">
        <v>6080.3840945145103</v>
      </c>
      <c r="G168" s="14" t="s">
        <v>174</v>
      </c>
      <c r="L168" s="5"/>
    </row>
    <row r="169" spans="2:12">
      <c r="B169" s="13">
        <v>0.19700000000000001</v>
      </c>
      <c r="C169" s="14">
        <v>1.2451371181330799</v>
      </c>
      <c r="D169" s="14">
        <f t="shared" si="2"/>
        <v>0.8031243992624435</v>
      </c>
      <c r="E169" s="14">
        <v>-3.7984130497661999E-3</v>
      </c>
      <c r="F169" s="14">
        <v>163.90227995474299</v>
      </c>
      <c r="G169" s="14" t="s">
        <v>175</v>
      </c>
      <c r="L169" s="5"/>
    </row>
    <row r="170" spans="2:12">
      <c r="B170" s="13">
        <v>0.19700000000000001</v>
      </c>
      <c r="C170" s="14">
        <v>1.35794290612433</v>
      </c>
      <c r="D170" s="14">
        <f t="shared" si="2"/>
        <v>0.73640798555667875</v>
      </c>
      <c r="E170" s="14">
        <v>-2.6713599026709998E-4</v>
      </c>
      <c r="F170" s="14">
        <v>2541.6697030717601</v>
      </c>
      <c r="G170" s="14" t="s">
        <v>176</v>
      </c>
      <c r="L170" s="5"/>
    </row>
    <row r="171" spans="2:12">
      <c r="B171" s="13">
        <v>0.19700000000000001</v>
      </c>
      <c r="C171" s="14">
        <v>1.3814344926655899</v>
      </c>
      <c r="D171" s="14">
        <f t="shared" si="2"/>
        <v>0.7238852115748311</v>
      </c>
      <c r="E171" s="14">
        <v>-1.196299002212E-4</v>
      </c>
      <c r="F171" s="14">
        <v>5773.7843553792</v>
      </c>
      <c r="G171" s="14" t="s">
        <v>177</v>
      </c>
      <c r="L171" s="5"/>
    </row>
    <row r="172" spans="2:12">
      <c r="B172" s="19">
        <v>0.21099999999999999</v>
      </c>
      <c r="C172" s="20">
        <v>1.2456474756510301</v>
      </c>
      <c r="D172" s="20">
        <f t="shared" si="2"/>
        <v>0.80279534904316019</v>
      </c>
      <c r="E172" s="20">
        <v>-1.19301998665815E-2</v>
      </c>
      <c r="F172" s="20">
        <v>52.205641547560901</v>
      </c>
      <c r="G172" s="20" t="s">
        <v>178</v>
      </c>
      <c r="H172" s="21"/>
      <c r="I172" s="21"/>
      <c r="L172" s="5"/>
    </row>
    <row r="173" spans="2:12">
      <c r="B173" s="19">
        <v>0.21099999999999999</v>
      </c>
      <c r="C173" s="20">
        <v>1.35939061027498</v>
      </c>
      <c r="D173" s="20">
        <f t="shared" si="2"/>
        <v>0.73562373643122203</v>
      </c>
      <c r="E173" s="20">
        <v>-2.5274735544740003E-4</v>
      </c>
      <c r="F173" s="20">
        <v>2689.2281580323302</v>
      </c>
      <c r="G173" s="20" t="s">
        <v>179</v>
      </c>
      <c r="H173" s="21"/>
      <c r="I173" s="21"/>
      <c r="L173" s="5"/>
    </row>
    <row r="174" spans="2:12">
      <c r="B174" s="19">
        <v>0.21099999999999999</v>
      </c>
      <c r="C174" s="20">
        <v>1.3807918584394601</v>
      </c>
      <c r="D174" s="20">
        <f t="shared" si="2"/>
        <v>0.72422211493206334</v>
      </c>
      <c r="E174" s="20">
        <v>-1.1233839843300001E-4</v>
      </c>
      <c r="F174" s="20">
        <v>6145.6807187007598</v>
      </c>
      <c r="G174" s="20" t="s">
        <v>180</v>
      </c>
      <c r="H174" s="21"/>
      <c r="I174" s="21"/>
      <c r="L174" s="5"/>
    </row>
    <row r="175" spans="2:12">
      <c r="B175" s="19">
        <v>0.21099999999999999</v>
      </c>
      <c r="C175" s="20">
        <v>1.23963679584342</v>
      </c>
      <c r="D175" s="20">
        <f t="shared" si="2"/>
        <v>0.80668789709458666</v>
      </c>
      <c r="E175" s="20">
        <v>2.5540206693109999E-4</v>
      </c>
      <c r="F175" s="20">
        <v>-2426.8339147341899</v>
      </c>
      <c r="G175" s="20" t="s">
        <v>181</v>
      </c>
      <c r="H175" s="21"/>
      <c r="I175" s="21"/>
      <c r="L175" s="5"/>
    </row>
    <row r="176" spans="2:12">
      <c r="B176" s="19">
        <v>0.21099999999999999</v>
      </c>
      <c r="C176" s="20">
        <v>1.35938938298926</v>
      </c>
      <c r="D176" s="20">
        <f t="shared" si="2"/>
        <v>0.73562440056801637</v>
      </c>
      <c r="E176" s="20">
        <v>-2.518799553466E-4</v>
      </c>
      <c r="F176" s="20">
        <v>2698.4866285179201</v>
      </c>
      <c r="G176" s="20" t="s">
        <v>182</v>
      </c>
      <c r="H176" s="21"/>
      <c r="I176" s="21"/>
      <c r="L176" s="5"/>
    </row>
    <row r="177" spans="2:12">
      <c r="B177" s="19">
        <v>0.21099999999999999</v>
      </c>
      <c r="C177" s="20">
        <v>1.3807902926501601</v>
      </c>
      <c r="D177" s="20">
        <f t="shared" si="2"/>
        <v>0.724222936185837</v>
      </c>
      <c r="E177" s="20">
        <v>-1.143393877183E-4</v>
      </c>
      <c r="F177" s="20">
        <v>6038.1217715273397</v>
      </c>
      <c r="G177" s="20" t="s">
        <v>183</v>
      </c>
      <c r="H177" s="21"/>
      <c r="I177" s="21"/>
      <c r="L177" s="5"/>
    </row>
    <row r="178" spans="2:12">
      <c r="B178" s="13">
        <v>0.218</v>
      </c>
      <c r="C178" s="14">
        <v>1.2433449920009401</v>
      </c>
      <c r="D178" s="14">
        <f t="shared" si="2"/>
        <v>0.80428200252826043</v>
      </c>
      <c r="E178" s="14">
        <v>-5.9693501315201004E-3</v>
      </c>
      <c r="F178" s="14">
        <v>104.144083074945</v>
      </c>
      <c r="G178" s="14" t="s">
        <v>184</v>
      </c>
      <c r="L178" s="5"/>
    </row>
    <row r="179" spans="2:12">
      <c r="B179" s="13">
        <v>0.218</v>
      </c>
      <c r="C179" s="14">
        <v>1.35987086591199</v>
      </c>
      <c r="D179" s="14">
        <f t="shared" si="2"/>
        <v>0.73536394158231744</v>
      </c>
      <c r="E179" s="14">
        <v>-2.5004948134889999E-4</v>
      </c>
      <c r="F179" s="14">
        <v>2719.2035323884702</v>
      </c>
      <c r="G179" s="14" t="s">
        <v>185</v>
      </c>
      <c r="L179" s="5"/>
    </row>
    <row r="180" spans="2:12">
      <c r="B180" s="13">
        <v>0.218</v>
      </c>
      <c r="C180" s="14">
        <v>1.3804785691203001</v>
      </c>
      <c r="D180" s="14">
        <f t="shared" si="2"/>
        <v>0.72438647174163862</v>
      </c>
      <c r="E180" s="14">
        <v>-1.114699017533E-4</v>
      </c>
      <c r="F180" s="14">
        <v>6192.1583647549096</v>
      </c>
      <c r="G180" s="14" t="s">
        <v>186</v>
      </c>
      <c r="L180" s="5"/>
    </row>
    <row r="181" spans="2:12">
      <c r="B181" s="13">
        <v>0.218</v>
      </c>
      <c r="C181" s="14">
        <v>1.24546388429153</v>
      </c>
      <c r="D181" s="14">
        <f t="shared" si="2"/>
        <v>0.80291368751237635</v>
      </c>
      <c r="E181" s="14">
        <v>-4.7734791296830002E-3</v>
      </c>
      <c r="F181" s="14">
        <v>130.456617747297</v>
      </c>
      <c r="G181" s="14" t="s">
        <v>187</v>
      </c>
      <c r="L181" s="5"/>
    </row>
    <row r="182" spans="2:12">
      <c r="B182" s="13">
        <v>0.218</v>
      </c>
      <c r="C182" s="14">
        <v>1.3598696380302</v>
      </c>
      <c r="D182" s="14">
        <f t="shared" si="2"/>
        <v>0.73536460557242911</v>
      </c>
      <c r="E182" s="14">
        <v>-2.4983058300910002E-4</v>
      </c>
      <c r="F182" s="14">
        <v>2721.58360607949</v>
      </c>
      <c r="G182" s="14" t="s">
        <v>188</v>
      </c>
      <c r="L182" s="5"/>
    </row>
    <row r="183" spans="2:12">
      <c r="B183" s="13">
        <v>0.218</v>
      </c>
      <c r="C183" s="14">
        <v>1.3804781119387199</v>
      </c>
      <c r="D183" s="14">
        <f t="shared" si="2"/>
        <v>0.72438671164124224</v>
      </c>
      <c r="E183" s="14">
        <v>-1.128099436403E-4</v>
      </c>
      <c r="F183" s="14">
        <v>6118.6011950348202</v>
      </c>
      <c r="G183" s="14" t="s">
        <v>189</v>
      </c>
      <c r="L183" s="5"/>
    </row>
    <row r="184" spans="2:12">
      <c r="B184" s="19">
        <v>0.22500000000000001</v>
      </c>
      <c r="C184" s="20">
        <v>1.24778359851869</v>
      </c>
      <c r="D184" s="20">
        <f t="shared" si="2"/>
        <v>0.80142101658264542</v>
      </c>
      <c r="E184" s="20">
        <v>-6.2708266851425002E-3</v>
      </c>
      <c r="F184" s="20">
        <v>99.491156522875798</v>
      </c>
      <c r="G184" s="20" t="s">
        <v>190</v>
      </c>
      <c r="H184" s="21"/>
      <c r="I184" s="21"/>
      <c r="L184" s="5"/>
    </row>
    <row r="185" spans="2:12">
      <c r="B185" s="19">
        <v>0.22500000000000001</v>
      </c>
      <c r="C185" s="20">
        <v>1.35990532428264</v>
      </c>
      <c r="D185" s="20">
        <f t="shared" si="2"/>
        <v>0.73534530834159895</v>
      </c>
      <c r="E185" s="20">
        <v>-2.4549815477109999E-4</v>
      </c>
      <c r="F185" s="20">
        <v>2769.6854291034501</v>
      </c>
      <c r="G185" s="20" t="s">
        <v>191</v>
      </c>
      <c r="H185" s="21"/>
      <c r="I185" s="21"/>
      <c r="L185" s="5"/>
    </row>
    <row r="186" spans="2:12">
      <c r="B186" s="19">
        <v>0.22500000000000001</v>
      </c>
      <c r="C186" s="20">
        <v>1.3797701227877299</v>
      </c>
      <c r="D186" s="20">
        <f t="shared" si="2"/>
        <v>0.7247584097411599</v>
      </c>
      <c r="E186" s="20">
        <v>-1.092647840887E-4</v>
      </c>
      <c r="F186" s="20">
        <v>6313.88298752633</v>
      </c>
      <c r="G186" s="20" t="s">
        <v>192</v>
      </c>
      <c r="H186" s="21"/>
      <c r="I186" s="21"/>
      <c r="L186" s="5"/>
    </row>
    <row r="187" spans="2:12">
      <c r="B187" s="19">
        <v>0.22500000000000001</v>
      </c>
      <c r="C187" s="20">
        <v>1.2417782658640999</v>
      </c>
      <c r="D187" s="20">
        <f t="shared" si="2"/>
        <v>0.80529674861408784</v>
      </c>
      <c r="E187" s="20">
        <v>-7.0822850236768996E-3</v>
      </c>
      <c r="F187" s="20">
        <v>87.667910971719294</v>
      </c>
      <c r="G187" s="20" t="s">
        <v>193</v>
      </c>
      <c r="H187" s="21"/>
      <c r="I187" s="21"/>
      <c r="L187" s="5"/>
    </row>
    <row r="188" spans="2:12">
      <c r="B188" s="19">
        <v>0.22500000000000001</v>
      </c>
      <c r="C188" s="20">
        <v>1.35990380826232</v>
      </c>
      <c r="D188" s="20">
        <f t="shared" si="2"/>
        <v>0.73534612810430777</v>
      </c>
      <c r="E188" s="20">
        <v>-2.4574456248520002E-4</v>
      </c>
      <c r="F188" s="20">
        <v>2766.9051850214601</v>
      </c>
      <c r="G188" s="20" t="s">
        <v>194</v>
      </c>
      <c r="H188" s="21"/>
      <c r="I188" s="21"/>
      <c r="L188" s="5"/>
    </row>
    <row r="189" spans="2:12">
      <c r="B189" s="19">
        <v>0.22500000000000001</v>
      </c>
      <c r="C189" s="20">
        <v>1.3797470106852301</v>
      </c>
      <c r="D189" s="20">
        <f t="shared" si="2"/>
        <v>0.72477055014844016</v>
      </c>
      <c r="E189" s="20">
        <v>-1.3065038666989999E-4</v>
      </c>
      <c r="F189" s="20">
        <v>5280.3020559396</v>
      </c>
      <c r="G189" s="20" t="s">
        <v>195</v>
      </c>
      <c r="H189" s="21"/>
      <c r="I189" s="21"/>
      <c r="L189" s="5"/>
    </row>
    <row r="190" spans="2:12">
      <c r="B190" s="13">
        <v>0.23200000000000001</v>
      </c>
      <c r="C190" s="14">
        <v>1.2409151035435999</v>
      </c>
      <c r="D190" s="14">
        <f t="shared" si="2"/>
        <v>0.8058569012048975</v>
      </c>
      <c r="E190" s="14">
        <v>-6.3329454116048999E-3</v>
      </c>
      <c r="F190" s="14">
        <v>97.972982782201498</v>
      </c>
      <c r="G190" s="14" t="s">
        <v>196</v>
      </c>
      <c r="L190" s="5"/>
    </row>
    <row r="191" spans="2:12">
      <c r="B191" s="13">
        <v>0.23200000000000001</v>
      </c>
      <c r="C191" s="14">
        <v>1.36093491726253</v>
      </c>
      <c r="D191" s="14">
        <f t="shared" si="2"/>
        <v>0.73478899491495364</v>
      </c>
      <c r="E191" s="14">
        <v>-2.4002827266250001E-4</v>
      </c>
      <c r="F191" s="14">
        <v>2834.9471130339998</v>
      </c>
      <c r="G191" s="14" t="s">
        <v>197</v>
      </c>
      <c r="L191" s="5"/>
    </row>
    <row r="192" spans="2:12">
      <c r="B192" s="13">
        <v>0.23200000000000001</v>
      </c>
      <c r="C192" s="14">
        <v>1.37977332194522</v>
      </c>
      <c r="D192" s="14">
        <f t="shared" si="2"/>
        <v>0.72475672930839741</v>
      </c>
      <c r="E192" s="14">
        <v>-1.087521298591E-4</v>
      </c>
      <c r="F192" s="14">
        <v>6343.6611482083499</v>
      </c>
      <c r="G192" s="14" t="s">
        <v>198</v>
      </c>
      <c r="L192" s="5"/>
    </row>
    <row r="193" spans="2:12">
      <c r="B193" s="13">
        <v>0.23200000000000001</v>
      </c>
      <c r="C193" s="14">
        <v>1.2424846536458201</v>
      </c>
      <c r="D193" s="14">
        <f t="shared" si="2"/>
        <v>0.80483891456180334</v>
      </c>
      <c r="E193" s="14">
        <v>-1.7075428008762E-3</v>
      </c>
      <c r="F193" s="14">
        <v>363.82240404405701</v>
      </c>
      <c r="G193" s="14" t="s">
        <v>199</v>
      </c>
      <c r="L193" s="5"/>
    </row>
    <row r="194" spans="2:12">
      <c r="B194" s="13">
        <v>0.23200000000000001</v>
      </c>
      <c r="C194" s="14">
        <v>1.3609352736451601</v>
      </c>
      <c r="D194" s="14">
        <f t="shared" si="2"/>
        <v>0.73478880249872369</v>
      </c>
      <c r="E194" s="14">
        <v>-2.4031572973290001E-4</v>
      </c>
      <c r="F194" s="14">
        <v>2831.5567923031699</v>
      </c>
      <c r="G194" s="14" t="s">
        <v>200</v>
      </c>
      <c r="L194" s="5"/>
    </row>
    <row r="195" spans="2:12">
      <c r="B195" s="13">
        <v>0.23200000000000001</v>
      </c>
      <c r="C195" s="14">
        <v>1.36998513978446</v>
      </c>
      <c r="D195" s="14">
        <f t="shared" si="2"/>
        <v>0.72993492481044731</v>
      </c>
      <c r="E195" s="14">
        <v>-9.6099393146E-4</v>
      </c>
      <c r="F195" s="14">
        <v>712.79593706849005</v>
      </c>
      <c r="G195" s="14" t="s">
        <v>201</v>
      </c>
      <c r="L195" s="5"/>
    </row>
    <row r="196" spans="2:12">
      <c r="B196" s="13">
        <v>0.23200000000000001</v>
      </c>
      <c r="C196" s="14">
        <v>1.37977201824911</v>
      </c>
      <c r="D196" s="14">
        <f t="shared" si="2"/>
        <v>0.72475741410452033</v>
      </c>
      <c r="E196" s="14">
        <v>-1.109150553208E-4</v>
      </c>
      <c r="F196" s="14">
        <v>6219.9491956154297</v>
      </c>
      <c r="G196" s="14" t="s">
        <v>202</v>
      </c>
      <c r="L196" s="5"/>
    </row>
    <row r="197" spans="2:12">
      <c r="B197" s="19">
        <v>0.23899999999999999</v>
      </c>
      <c r="C197" s="20">
        <v>1.2425109163835599</v>
      </c>
      <c r="D197" s="20">
        <f t="shared" si="2"/>
        <v>0.80482190282125665</v>
      </c>
      <c r="E197" s="20">
        <v>-6.5053604574882001E-3</v>
      </c>
      <c r="F197" s="20">
        <v>95.499006127579506</v>
      </c>
      <c r="G197" s="20" t="s">
        <v>203</v>
      </c>
      <c r="H197" s="21"/>
      <c r="I197" s="21"/>
      <c r="L197" s="5"/>
    </row>
    <row r="198" spans="2:12">
      <c r="B198" s="19">
        <v>0.23899999999999999</v>
      </c>
      <c r="C198" s="20">
        <v>1.36141199725954</v>
      </c>
      <c r="D198" s="20">
        <f t="shared" si="2"/>
        <v>0.73453150259653521</v>
      </c>
      <c r="E198" s="20">
        <v>-2.3898686729149999E-4</v>
      </c>
      <c r="F198" s="20">
        <v>2848.29876362804</v>
      </c>
      <c r="G198" s="20" t="s">
        <v>204</v>
      </c>
      <c r="H198" s="21"/>
      <c r="I198" s="21"/>
      <c r="L198" s="5"/>
    </row>
    <row r="199" spans="2:12">
      <c r="B199" s="19">
        <v>0.23899999999999999</v>
      </c>
      <c r="C199" s="20">
        <v>1.3795222767936699</v>
      </c>
      <c r="D199" s="20">
        <f t="shared" si="2"/>
        <v>0.72488862037388202</v>
      </c>
      <c r="E199" s="20">
        <v>-1.091711898411E-4</v>
      </c>
      <c r="F199" s="20">
        <v>6318.16085727677</v>
      </c>
      <c r="G199" s="20" t="s">
        <v>205</v>
      </c>
      <c r="H199" s="21"/>
      <c r="I199" s="21"/>
      <c r="L199" s="5"/>
    </row>
    <row r="200" spans="2:12">
      <c r="B200" s="19">
        <v>0.23899999999999999</v>
      </c>
      <c r="C200" s="20">
        <v>1.24437459776919</v>
      </c>
      <c r="D200" s="20">
        <f t="shared" si="2"/>
        <v>0.80361653298991786</v>
      </c>
      <c r="E200" s="20">
        <v>-4.4856662980773997E-3</v>
      </c>
      <c r="F200" s="20">
        <v>138.70565876718501</v>
      </c>
      <c r="G200" s="20" t="s">
        <v>206</v>
      </c>
      <c r="H200" s="21"/>
      <c r="I200" s="21"/>
      <c r="L200" s="5"/>
    </row>
    <row r="201" spans="2:12">
      <c r="B201" s="19">
        <v>0.23899999999999999</v>
      </c>
      <c r="C201" s="20">
        <v>1.3614101783171599</v>
      </c>
      <c r="D201" s="20">
        <f t="shared" si="2"/>
        <v>0.7345324839837033</v>
      </c>
      <c r="E201" s="20">
        <v>-2.3903914871939999E-4</v>
      </c>
      <c r="F201" s="20">
        <v>2847.6719935001402</v>
      </c>
      <c r="G201" s="20" t="s">
        <v>207</v>
      </c>
      <c r="H201" s="21"/>
      <c r="I201" s="21"/>
      <c r="L201" s="5"/>
    </row>
    <row r="202" spans="2:12">
      <c r="B202" s="19">
        <v>0.23899999999999999</v>
      </c>
      <c r="C202" s="20">
        <v>1.3795218817882</v>
      </c>
      <c r="D202" s="20">
        <f t="shared" si="2"/>
        <v>0.72488882793490295</v>
      </c>
      <c r="E202" s="20">
        <v>-1.104514090268E-4</v>
      </c>
      <c r="F202" s="20">
        <v>6244.92658781916</v>
      </c>
      <c r="G202" s="20" t="s">
        <v>208</v>
      </c>
      <c r="H202" s="21"/>
      <c r="I202" s="21"/>
      <c r="L202" s="5"/>
    </row>
    <row r="203" spans="2:12">
      <c r="B203" s="13">
        <v>0.246</v>
      </c>
      <c r="C203" s="14">
        <v>1.2418905192145999</v>
      </c>
      <c r="D203" s="14">
        <f t="shared" si="2"/>
        <v>0.80522395857601281</v>
      </c>
      <c r="E203" s="14">
        <v>-6.3541885321379997E-3</v>
      </c>
      <c r="F203" s="14">
        <v>97.722196385376293</v>
      </c>
      <c r="G203" s="14" t="s">
        <v>209</v>
      </c>
      <c r="L203" s="5"/>
    </row>
    <row r="204" spans="2:12">
      <c r="B204" s="13">
        <v>0.246</v>
      </c>
      <c r="C204" s="14">
        <v>1.36171724043584</v>
      </c>
      <c r="D204" s="14">
        <f t="shared" si="2"/>
        <v>0.73436684966985777</v>
      </c>
      <c r="E204" s="14">
        <v>-2.35720386207E-4</v>
      </c>
      <c r="F204" s="14">
        <v>2888.4163613236801</v>
      </c>
      <c r="G204" s="14" t="s">
        <v>210</v>
      </c>
      <c r="L204" s="5"/>
    </row>
    <row r="205" spans="2:12">
      <c r="B205" s="13">
        <v>0.246</v>
      </c>
      <c r="C205" s="14">
        <v>1.3791695342886801</v>
      </c>
      <c r="D205" s="14">
        <f t="shared" si="2"/>
        <v>0.7250740210961516</v>
      </c>
      <c r="E205" s="14">
        <v>-1.075317696161E-4</v>
      </c>
      <c r="F205" s="14">
        <v>6412.8468229064201</v>
      </c>
      <c r="G205" s="14" t="s">
        <v>211</v>
      </c>
      <c r="L205" s="5"/>
    </row>
    <row r="206" spans="2:12">
      <c r="B206" s="13">
        <v>0.246</v>
      </c>
      <c r="C206" s="14">
        <v>1.24097586341904</v>
      </c>
      <c r="D206" s="14">
        <f t="shared" si="2"/>
        <v>0.80581744534891919</v>
      </c>
      <c r="E206" s="14">
        <v>-4.0026529907971004E-3</v>
      </c>
      <c r="F206" s="14">
        <v>155.01916682164199</v>
      </c>
      <c r="G206" s="14" t="s">
        <v>212</v>
      </c>
      <c r="L206" s="5"/>
    </row>
    <row r="207" spans="2:12">
      <c r="B207" s="13">
        <v>0.246</v>
      </c>
      <c r="C207" s="14">
        <v>1.36172690098136</v>
      </c>
      <c r="D207" s="14">
        <f t="shared" si="2"/>
        <v>0.73436163982611113</v>
      </c>
      <c r="E207" s="14">
        <v>-2.3406052727899999E-4</v>
      </c>
      <c r="F207" s="14">
        <v>2908.9204335551199</v>
      </c>
      <c r="G207" s="14" t="s">
        <v>213</v>
      </c>
      <c r="L207" s="5"/>
    </row>
    <row r="208" spans="2:12">
      <c r="B208" s="13">
        <v>0.246</v>
      </c>
      <c r="C208" s="14">
        <v>1.3791794164034601</v>
      </c>
      <c r="D208" s="14">
        <f t="shared" si="2"/>
        <v>0.72506882578608878</v>
      </c>
      <c r="E208" s="14">
        <v>-1.032210693795E-4</v>
      </c>
      <c r="F208" s="14">
        <v>6680.7068784215999</v>
      </c>
      <c r="G208" s="14" t="s">
        <v>214</v>
      </c>
      <c r="L208" s="5"/>
    </row>
    <row r="209" spans="2:12">
      <c r="B209" s="19">
        <v>0.26</v>
      </c>
      <c r="C209" s="20">
        <v>1.23844884254189</v>
      </c>
      <c r="D209" s="20">
        <f t="shared" ref="D209:D272" si="3">1/C209</f>
        <v>0.80746169373255761</v>
      </c>
      <c r="E209" s="20">
        <v>-3.8501917451176999E-3</v>
      </c>
      <c r="F209" s="20">
        <v>160.82950207769699</v>
      </c>
      <c r="G209" s="20" t="s">
        <v>215</v>
      </c>
      <c r="H209" s="21"/>
      <c r="I209" s="21"/>
      <c r="L209" s="5"/>
    </row>
    <row r="210" spans="2:12">
      <c r="B210" s="19">
        <v>0.26</v>
      </c>
      <c r="C210" s="20">
        <v>1.3627017369388901</v>
      </c>
      <c r="D210" s="20">
        <f t="shared" si="3"/>
        <v>0.7338362995312192</v>
      </c>
      <c r="E210" s="20">
        <v>-2.282108145294E-4</v>
      </c>
      <c r="F210" s="20">
        <v>2985.6204223907298</v>
      </c>
      <c r="G210" s="20" t="s">
        <v>216</v>
      </c>
      <c r="H210" s="21"/>
      <c r="I210" s="21"/>
      <c r="L210" s="5"/>
    </row>
    <row r="211" spans="2:12">
      <c r="B211" s="19">
        <v>0.26</v>
      </c>
      <c r="C211" s="20">
        <v>1.37866639038059</v>
      </c>
      <c r="D211" s="20">
        <f t="shared" si="3"/>
        <v>0.72533863665447251</v>
      </c>
      <c r="E211" s="20">
        <v>-1.068972293537E-4</v>
      </c>
      <c r="F211" s="20">
        <v>6448.5599800656801</v>
      </c>
      <c r="G211" s="20" t="s">
        <v>217</v>
      </c>
      <c r="H211" s="21"/>
      <c r="I211" s="21"/>
      <c r="L211" s="5"/>
    </row>
    <row r="212" spans="2:12">
      <c r="B212" s="19">
        <v>0.26</v>
      </c>
      <c r="C212" s="20">
        <v>1.2405856459542299</v>
      </c>
      <c r="D212" s="20">
        <f t="shared" si="3"/>
        <v>0.80607090954274507</v>
      </c>
      <c r="E212" s="20">
        <v>-4.2127751975783003E-3</v>
      </c>
      <c r="F212" s="20">
        <v>147.24090270320499</v>
      </c>
      <c r="G212" s="20" t="s">
        <v>218</v>
      </c>
      <c r="H212" s="21"/>
      <c r="I212" s="21"/>
      <c r="L212" s="5"/>
    </row>
    <row r="213" spans="2:12">
      <c r="B213" s="19">
        <v>0.26</v>
      </c>
      <c r="C213" s="20">
        <v>1.36270186443629</v>
      </c>
      <c r="D213" s="20">
        <f t="shared" si="3"/>
        <v>0.73383623087187222</v>
      </c>
      <c r="E213" s="20">
        <v>-2.2821962514340001E-4</v>
      </c>
      <c r="F213" s="20">
        <v>2985.5054392881498</v>
      </c>
      <c r="G213" s="20" t="s">
        <v>219</v>
      </c>
      <c r="H213" s="21"/>
      <c r="I213" s="21"/>
      <c r="L213" s="5"/>
    </row>
    <row r="214" spans="2:12">
      <c r="B214" s="19">
        <v>0.26</v>
      </c>
      <c r="C214" s="20">
        <v>1.37866667487063</v>
      </c>
      <c r="D214" s="20">
        <f t="shared" si="3"/>
        <v>0.72533848697970238</v>
      </c>
      <c r="E214" s="20">
        <v>-1.068215708778E-4</v>
      </c>
      <c r="F214" s="20">
        <v>6453.1286309516499</v>
      </c>
      <c r="G214" s="20" t="s">
        <v>220</v>
      </c>
      <c r="H214" s="21"/>
      <c r="I214" s="21"/>
      <c r="L214" s="5"/>
    </row>
    <row r="215" spans="2:12">
      <c r="B215" s="13">
        <v>0.253</v>
      </c>
      <c r="C215" s="14">
        <v>1.2406870320882699</v>
      </c>
      <c r="D215" s="14">
        <f t="shared" si="3"/>
        <v>0.80600503925381084</v>
      </c>
      <c r="E215" s="14">
        <v>-8.0705100016135994E-3</v>
      </c>
      <c r="F215" s="14">
        <v>76.8654664847828</v>
      </c>
      <c r="G215" s="14" t="s">
        <v>221</v>
      </c>
      <c r="L215" s="5"/>
    </row>
    <row r="216" spans="2:12">
      <c r="B216" s="13">
        <v>0.253</v>
      </c>
      <c r="C216" s="14">
        <v>1.3620433374251899</v>
      </c>
      <c r="D216" s="14">
        <f t="shared" si="3"/>
        <v>0.73419102940615855</v>
      </c>
      <c r="E216" s="14">
        <v>-2.3136389689120001E-4</v>
      </c>
      <c r="F216" s="14">
        <v>2943.5088095559099</v>
      </c>
      <c r="G216" s="14" t="s">
        <v>222</v>
      </c>
      <c r="L216" s="5"/>
    </row>
    <row r="217" spans="2:12">
      <c r="B217" s="13">
        <v>0.253</v>
      </c>
      <c r="C217" s="14">
        <v>1.37867661263062</v>
      </c>
      <c r="D217" s="14">
        <f t="shared" si="3"/>
        <v>0.72533325860364295</v>
      </c>
      <c r="E217" s="14">
        <v>-1.10749099294E-4</v>
      </c>
      <c r="F217" s="14">
        <v>6224.3242672777296</v>
      </c>
      <c r="G217" s="14" t="s">
        <v>223</v>
      </c>
      <c r="L217" s="5"/>
    </row>
    <row r="218" spans="2:12">
      <c r="B218" s="13">
        <v>0.253</v>
      </c>
      <c r="C218" s="14">
        <v>1.24148077698144</v>
      </c>
      <c r="D218" s="14">
        <f t="shared" si="3"/>
        <v>0.80548971723220641</v>
      </c>
      <c r="E218" s="14">
        <v>-2.9631003595762999E-3</v>
      </c>
      <c r="F218" s="14">
        <v>209.49016677230301</v>
      </c>
      <c r="G218" s="14" t="s">
        <v>224</v>
      </c>
      <c r="L218" s="5"/>
    </row>
    <row r="219" spans="2:12">
      <c r="B219" s="13">
        <v>0.253</v>
      </c>
      <c r="C219" s="14">
        <v>1.3620433744150999</v>
      </c>
      <c r="D219" s="14">
        <f t="shared" si="3"/>
        <v>0.73419100946724869</v>
      </c>
      <c r="E219" s="14">
        <v>-2.3137695595179999E-4</v>
      </c>
      <c r="F219" s="14">
        <v>2943.3427560059599</v>
      </c>
      <c r="G219" s="14" t="s">
        <v>225</v>
      </c>
      <c r="L219" s="5"/>
    </row>
    <row r="220" spans="2:12">
      <c r="B220" s="13">
        <v>0.253</v>
      </c>
      <c r="C220" s="14">
        <v>1.3786807254654401</v>
      </c>
      <c r="D220" s="14">
        <f t="shared" si="3"/>
        <v>0.7253310948134144</v>
      </c>
      <c r="E220" s="14">
        <v>-1.083438530987E-4</v>
      </c>
      <c r="F220" s="14">
        <v>6362.5239735949699</v>
      </c>
      <c r="G220" s="14" t="s">
        <v>226</v>
      </c>
      <c r="L220" s="5"/>
    </row>
    <row r="221" spans="2:12">
      <c r="B221" s="19">
        <v>0.26700000000000002</v>
      </c>
      <c r="C221" s="20">
        <v>1.2450738153383401</v>
      </c>
      <c r="D221" s="20">
        <f t="shared" si="3"/>
        <v>0.80316523219810632</v>
      </c>
      <c r="E221" s="20">
        <v>-1.23683507741424E-2</v>
      </c>
      <c r="F221" s="20">
        <v>50.333057255350198</v>
      </c>
      <c r="G221" s="20" t="s">
        <v>227</v>
      </c>
      <c r="H221" s="21"/>
      <c r="I221" s="21"/>
      <c r="L221" s="5"/>
    </row>
    <row r="222" spans="2:12">
      <c r="B222" s="19">
        <v>0.26700000000000002</v>
      </c>
      <c r="C222" s="20">
        <v>1.3630342463190801</v>
      </c>
      <c r="D222" s="20">
        <f t="shared" si="3"/>
        <v>0.73365728168645339</v>
      </c>
      <c r="E222" s="20">
        <v>-2.2592904172760001E-4</v>
      </c>
      <c r="F222" s="20">
        <v>3016.5095994220801</v>
      </c>
      <c r="G222" s="20" t="s">
        <v>228</v>
      </c>
      <c r="H222" s="21"/>
      <c r="I222" s="21"/>
      <c r="L222" s="5"/>
    </row>
    <row r="223" spans="2:12">
      <c r="B223" s="19">
        <v>0.26700000000000002</v>
      </c>
      <c r="C223" s="20">
        <v>1.3784154735480101</v>
      </c>
      <c r="D223" s="20">
        <f t="shared" si="3"/>
        <v>0.72547067207974869</v>
      </c>
      <c r="E223" s="20">
        <v>-1.105224269425E-4</v>
      </c>
      <c r="F223" s="20">
        <v>6235.90845623102</v>
      </c>
      <c r="G223" s="20" t="s">
        <v>229</v>
      </c>
      <c r="H223" s="21"/>
      <c r="I223" s="21"/>
      <c r="L223" s="5"/>
    </row>
    <row r="224" spans="2:12">
      <c r="B224" s="19">
        <v>0.26700000000000002</v>
      </c>
      <c r="C224" s="20">
        <v>1.2405835119008199</v>
      </c>
      <c r="D224" s="20">
        <f t="shared" si="3"/>
        <v>0.8060722961469976</v>
      </c>
      <c r="E224" s="20">
        <v>-4.2033504354714001E-3</v>
      </c>
      <c r="F224" s="20">
        <v>147.57079274567701</v>
      </c>
      <c r="G224" s="20" t="s">
        <v>230</v>
      </c>
      <c r="H224" s="21"/>
      <c r="I224" s="21"/>
      <c r="L224" s="5"/>
    </row>
    <row r="225" spans="2:12">
      <c r="B225" s="19">
        <v>0.26700000000000002</v>
      </c>
      <c r="C225" s="20">
        <v>1.3630271063200701</v>
      </c>
      <c r="D225" s="20">
        <f t="shared" si="3"/>
        <v>0.73366112483252188</v>
      </c>
      <c r="E225" s="20">
        <v>-2.263663452819E-4</v>
      </c>
      <c r="F225" s="20">
        <v>3010.6664147053598</v>
      </c>
      <c r="G225" s="20" t="s">
        <v>231</v>
      </c>
      <c r="H225" s="21"/>
      <c r="I225" s="21"/>
      <c r="L225" s="5"/>
    </row>
    <row r="226" spans="2:12">
      <c r="B226" s="19">
        <v>0.26700000000000002</v>
      </c>
      <c r="C226" s="20">
        <v>1.37842265225984</v>
      </c>
      <c r="D226" s="20">
        <f t="shared" si="3"/>
        <v>0.72546689388814156</v>
      </c>
      <c r="E226" s="20">
        <v>-1.0585259845360001E-4</v>
      </c>
      <c r="F226" s="20">
        <v>6511.0477796331597</v>
      </c>
      <c r="G226" s="20" t="s">
        <v>232</v>
      </c>
      <c r="H226" s="21"/>
      <c r="I226" s="21"/>
      <c r="L226" s="5"/>
    </row>
    <row r="227" spans="2:12">
      <c r="B227" s="13">
        <v>0.27400000000000002</v>
      </c>
      <c r="C227" s="14">
        <v>1.2404356281154201</v>
      </c>
      <c r="D227" s="14">
        <f t="shared" si="3"/>
        <v>0.80616839546868613</v>
      </c>
      <c r="E227" s="14">
        <v>-7.1409310856485999E-3</v>
      </c>
      <c r="F227" s="14">
        <v>86.853913953066794</v>
      </c>
      <c r="G227" s="14" t="s">
        <v>233</v>
      </c>
      <c r="L227" s="5"/>
    </row>
    <row r="228" spans="2:12">
      <c r="B228" s="13">
        <v>0.27400000000000002</v>
      </c>
      <c r="C228" s="14">
        <v>1.36295702399577</v>
      </c>
      <c r="D228" s="14">
        <f t="shared" si="3"/>
        <v>0.73369884918917561</v>
      </c>
      <c r="E228" s="14">
        <v>-2.238159425259E-4</v>
      </c>
      <c r="F228" s="14">
        <v>3044.8166663502502</v>
      </c>
      <c r="G228" s="14" t="s">
        <v>234</v>
      </c>
      <c r="L228" s="5"/>
    </row>
    <row r="229" spans="2:12">
      <c r="B229" s="13">
        <v>0.27400000000000002</v>
      </c>
      <c r="C229" s="14">
        <v>1.37782656455404</v>
      </c>
      <c r="D229" s="14">
        <f t="shared" si="3"/>
        <v>0.72578075189286917</v>
      </c>
      <c r="E229" s="14">
        <v>-1.0486021765279999E-4</v>
      </c>
      <c r="F229" s="14">
        <v>6569.8250270461704</v>
      </c>
      <c r="G229" s="14" t="s">
        <v>235</v>
      </c>
      <c r="L229" s="5"/>
    </row>
    <row r="230" spans="2:12">
      <c r="B230" s="13">
        <v>0.27400000000000002</v>
      </c>
      <c r="C230" s="14">
        <v>1.23905168170406</v>
      </c>
      <c r="D230" s="14">
        <f t="shared" si="3"/>
        <v>0.80706883721323575</v>
      </c>
      <c r="E230" s="14">
        <v>-1.7289669009632001E-3</v>
      </c>
      <c r="F230" s="14">
        <v>358.32140019966198</v>
      </c>
      <c r="G230" s="14" t="s">
        <v>236</v>
      </c>
      <c r="L230" s="5"/>
    </row>
    <row r="231" spans="2:12">
      <c r="B231" s="13">
        <v>0.27400000000000002</v>
      </c>
      <c r="C231" s="14">
        <v>1.3629555434844201</v>
      </c>
      <c r="D231" s="14">
        <f t="shared" si="3"/>
        <v>0.73369964617003003</v>
      </c>
      <c r="E231" s="14">
        <v>-2.2424054562110001E-4</v>
      </c>
      <c r="F231" s="14">
        <v>3039.0479556432902</v>
      </c>
      <c r="G231" s="14" t="s">
        <v>237</v>
      </c>
      <c r="L231" s="5"/>
    </row>
    <row r="232" spans="2:12">
      <c r="B232" s="13">
        <v>0.27400000000000002</v>
      </c>
      <c r="C232" s="14">
        <v>1.3778263926655301</v>
      </c>
      <c r="D232" s="14">
        <f t="shared" si="3"/>
        <v>0.72578084243647656</v>
      </c>
      <c r="E232" s="14">
        <v>-1.060017597776E-4</v>
      </c>
      <c r="F232" s="14">
        <v>6499.0732019728603</v>
      </c>
      <c r="G232" s="14" t="s">
        <v>238</v>
      </c>
      <c r="L232" s="5"/>
    </row>
    <row r="233" spans="2:12">
      <c r="B233" s="19">
        <v>0.28100000000000003</v>
      </c>
      <c r="C233" s="20">
        <v>1.2379886647317699</v>
      </c>
      <c r="D233" s="20">
        <f t="shared" si="3"/>
        <v>0.80776183860832518</v>
      </c>
      <c r="E233" s="20">
        <v>-2.9915426942824E-3</v>
      </c>
      <c r="F233" s="20">
        <v>206.914757910334</v>
      </c>
      <c r="G233" s="20" t="s">
        <v>239</v>
      </c>
      <c r="H233" s="21"/>
      <c r="I233" s="21"/>
      <c r="L233" s="5"/>
    </row>
    <row r="234" spans="2:12">
      <c r="B234" s="19">
        <v>0.28100000000000003</v>
      </c>
      <c r="C234" s="20">
        <v>1.3636992719519201</v>
      </c>
      <c r="D234" s="20">
        <f t="shared" si="3"/>
        <v>0.73329950419982115</v>
      </c>
      <c r="E234" s="20">
        <v>-2.1789033347970001E-4</v>
      </c>
      <c r="F234" s="20">
        <v>3129.3248538695102</v>
      </c>
      <c r="G234" s="20" t="s">
        <v>240</v>
      </c>
      <c r="H234" s="21"/>
      <c r="I234" s="21"/>
      <c r="L234" s="5"/>
    </row>
    <row r="235" spans="2:12">
      <c r="B235" s="19">
        <v>0.28100000000000003</v>
      </c>
      <c r="C235" s="20">
        <v>1.37783387794872</v>
      </c>
      <c r="D235" s="20">
        <f t="shared" si="3"/>
        <v>0.72577689952635771</v>
      </c>
      <c r="E235" s="20">
        <v>-1.0478408082839999E-4</v>
      </c>
      <c r="F235" s="20">
        <v>6574.6336039542803</v>
      </c>
      <c r="G235" s="20" t="s">
        <v>241</v>
      </c>
      <c r="H235" s="21"/>
      <c r="I235" s="21"/>
      <c r="L235" s="5"/>
    </row>
    <row r="236" spans="2:12">
      <c r="B236" s="19">
        <v>0.28100000000000003</v>
      </c>
      <c r="C236" s="20">
        <v>1.2259913340190001</v>
      </c>
      <c r="D236" s="20">
        <f t="shared" si="3"/>
        <v>0.81566645069328225</v>
      </c>
      <c r="E236" s="20">
        <v>-5.7111253479799002E-3</v>
      </c>
      <c r="F236" s="20">
        <v>107.333604090184</v>
      </c>
      <c r="G236" s="20" t="s">
        <v>242</v>
      </c>
      <c r="H236" s="21"/>
      <c r="I236" s="21"/>
      <c r="L236" s="5"/>
    </row>
    <row r="237" spans="2:12">
      <c r="B237" s="19">
        <v>0.28100000000000003</v>
      </c>
      <c r="C237" s="20">
        <v>1.36369924629462</v>
      </c>
      <c r="D237" s="20">
        <f t="shared" si="3"/>
        <v>0.73329951799647419</v>
      </c>
      <c r="E237" s="20">
        <v>-2.202036200954E-4</v>
      </c>
      <c r="F237" s="20">
        <v>3096.45056176555</v>
      </c>
      <c r="G237" s="20" t="s">
        <v>243</v>
      </c>
      <c r="H237" s="21"/>
      <c r="I237" s="21"/>
      <c r="L237" s="5"/>
    </row>
    <row r="238" spans="2:12">
      <c r="B238" s="19">
        <v>0.28100000000000003</v>
      </c>
      <c r="C238" s="20">
        <v>1.3778331570817699</v>
      </c>
      <c r="D238" s="20">
        <f t="shared" si="3"/>
        <v>0.72577727924474189</v>
      </c>
      <c r="E238" s="20">
        <v>-1.063430555343E-4</v>
      </c>
      <c r="F238" s="20">
        <v>6478.2469817086703</v>
      </c>
      <c r="G238" s="20" t="s">
        <v>244</v>
      </c>
      <c r="H238" s="21"/>
      <c r="I238" s="21"/>
      <c r="L238" s="5"/>
    </row>
    <row r="239" spans="2:12">
      <c r="B239" s="13">
        <v>0.28799999999999998</v>
      </c>
      <c r="C239" s="14">
        <v>1.3640585022409899</v>
      </c>
      <c r="D239" s="14">
        <f t="shared" si="3"/>
        <v>0.73310638682806928</v>
      </c>
      <c r="E239" s="14">
        <v>-2.1808458516179999E-4</v>
      </c>
      <c r="F239" s="14">
        <v>3127.36111364419</v>
      </c>
      <c r="G239" s="14" t="s">
        <v>245</v>
      </c>
      <c r="L239" s="5"/>
    </row>
    <row r="240" spans="2:12">
      <c r="B240" s="13">
        <v>0.28799999999999998</v>
      </c>
      <c r="C240" s="14">
        <v>1.3776496293270699</v>
      </c>
      <c r="D240" s="14">
        <f t="shared" si="3"/>
        <v>0.72587396585622599</v>
      </c>
      <c r="E240" s="14">
        <v>-9.90763257487108E-5</v>
      </c>
      <c r="F240" s="14">
        <v>6952.4662875631202</v>
      </c>
      <c r="G240" s="14" t="s">
        <v>246</v>
      </c>
      <c r="L240" s="5"/>
    </row>
    <row r="241" spans="2:12">
      <c r="B241" s="13">
        <v>0.28799999999999998</v>
      </c>
      <c r="C241" s="14">
        <v>1.23202659838035</v>
      </c>
      <c r="D241" s="14">
        <f t="shared" si="3"/>
        <v>0.811670788045179</v>
      </c>
      <c r="E241" s="14">
        <v>7.9772643670301992E-3</v>
      </c>
      <c r="F241" s="14">
        <v>-77.221121282646095</v>
      </c>
      <c r="G241" s="14" t="s">
        <v>247</v>
      </c>
      <c r="L241" s="5"/>
    </row>
    <row r="242" spans="2:12">
      <c r="B242" s="13">
        <v>0.28799999999999998</v>
      </c>
      <c r="C242" s="14">
        <v>1.36405827688841</v>
      </c>
      <c r="D242" s="14">
        <f t="shared" si="3"/>
        <v>0.73310650794270082</v>
      </c>
      <c r="E242" s="14">
        <v>-2.1711933180320001E-4</v>
      </c>
      <c r="F242" s="14">
        <v>3141.2639896218998</v>
      </c>
      <c r="G242" s="14" t="s">
        <v>248</v>
      </c>
      <c r="L242" s="5"/>
    </row>
    <row r="243" spans="2:12">
      <c r="B243" s="13">
        <v>0.28799999999999998</v>
      </c>
      <c r="C243" s="14">
        <v>1.3776534543472101</v>
      </c>
      <c r="D243" s="14">
        <f t="shared" si="3"/>
        <v>0.72587195048543018</v>
      </c>
      <c r="E243" s="14">
        <v>-1.045772025261E-4</v>
      </c>
      <c r="F243" s="14">
        <v>6586.7771419986202</v>
      </c>
      <c r="G243" s="14" t="s">
        <v>249</v>
      </c>
      <c r="L243" s="5"/>
    </row>
    <row r="244" spans="2:12">
      <c r="B244" s="19">
        <v>0.29499999999999998</v>
      </c>
      <c r="C244" s="20">
        <v>1.2571317067855501</v>
      </c>
      <c r="D244" s="20">
        <f t="shared" si="3"/>
        <v>0.79546160088267237</v>
      </c>
      <c r="E244" s="20">
        <v>-1.10548461870965E-2</v>
      </c>
      <c r="F244" s="20">
        <v>56.858851109701199</v>
      </c>
      <c r="G244" s="20" t="s">
        <v>250</v>
      </c>
      <c r="H244" s="21"/>
      <c r="I244" s="21"/>
      <c r="L244" s="5"/>
    </row>
    <row r="245" spans="2:12">
      <c r="B245" s="19">
        <v>0.29499999999999998</v>
      </c>
      <c r="C245" s="20">
        <v>1.3642810047691201</v>
      </c>
      <c r="D245" s="20">
        <f t="shared" si="3"/>
        <v>0.73298682346547217</v>
      </c>
      <c r="E245" s="20">
        <v>-2.1376478418920001E-4</v>
      </c>
      <c r="F245" s="20">
        <v>3191.0798823656701</v>
      </c>
      <c r="G245" s="20" t="s">
        <v>251</v>
      </c>
      <c r="H245" s="21"/>
      <c r="I245" s="21"/>
      <c r="L245" s="5"/>
    </row>
    <row r="246" spans="2:12">
      <c r="B246" s="19">
        <v>0.29499999999999998</v>
      </c>
      <c r="C246" s="20">
        <v>1.3774074084338801</v>
      </c>
      <c r="D246" s="20">
        <f t="shared" si="3"/>
        <v>0.72600161279588704</v>
      </c>
      <c r="E246" s="20">
        <v>-1.037111698381E-4</v>
      </c>
      <c r="F246" s="20">
        <v>6640.5933448769802</v>
      </c>
      <c r="G246" s="20" t="s">
        <v>252</v>
      </c>
      <c r="H246" s="21"/>
      <c r="I246" s="21"/>
      <c r="L246" s="5"/>
    </row>
    <row r="247" spans="2:12">
      <c r="B247" s="19">
        <v>0.29499999999999998</v>
      </c>
      <c r="C247" s="20">
        <v>1.50844371589346</v>
      </c>
      <c r="D247" s="20">
        <f t="shared" si="3"/>
        <v>0.6629349106391379</v>
      </c>
      <c r="E247" s="20">
        <v>-2.7164026715538999E-3</v>
      </c>
      <c r="F247" s="20">
        <v>277.65465917291903</v>
      </c>
      <c r="G247" s="20" t="s">
        <v>253</v>
      </c>
      <c r="H247" s="21"/>
      <c r="I247" s="21"/>
      <c r="L247" s="5"/>
    </row>
    <row r="248" spans="2:12">
      <c r="B248" s="19">
        <v>0.29499999999999998</v>
      </c>
      <c r="C248" s="20">
        <v>1.2758483561163201</v>
      </c>
      <c r="D248" s="20">
        <f t="shared" si="3"/>
        <v>0.78379220791097626</v>
      </c>
      <c r="E248" s="20">
        <v>1.0166414491333E-3</v>
      </c>
      <c r="F248" s="20">
        <v>-627.48196879243699</v>
      </c>
      <c r="G248" s="20" t="s">
        <v>254</v>
      </c>
      <c r="H248" s="21"/>
      <c r="I248" s="21"/>
      <c r="L248" s="5"/>
    </row>
    <row r="249" spans="2:12">
      <c r="B249" s="19">
        <v>0.29499999999999998</v>
      </c>
      <c r="C249" s="20">
        <v>1.36427941178592</v>
      </c>
      <c r="D249" s="20">
        <f t="shared" si="3"/>
        <v>0.73298767932805098</v>
      </c>
      <c r="E249" s="20">
        <v>-2.1546478259989999E-4</v>
      </c>
      <c r="F249" s="20">
        <v>3165.89884277997</v>
      </c>
      <c r="G249" s="20" t="s">
        <v>255</v>
      </c>
      <c r="H249" s="21"/>
      <c r="I249" s="21"/>
      <c r="L249" s="5"/>
    </row>
    <row r="250" spans="2:12">
      <c r="B250" s="19">
        <v>0.29499999999999998</v>
      </c>
      <c r="C250" s="20">
        <v>1.3774060917659701</v>
      </c>
      <c r="D250" s="20">
        <f t="shared" si="3"/>
        <v>0.72600230678368904</v>
      </c>
      <c r="E250" s="20">
        <v>-1.053188010934E-4</v>
      </c>
      <c r="F250" s="20">
        <v>6539.2222350878801</v>
      </c>
      <c r="G250" s="20" t="s">
        <v>256</v>
      </c>
      <c r="H250" s="21"/>
      <c r="I250" s="21"/>
      <c r="L250" s="5"/>
    </row>
    <row r="251" spans="2:12">
      <c r="B251" s="19">
        <v>0.29499999999999998</v>
      </c>
      <c r="C251" s="20">
        <v>1.49600461959619</v>
      </c>
      <c r="D251" s="20">
        <f t="shared" si="3"/>
        <v>0.66844713371936348</v>
      </c>
      <c r="E251" s="20">
        <v>-1.42932013134488E-2</v>
      </c>
      <c r="F251" s="20">
        <v>52.332734521431597</v>
      </c>
      <c r="G251" s="20" t="s">
        <v>257</v>
      </c>
      <c r="H251" s="21"/>
      <c r="I251" s="21"/>
      <c r="L251" s="5"/>
    </row>
    <row r="252" spans="2:12">
      <c r="B252" s="13">
        <v>0.30199999999999999</v>
      </c>
      <c r="C252" s="14">
        <v>1.2374315959158599</v>
      </c>
      <c r="D252" s="14">
        <f t="shared" si="3"/>
        <v>0.80812547804702717</v>
      </c>
      <c r="E252" s="14">
        <v>-3.3539867119433001E-3</v>
      </c>
      <c r="F252" s="14">
        <v>184.47174991919999</v>
      </c>
      <c r="G252" s="14" t="s">
        <v>258</v>
      </c>
      <c r="L252" s="5"/>
    </row>
    <row r="253" spans="2:12">
      <c r="B253" s="13">
        <v>0.30199999999999999</v>
      </c>
      <c r="C253" s="14">
        <v>1.3642501069659001</v>
      </c>
      <c r="D253" s="14">
        <f t="shared" si="3"/>
        <v>0.73300342429439547</v>
      </c>
      <c r="E253" s="14">
        <v>-2.1361481701819999E-4</v>
      </c>
      <c r="F253" s="14">
        <v>3193.2478420944699</v>
      </c>
      <c r="G253" s="14" t="s">
        <v>259</v>
      </c>
      <c r="L253" s="5"/>
    </row>
    <row r="254" spans="2:12">
      <c r="B254" s="13">
        <v>0.30199999999999999</v>
      </c>
      <c r="C254" s="14">
        <v>1.3768614150545899</v>
      </c>
      <c r="D254" s="14">
        <f t="shared" si="3"/>
        <v>0.72628950820032379</v>
      </c>
      <c r="E254" s="14">
        <v>-1.008641292597E-4</v>
      </c>
      <c r="F254" s="14">
        <v>6825.3274239271404</v>
      </c>
      <c r="G254" s="14" t="s">
        <v>260</v>
      </c>
      <c r="L254" s="5"/>
    </row>
    <row r="255" spans="2:12">
      <c r="B255" s="13">
        <v>0.30199999999999999</v>
      </c>
      <c r="C255" s="14">
        <v>1.2346842763338599</v>
      </c>
      <c r="D255" s="14">
        <f t="shared" si="3"/>
        <v>0.80992365349406858</v>
      </c>
      <c r="E255" s="14">
        <v>-5.5714626318935003E-3</v>
      </c>
      <c r="F255" s="14">
        <v>110.80432176516599</v>
      </c>
      <c r="G255" s="14" t="s">
        <v>261</v>
      </c>
      <c r="L255" s="5"/>
    </row>
    <row r="256" spans="2:12">
      <c r="B256" s="13">
        <v>0.30199999999999999</v>
      </c>
      <c r="C256" s="14">
        <v>1.36425067429224</v>
      </c>
      <c r="D256" s="14">
        <f t="shared" si="3"/>
        <v>0.7330031194734723</v>
      </c>
      <c r="E256" s="14">
        <v>-2.1300588349410001E-4</v>
      </c>
      <c r="F256" s="14">
        <v>3202.3779153721298</v>
      </c>
      <c r="G256" s="14" t="s">
        <v>262</v>
      </c>
      <c r="L256" s="5"/>
    </row>
    <row r="257" spans="2:12">
      <c r="B257" s="13">
        <v>0.30199999999999999</v>
      </c>
      <c r="C257" s="14">
        <v>1.3768617579417299</v>
      </c>
      <c r="D257" s="14">
        <f t="shared" si="3"/>
        <v>0.72628932732861984</v>
      </c>
      <c r="E257" s="14">
        <v>-1.045645845128E-4</v>
      </c>
      <c r="F257" s="14">
        <v>6583.7862999067602</v>
      </c>
      <c r="G257" s="14" t="s">
        <v>263</v>
      </c>
      <c r="L257" s="5"/>
    </row>
    <row r="258" spans="2:12">
      <c r="B258" s="13">
        <v>0.30199999999999999</v>
      </c>
      <c r="C258" s="14">
        <v>1.46564310659413</v>
      </c>
      <c r="D258" s="14">
        <f t="shared" si="3"/>
        <v>0.68229434266832245</v>
      </c>
      <c r="E258" s="14">
        <v>-1.07448020817751E-2</v>
      </c>
      <c r="F258" s="14">
        <v>68.202424550941501</v>
      </c>
      <c r="G258" s="14" t="s">
        <v>264</v>
      </c>
      <c r="L258" s="5"/>
    </row>
    <row r="259" spans="2:12">
      <c r="B259" s="13">
        <v>0.30199999999999999</v>
      </c>
      <c r="C259" s="14">
        <v>1.4994667101844199</v>
      </c>
      <c r="D259" s="14">
        <f t="shared" si="3"/>
        <v>0.66690376865853174</v>
      </c>
      <c r="E259" s="14">
        <v>-1.0808688086914001E-2</v>
      </c>
      <c r="F259" s="14">
        <v>69.363955094596704</v>
      </c>
      <c r="G259" s="14" t="s">
        <v>265</v>
      </c>
      <c r="L259" s="5"/>
    </row>
    <row r="260" spans="2:12">
      <c r="B260" s="19">
        <v>0.309</v>
      </c>
      <c r="C260" s="20">
        <v>1.23653332025325</v>
      </c>
      <c r="D260" s="20">
        <f t="shared" si="3"/>
        <v>0.80871253820737599</v>
      </c>
      <c r="E260" s="20">
        <v>-6.7262059606012E-3</v>
      </c>
      <c r="F260" s="20">
        <v>91.919079455509006</v>
      </c>
      <c r="G260" s="20" t="s">
        <v>266</v>
      </c>
      <c r="H260" s="21"/>
      <c r="I260" s="21"/>
      <c r="L260" s="5"/>
    </row>
    <row r="261" spans="2:12">
      <c r="B261" s="19">
        <v>0.309</v>
      </c>
      <c r="C261" s="20">
        <v>1.3649467047020301</v>
      </c>
      <c r="D261" s="20">
        <f t="shared" si="3"/>
        <v>0.73262933750831061</v>
      </c>
      <c r="E261" s="20">
        <v>-2.09515302074E-4</v>
      </c>
      <c r="F261" s="20">
        <v>3257.39144394187</v>
      </c>
      <c r="G261" s="20" t="s">
        <v>267</v>
      </c>
      <c r="H261" s="21"/>
      <c r="I261" s="21"/>
      <c r="L261" s="5"/>
    </row>
    <row r="262" spans="2:12">
      <c r="B262" s="19">
        <v>0.309</v>
      </c>
      <c r="C262" s="20">
        <v>1.37699100388185</v>
      </c>
      <c r="D262" s="20">
        <f t="shared" si="3"/>
        <v>0.72622115698716871</v>
      </c>
      <c r="E262" s="20">
        <v>-1.0225556319259999E-4</v>
      </c>
      <c r="F262" s="20">
        <v>6733.0860096440101</v>
      </c>
      <c r="G262" s="20" t="s">
        <v>268</v>
      </c>
      <c r="H262" s="21"/>
      <c r="I262" s="21"/>
      <c r="L262" s="5"/>
    </row>
    <row r="263" spans="2:12">
      <c r="B263" s="19">
        <v>0.309</v>
      </c>
      <c r="C263" s="20">
        <v>1.2393676782916201</v>
      </c>
      <c r="D263" s="20">
        <f t="shared" si="3"/>
        <v>0.80686306212086201</v>
      </c>
      <c r="E263" s="20">
        <v>-2.1465519284998001E-3</v>
      </c>
      <c r="F263" s="20">
        <v>288.688026093492</v>
      </c>
      <c r="G263" s="20" t="s">
        <v>269</v>
      </c>
      <c r="H263" s="21"/>
      <c r="I263" s="21"/>
      <c r="L263" s="5"/>
    </row>
    <row r="264" spans="2:12">
      <c r="B264" s="19">
        <v>0.309</v>
      </c>
      <c r="C264" s="20">
        <v>1.36494655317248</v>
      </c>
      <c r="D264" s="20">
        <f t="shared" si="3"/>
        <v>0.73262941884116106</v>
      </c>
      <c r="E264" s="20">
        <v>-2.0943194464510001E-4</v>
      </c>
      <c r="F264" s="20">
        <v>3258.6875786434298</v>
      </c>
      <c r="G264" s="20" t="s">
        <v>270</v>
      </c>
      <c r="H264" s="21"/>
      <c r="I264" s="21"/>
      <c r="L264" s="5"/>
    </row>
    <row r="265" spans="2:12">
      <c r="B265" s="19">
        <v>0.309</v>
      </c>
      <c r="C265" s="20">
        <v>1.37699114403969</v>
      </c>
      <c r="D265" s="20">
        <f t="shared" si="3"/>
        <v>0.72622108306832822</v>
      </c>
      <c r="E265" s="20">
        <v>-1.051290562257E-4</v>
      </c>
      <c r="F265" s="20">
        <v>6549.0512018076497</v>
      </c>
      <c r="G265" s="20" t="s">
        <v>271</v>
      </c>
      <c r="H265" s="21"/>
      <c r="I265" s="21"/>
      <c r="L265" s="5"/>
    </row>
    <row r="266" spans="2:12">
      <c r="B266" s="13">
        <v>0.316</v>
      </c>
      <c r="C266" s="14">
        <v>1.2372293763859601</v>
      </c>
      <c r="D266" s="14">
        <f t="shared" si="3"/>
        <v>0.80825756249101932</v>
      </c>
      <c r="E266" s="14">
        <v>-5.6107912141775997E-3</v>
      </c>
      <c r="F266" s="14">
        <v>110.25444800544901</v>
      </c>
      <c r="G266" s="14" t="s">
        <v>272</v>
      </c>
      <c r="L266" s="5"/>
    </row>
    <row r="267" spans="2:12">
      <c r="B267" s="13">
        <v>0.316</v>
      </c>
      <c r="C267" s="14">
        <v>1.3651978970612699</v>
      </c>
      <c r="D267" s="14">
        <f t="shared" si="3"/>
        <v>0.73249453588567903</v>
      </c>
      <c r="E267" s="14">
        <v>-2.0698741947059999E-4</v>
      </c>
      <c r="F267" s="14">
        <v>3297.7798857349599</v>
      </c>
      <c r="G267" s="14" t="s">
        <v>273</v>
      </c>
      <c r="L267" s="5"/>
    </row>
    <row r="268" spans="2:12">
      <c r="B268" s="13">
        <v>0.316</v>
      </c>
      <c r="C268" s="14">
        <v>1.3768211406559101</v>
      </c>
      <c r="D268" s="14">
        <f t="shared" si="3"/>
        <v>0.72631075342408347</v>
      </c>
      <c r="E268" s="14">
        <v>-1.031733536792E-4</v>
      </c>
      <c r="F268" s="14">
        <v>6672.3678719209101</v>
      </c>
      <c r="G268" s="14" t="s">
        <v>274</v>
      </c>
      <c r="L268" s="5"/>
    </row>
    <row r="269" spans="2:12">
      <c r="B269" s="13">
        <v>0.316</v>
      </c>
      <c r="C269" s="14">
        <v>1.22491039243782</v>
      </c>
      <c r="D269" s="14">
        <f t="shared" si="3"/>
        <v>0.81638624847471275</v>
      </c>
      <c r="E269" s="14">
        <v>-1.5136225867298E-3</v>
      </c>
      <c r="F269" s="14">
        <v>404.62873743321097</v>
      </c>
      <c r="G269" s="14" t="s">
        <v>275</v>
      </c>
      <c r="L269" s="5"/>
    </row>
    <row r="270" spans="2:12">
      <c r="B270" s="13">
        <v>0.316</v>
      </c>
      <c r="C270" s="14">
        <v>1.3651970200519199</v>
      </c>
      <c r="D270" s="14">
        <f t="shared" si="3"/>
        <v>0.73249500644380905</v>
      </c>
      <c r="E270" s="14">
        <v>-2.0809716140160001E-4</v>
      </c>
      <c r="F270" s="14">
        <v>3280.1913559422401</v>
      </c>
      <c r="G270" s="14" t="s">
        <v>276</v>
      </c>
      <c r="L270" s="5"/>
    </row>
    <row r="271" spans="2:12">
      <c r="B271" s="13">
        <v>0.316</v>
      </c>
      <c r="C271" s="14">
        <v>1.3768210706838799</v>
      </c>
      <c r="D271" s="14">
        <f t="shared" si="3"/>
        <v>0.72631079033624224</v>
      </c>
      <c r="E271" s="14">
        <v>-1.0462590749020001E-4</v>
      </c>
      <c r="F271" s="14">
        <v>6579.7329921014698</v>
      </c>
      <c r="G271" s="14" t="s">
        <v>277</v>
      </c>
      <c r="L271" s="5"/>
    </row>
    <row r="272" spans="2:12">
      <c r="B272" s="19">
        <v>0.32300000000000001</v>
      </c>
      <c r="C272" s="20">
        <v>1.2366281837313</v>
      </c>
      <c r="D272" s="20">
        <f t="shared" si="3"/>
        <v>0.80865050073715961</v>
      </c>
      <c r="E272" s="20">
        <v>-7.5498902383492996E-3</v>
      </c>
      <c r="F272" s="20">
        <v>81.897096824659201</v>
      </c>
      <c r="G272" s="20" t="s">
        <v>278</v>
      </c>
      <c r="H272" s="21"/>
      <c r="I272" s="21"/>
      <c r="L272" s="5"/>
    </row>
    <row r="273" spans="2:12">
      <c r="B273" s="19">
        <v>0.32300000000000001</v>
      </c>
      <c r="C273" s="20">
        <v>1.3651417626990601</v>
      </c>
      <c r="D273" s="20">
        <f t="shared" ref="D273:D336" si="4">1/C273</f>
        <v>0.73252465591769167</v>
      </c>
      <c r="E273" s="20">
        <v>-2.0594373261680001E-4</v>
      </c>
      <c r="F273" s="20">
        <v>3314.35617232099</v>
      </c>
      <c r="G273" s="20" t="s">
        <v>279</v>
      </c>
      <c r="H273" s="21"/>
      <c r="I273" s="21"/>
      <c r="L273" s="5"/>
    </row>
    <row r="274" spans="2:12">
      <c r="B274" s="19">
        <v>0.32300000000000001</v>
      </c>
      <c r="C274" s="20">
        <v>1.3763981248219399</v>
      </c>
      <c r="D274" s="20">
        <f t="shared" si="4"/>
        <v>0.72653397441192147</v>
      </c>
      <c r="E274" s="20">
        <v>-1.0906581143E-4</v>
      </c>
      <c r="F274" s="20">
        <v>6309.9430828744498</v>
      </c>
      <c r="G274" s="20" t="s">
        <v>280</v>
      </c>
      <c r="H274" s="21"/>
      <c r="I274" s="21"/>
      <c r="L274" s="5"/>
    </row>
    <row r="275" spans="2:12">
      <c r="B275" s="19">
        <v>0.32300000000000001</v>
      </c>
      <c r="C275" s="20">
        <v>1.2242188683622199</v>
      </c>
      <c r="D275" s="20">
        <f t="shared" si="4"/>
        <v>0.81684740028375513</v>
      </c>
      <c r="E275" s="20">
        <v>-1.1247288338342E-3</v>
      </c>
      <c r="F275" s="20">
        <v>544.22845379933096</v>
      </c>
      <c r="G275" s="20" t="s">
        <v>281</v>
      </c>
      <c r="H275" s="21"/>
      <c r="I275" s="21"/>
      <c r="L275" s="5"/>
    </row>
    <row r="276" spans="2:12">
      <c r="B276" s="19">
        <v>0.32300000000000001</v>
      </c>
      <c r="C276" s="20">
        <v>1.3651415102306399</v>
      </c>
      <c r="D276" s="20">
        <f t="shared" si="4"/>
        <v>0.73252479139034499</v>
      </c>
      <c r="E276" s="20">
        <v>-2.0592626183570001E-4</v>
      </c>
      <c r="F276" s="20">
        <v>3314.6367492448799</v>
      </c>
      <c r="G276" s="20" t="s">
        <v>282</v>
      </c>
      <c r="H276" s="21"/>
      <c r="I276" s="21"/>
      <c r="L276" s="5"/>
    </row>
    <row r="277" spans="2:12">
      <c r="B277" s="19">
        <v>0.32300000000000001</v>
      </c>
      <c r="C277" s="20">
        <v>1.3764042500320901</v>
      </c>
      <c r="D277" s="20">
        <f t="shared" si="4"/>
        <v>0.72653074122423378</v>
      </c>
      <c r="E277" s="20">
        <v>-1.035251284664E-4</v>
      </c>
      <c r="F277" s="20">
        <v>6647.6819223551001</v>
      </c>
      <c r="G277" s="20" t="s">
        <v>283</v>
      </c>
      <c r="H277" s="21"/>
      <c r="I277" s="21"/>
      <c r="L277" s="5"/>
    </row>
    <row r="278" spans="2:12">
      <c r="B278" s="13">
        <v>0.33</v>
      </c>
      <c r="C278" s="14">
        <v>1.23666085498421</v>
      </c>
      <c r="D278" s="14">
        <f t="shared" si="4"/>
        <v>0.80862913705857398</v>
      </c>
      <c r="E278" s="14">
        <v>-6.5092081077553002E-3</v>
      </c>
      <c r="F278" s="14">
        <v>94.993187689820701</v>
      </c>
      <c r="G278" s="14" t="s">
        <v>284</v>
      </c>
      <c r="L278" s="5"/>
    </row>
    <row r="279" spans="2:12">
      <c r="B279" s="13">
        <v>0.33</v>
      </c>
      <c r="C279" s="14">
        <v>1.3656000180311401</v>
      </c>
      <c r="D279" s="14">
        <f t="shared" si="4"/>
        <v>0.73227884211788052</v>
      </c>
      <c r="E279" s="14">
        <v>-2.0062808616389999E-4</v>
      </c>
      <c r="F279" s="14">
        <v>3403.3121786228298</v>
      </c>
      <c r="G279" s="14" t="s">
        <v>285</v>
      </c>
      <c r="L279" s="5"/>
    </row>
    <row r="280" spans="2:12">
      <c r="B280" s="13">
        <v>0.33</v>
      </c>
      <c r="C280" s="14">
        <v>1.3763084754039401</v>
      </c>
      <c r="D280" s="14">
        <f t="shared" si="4"/>
        <v>0.72658129908449831</v>
      </c>
      <c r="E280" s="14">
        <v>-1.027099645726E-4</v>
      </c>
      <c r="F280" s="14">
        <v>6699.9754168455102</v>
      </c>
      <c r="G280" s="14" t="s">
        <v>286</v>
      </c>
      <c r="L280" s="5"/>
    </row>
    <row r="281" spans="2:12">
      <c r="B281" s="13">
        <v>0.33</v>
      </c>
      <c r="C281" s="14">
        <v>1.4906119792477099</v>
      </c>
      <c r="D281" s="14">
        <f t="shared" si="4"/>
        <v>0.67086539885764596</v>
      </c>
      <c r="E281" s="14">
        <v>-1.48248391362211E-2</v>
      </c>
      <c r="F281" s="14">
        <v>50.274136722527302</v>
      </c>
      <c r="G281" s="14" t="s">
        <v>287</v>
      </c>
      <c r="L281" s="5"/>
    </row>
    <row r="282" spans="2:12">
      <c r="B282" s="13">
        <v>0.33</v>
      </c>
      <c r="C282" s="14">
        <v>1.2370134884281501</v>
      </c>
      <c r="D282" s="14">
        <f t="shared" si="4"/>
        <v>0.80839862245211358</v>
      </c>
      <c r="E282" s="14">
        <v>-1.3263933490214E-3</v>
      </c>
      <c r="F282" s="14">
        <v>466.30718155394902</v>
      </c>
      <c r="G282" s="14" t="s">
        <v>288</v>
      </c>
      <c r="L282" s="5"/>
    </row>
    <row r="283" spans="2:12">
      <c r="B283" s="13">
        <v>0.33</v>
      </c>
      <c r="C283" s="14">
        <v>1.3656000472990899</v>
      </c>
      <c r="D283" s="14">
        <f t="shared" si="4"/>
        <v>0.73227882642346076</v>
      </c>
      <c r="E283" s="14">
        <v>-2.006860515795E-4</v>
      </c>
      <c r="F283" s="14">
        <v>3402.32925146251</v>
      </c>
      <c r="G283" s="14" t="s">
        <v>289</v>
      </c>
      <c r="L283" s="5"/>
    </row>
    <row r="284" spans="2:12">
      <c r="B284" s="13">
        <v>0.33</v>
      </c>
      <c r="C284" s="14">
        <v>1.3763085022116399</v>
      </c>
      <c r="D284" s="14">
        <f t="shared" si="4"/>
        <v>0.72658128493216734</v>
      </c>
      <c r="E284" s="14">
        <v>-1.02795262231E-4</v>
      </c>
      <c r="F284" s="14">
        <v>6694.4160282337598</v>
      </c>
      <c r="G284" s="14" t="s">
        <v>290</v>
      </c>
      <c r="L284" s="5"/>
    </row>
    <row r="285" spans="2:12">
      <c r="B285" s="19">
        <v>0.33700000000000002</v>
      </c>
      <c r="C285" s="20">
        <v>1.2362621058193299</v>
      </c>
      <c r="D285" s="20">
        <f t="shared" si="4"/>
        <v>0.80888995569208377</v>
      </c>
      <c r="E285" s="20">
        <v>-6.7771540576479997E-3</v>
      </c>
      <c r="F285" s="20">
        <v>91.208056899947195</v>
      </c>
      <c r="G285" s="20" t="s">
        <v>291</v>
      </c>
      <c r="H285" s="21"/>
      <c r="I285" s="21"/>
      <c r="L285" s="5"/>
    </row>
    <row r="286" spans="2:12">
      <c r="B286" s="19">
        <v>0.33700000000000002</v>
      </c>
      <c r="C286" s="20">
        <v>1.3659168959038499</v>
      </c>
      <c r="D286" s="20">
        <f t="shared" si="4"/>
        <v>0.7321089613861782</v>
      </c>
      <c r="E286" s="20">
        <v>-1.995369038284E-4</v>
      </c>
      <c r="F286" s="20">
        <v>3422.7174765575101</v>
      </c>
      <c r="G286" s="20" t="s">
        <v>292</v>
      </c>
      <c r="H286" s="21"/>
      <c r="I286" s="21"/>
      <c r="L286" s="5"/>
    </row>
    <row r="287" spans="2:12">
      <c r="B287" s="19">
        <v>0.33700000000000002</v>
      </c>
      <c r="C287" s="20">
        <v>1.3762220446892499</v>
      </c>
      <c r="D287" s="20">
        <f t="shared" si="4"/>
        <v>0.72662693048620608</v>
      </c>
      <c r="E287" s="20">
        <v>-1.028619098954E-4</v>
      </c>
      <c r="F287" s="20">
        <v>6689.6582325174804</v>
      </c>
      <c r="G287" s="20" t="s">
        <v>293</v>
      </c>
      <c r="H287" s="21"/>
      <c r="I287" s="21"/>
      <c r="L287" s="5"/>
    </row>
    <row r="288" spans="2:12">
      <c r="B288" s="19">
        <v>0.33700000000000002</v>
      </c>
      <c r="C288" s="20">
        <v>1.49074044681173</v>
      </c>
      <c r="D288" s="20">
        <f t="shared" si="4"/>
        <v>0.67080758567912724</v>
      </c>
      <c r="E288" s="20">
        <v>-1.4857808719758499E-2</v>
      </c>
      <c r="F288" s="20">
        <v>50.1669012883874</v>
      </c>
      <c r="G288" s="20" t="s">
        <v>294</v>
      </c>
      <c r="H288" s="21"/>
      <c r="I288" s="21"/>
      <c r="L288" s="5"/>
    </row>
    <row r="289" spans="2:12">
      <c r="B289" s="19">
        <v>0.33700000000000002</v>
      </c>
      <c r="C289" s="20">
        <v>1.22029757418438</v>
      </c>
      <c r="D289" s="20">
        <f t="shared" si="4"/>
        <v>0.81947225099449861</v>
      </c>
      <c r="E289" s="20">
        <v>6.296841457417E-4</v>
      </c>
      <c r="F289" s="20">
        <v>-968.97594010952298</v>
      </c>
      <c r="G289" s="20" t="s">
        <v>295</v>
      </c>
      <c r="H289" s="21"/>
      <c r="I289" s="21"/>
      <c r="L289" s="5"/>
    </row>
    <row r="290" spans="2:12">
      <c r="B290" s="19">
        <v>0.33700000000000002</v>
      </c>
      <c r="C290" s="20">
        <v>1.36592267168133</v>
      </c>
      <c r="D290" s="20">
        <f t="shared" si="4"/>
        <v>0.73210586567765834</v>
      </c>
      <c r="E290" s="20">
        <v>-1.9565787645410001E-4</v>
      </c>
      <c r="F290" s="20">
        <v>3490.5895342306198</v>
      </c>
      <c r="G290" s="20" t="s">
        <v>296</v>
      </c>
      <c r="H290" s="21"/>
      <c r="I290" s="21"/>
      <c r="L290" s="5"/>
    </row>
    <row r="291" spans="2:12">
      <c r="B291" s="19">
        <v>0.33700000000000002</v>
      </c>
      <c r="C291" s="20">
        <v>1.37622798485266</v>
      </c>
      <c r="D291" s="20">
        <f t="shared" si="4"/>
        <v>0.72662379417249012</v>
      </c>
      <c r="E291" s="20">
        <v>-9.93001110951866E-5</v>
      </c>
      <c r="F291" s="20">
        <v>6929.6397036929802</v>
      </c>
      <c r="G291" s="20" t="s">
        <v>297</v>
      </c>
      <c r="H291" s="21"/>
      <c r="I291" s="21"/>
      <c r="L291" s="5"/>
    </row>
    <row r="292" spans="2:12">
      <c r="B292" s="13">
        <v>0.34399999999999997</v>
      </c>
      <c r="C292" s="14">
        <v>1.2358462644487</v>
      </c>
      <c r="D292" s="14">
        <f t="shared" si="4"/>
        <v>0.80916213348437072</v>
      </c>
      <c r="E292" s="14">
        <v>-6.7838932046473E-3</v>
      </c>
      <c r="F292" s="14">
        <v>91.086801278215106</v>
      </c>
      <c r="G292" s="14" t="s">
        <v>298</v>
      </c>
      <c r="L292" s="5"/>
    </row>
    <row r="293" spans="2:12">
      <c r="B293" s="13">
        <v>0.34399999999999997</v>
      </c>
      <c r="C293" s="14">
        <v>1.36607548359669</v>
      </c>
      <c r="D293" s="14">
        <f t="shared" si="4"/>
        <v>0.73202397086223725</v>
      </c>
      <c r="E293" s="14">
        <v>-1.9737982221480001E-4</v>
      </c>
      <c r="F293" s="14">
        <v>3460.5246581628699</v>
      </c>
      <c r="G293" s="14" t="s">
        <v>299</v>
      </c>
      <c r="L293" s="5"/>
    </row>
    <row r="294" spans="2:12">
      <c r="B294" s="13">
        <v>0.34399999999999997</v>
      </c>
      <c r="C294" s="14">
        <v>1.3760373052075501</v>
      </c>
      <c r="D294" s="14">
        <f t="shared" si="4"/>
        <v>0.72672448356999175</v>
      </c>
      <c r="E294" s="14">
        <v>-1.022510119533E-4</v>
      </c>
      <c r="F294" s="14">
        <v>6728.7221853397104</v>
      </c>
      <c r="G294" s="14" t="s">
        <v>300</v>
      </c>
      <c r="L294" s="5"/>
    </row>
    <row r="295" spans="2:12">
      <c r="B295" s="13">
        <v>0.34399999999999997</v>
      </c>
      <c r="C295" s="14">
        <v>1.4906165840005301</v>
      </c>
      <c r="D295" s="14">
        <f t="shared" si="4"/>
        <v>0.67086332644722835</v>
      </c>
      <c r="E295" s="14">
        <v>-1.46919910327705E-2</v>
      </c>
      <c r="F295" s="14">
        <v>50.728882854464899</v>
      </c>
      <c r="G295" s="14" t="s">
        <v>301</v>
      </c>
      <c r="L295" s="5"/>
    </row>
    <row r="296" spans="2:12">
      <c r="B296" s="13">
        <v>0.34399999999999997</v>
      </c>
      <c r="C296" s="14">
        <v>1.2200115961689899</v>
      </c>
      <c r="D296" s="14">
        <f t="shared" si="4"/>
        <v>0.81966434019163614</v>
      </c>
      <c r="E296" s="14">
        <v>-5.4250055294706003E-3</v>
      </c>
      <c r="F296" s="14">
        <v>112.443350475998</v>
      </c>
      <c r="G296" s="14" t="s">
        <v>302</v>
      </c>
      <c r="L296" s="5"/>
    </row>
    <row r="297" spans="2:12">
      <c r="B297" s="13">
        <v>0.34399999999999997</v>
      </c>
      <c r="C297" s="14">
        <v>1.3660798138550301</v>
      </c>
      <c r="D297" s="14">
        <f t="shared" si="4"/>
        <v>0.73202165046128198</v>
      </c>
      <c r="E297" s="14">
        <v>-1.9231768154219999E-4</v>
      </c>
      <c r="F297" s="14">
        <v>3551.6230304463802</v>
      </c>
      <c r="G297" s="14" t="s">
        <v>303</v>
      </c>
      <c r="L297" s="5"/>
    </row>
    <row r="298" spans="2:12">
      <c r="B298" s="13">
        <v>0.34399999999999997</v>
      </c>
      <c r="C298" s="14">
        <v>1.37604303290995</v>
      </c>
      <c r="D298" s="14">
        <f t="shared" si="4"/>
        <v>0.72672145861984916</v>
      </c>
      <c r="E298" s="14">
        <v>-9.8820632497792903E-5</v>
      </c>
      <c r="F298" s="14">
        <v>6962.3265816512603</v>
      </c>
      <c r="G298" s="14" t="s">
        <v>304</v>
      </c>
      <c r="L298" s="5"/>
    </row>
    <row r="299" spans="2:12">
      <c r="B299" s="19">
        <v>0.35099999999999998</v>
      </c>
      <c r="C299" s="20">
        <v>1.2354348797804799</v>
      </c>
      <c r="D299" s="20">
        <f t="shared" si="4"/>
        <v>0.80943157455428683</v>
      </c>
      <c r="E299" s="20">
        <v>-9.9486422268982005E-3</v>
      </c>
      <c r="F299" s="20">
        <v>62.0906276255579</v>
      </c>
      <c r="G299" s="20" t="s">
        <v>305</v>
      </c>
      <c r="H299" s="21"/>
      <c r="I299" s="21"/>
      <c r="L299" s="5"/>
    </row>
    <row r="300" spans="2:12">
      <c r="B300" s="19">
        <v>0.35099999999999998</v>
      </c>
      <c r="C300" s="20">
        <v>1.3658676482533501</v>
      </c>
      <c r="D300" s="20">
        <f t="shared" si="4"/>
        <v>0.73213535826753362</v>
      </c>
      <c r="E300" s="20">
        <v>-1.957167728549E-4</v>
      </c>
      <c r="F300" s="20">
        <v>3489.3985536584901</v>
      </c>
      <c r="G300" s="20" t="s">
        <v>306</v>
      </c>
      <c r="H300" s="21"/>
      <c r="I300" s="21"/>
      <c r="L300" s="5"/>
    </row>
    <row r="301" spans="2:12">
      <c r="B301" s="19">
        <v>0.35099999999999998</v>
      </c>
      <c r="C301" s="20">
        <v>1.3754643244983999</v>
      </c>
      <c r="D301" s="20">
        <f t="shared" si="4"/>
        <v>0.72702721705608531</v>
      </c>
      <c r="E301" s="20">
        <v>-1.012292897931E-4</v>
      </c>
      <c r="F301" s="20">
        <v>6793.8060580560696</v>
      </c>
      <c r="G301" s="20" t="s">
        <v>307</v>
      </c>
      <c r="H301" s="21"/>
      <c r="I301" s="21"/>
      <c r="L301" s="5"/>
    </row>
    <row r="302" spans="2:12">
      <c r="B302" s="19">
        <v>0.35099999999999998</v>
      </c>
      <c r="C302" s="20">
        <v>1.50313540335996</v>
      </c>
      <c r="D302" s="20">
        <f t="shared" si="4"/>
        <v>0.6652760608024394</v>
      </c>
      <c r="E302" s="20">
        <v>-1.49553191839854E-2</v>
      </c>
      <c r="F302" s="20">
        <v>50.254206709595202</v>
      </c>
      <c r="G302" s="20" t="s">
        <v>308</v>
      </c>
      <c r="H302" s="21"/>
      <c r="I302" s="21"/>
      <c r="L302" s="5"/>
    </row>
    <row r="303" spans="2:12">
      <c r="B303" s="19">
        <v>0.35099999999999998</v>
      </c>
      <c r="C303" s="20">
        <v>1.2294515171081699</v>
      </c>
      <c r="D303" s="20">
        <f t="shared" si="4"/>
        <v>0.81337082925574022</v>
      </c>
      <c r="E303" s="20">
        <v>-4.3066586107027996E-3</v>
      </c>
      <c r="F303" s="20">
        <v>142.738446234484</v>
      </c>
      <c r="G303" s="20" t="s">
        <v>309</v>
      </c>
      <c r="H303" s="21"/>
      <c r="I303" s="21"/>
      <c r="L303" s="5"/>
    </row>
    <row r="304" spans="2:12">
      <c r="B304" s="19">
        <v>0.35099999999999998</v>
      </c>
      <c r="C304" s="20">
        <v>1.2407761416747101</v>
      </c>
      <c r="D304" s="20">
        <f t="shared" si="4"/>
        <v>0.80594715389213734</v>
      </c>
      <c r="E304" s="20">
        <v>-7.0917615728771999E-3</v>
      </c>
      <c r="F304" s="20">
        <v>87.480108357006202</v>
      </c>
      <c r="G304" s="20" t="s">
        <v>310</v>
      </c>
      <c r="H304" s="21"/>
      <c r="I304" s="21"/>
      <c r="L304" s="5"/>
    </row>
    <row r="305" spans="2:12">
      <c r="B305" s="19">
        <v>0.35099999999999998</v>
      </c>
      <c r="C305" s="20">
        <v>1.3658679396906499</v>
      </c>
      <c r="D305" s="20">
        <f t="shared" si="4"/>
        <v>0.73213520205070926</v>
      </c>
      <c r="E305" s="20">
        <v>-1.958578889652E-4</v>
      </c>
      <c r="F305" s="20">
        <v>3486.8851770701899</v>
      </c>
      <c r="G305" s="20" t="s">
        <v>311</v>
      </c>
      <c r="H305" s="21"/>
      <c r="I305" s="21"/>
      <c r="L305" s="5"/>
    </row>
    <row r="306" spans="2:12">
      <c r="B306" s="19">
        <v>0.35099999999999998</v>
      </c>
      <c r="C306" s="20">
        <v>1.37546366439227</v>
      </c>
      <c r="D306" s="20">
        <f t="shared" si="4"/>
        <v>0.72702756596760876</v>
      </c>
      <c r="E306" s="20">
        <v>-1.027544934027E-4</v>
      </c>
      <c r="F306" s="20">
        <v>6692.9611486722297</v>
      </c>
      <c r="G306" s="20" t="s">
        <v>312</v>
      </c>
      <c r="H306" s="21"/>
      <c r="I306" s="21"/>
      <c r="L306" s="5"/>
    </row>
    <row r="307" spans="2:12">
      <c r="B307" s="13">
        <v>0.35799999999999998</v>
      </c>
      <c r="C307" s="14">
        <v>1.2358699287161801</v>
      </c>
      <c r="D307" s="14">
        <f t="shared" si="4"/>
        <v>0.8091466397590874</v>
      </c>
      <c r="E307" s="14">
        <v>-8.8093076924799004E-3</v>
      </c>
      <c r="F307" s="14">
        <v>70.145689755574097</v>
      </c>
      <c r="G307" s="14" t="s">
        <v>313</v>
      </c>
      <c r="L307" s="5"/>
    </row>
    <row r="308" spans="2:12">
      <c r="B308" s="13">
        <v>0.35799999999999998</v>
      </c>
      <c r="C308" s="14">
        <v>1.3665255224206301</v>
      </c>
      <c r="D308" s="14">
        <f t="shared" si="4"/>
        <v>0.73178289288635046</v>
      </c>
      <c r="E308" s="14">
        <v>-1.9303513855750001E-4</v>
      </c>
      <c r="F308" s="14">
        <v>3539.5771273361202</v>
      </c>
      <c r="G308" s="14" t="s">
        <v>314</v>
      </c>
      <c r="L308" s="5"/>
    </row>
    <row r="309" spans="2:12">
      <c r="B309" s="13">
        <v>0.35799999999999998</v>
      </c>
      <c r="C309" s="14">
        <v>1.3756928088273801</v>
      </c>
      <c r="D309" s="14">
        <f t="shared" si="4"/>
        <v>0.72690646747829191</v>
      </c>
      <c r="E309" s="14">
        <v>-1.020072396803E-4</v>
      </c>
      <c r="F309" s="14">
        <v>6743.1135924179498</v>
      </c>
      <c r="G309" s="14" t="s">
        <v>315</v>
      </c>
      <c r="L309" s="5"/>
    </row>
    <row r="310" spans="2:12">
      <c r="B310" s="13">
        <v>0.35799999999999998</v>
      </c>
      <c r="C310" s="14">
        <v>1.4973325437043199</v>
      </c>
      <c r="D310" s="14">
        <f t="shared" si="4"/>
        <v>0.66785431479773627</v>
      </c>
      <c r="E310" s="14">
        <v>-8.9931485230387992E-3</v>
      </c>
      <c r="F310" s="14">
        <v>83.248516349330899</v>
      </c>
      <c r="G310" s="14" t="s">
        <v>316</v>
      </c>
      <c r="L310" s="5"/>
    </row>
    <row r="311" spans="2:12">
      <c r="B311" s="13">
        <v>0.35799999999999998</v>
      </c>
      <c r="C311" s="14">
        <v>1.21997748451663</v>
      </c>
      <c r="D311" s="14">
        <f t="shared" si="4"/>
        <v>0.81968725873347759</v>
      </c>
      <c r="E311" s="14">
        <v>-1.06080591697839E-2</v>
      </c>
      <c r="F311" s="14">
        <v>57.502388749471699</v>
      </c>
      <c r="G311" s="14" t="s">
        <v>317</v>
      </c>
      <c r="L311" s="5"/>
    </row>
    <row r="312" spans="2:12">
      <c r="B312" s="13">
        <v>0.35799999999999998</v>
      </c>
      <c r="C312" s="14">
        <v>1.36652573791911</v>
      </c>
      <c r="D312" s="14">
        <f t="shared" si="4"/>
        <v>0.73178277748559606</v>
      </c>
      <c r="E312" s="14">
        <v>-1.9231414479240001E-4</v>
      </c>
      <c r="F312" s="14">
        <v>3552.84771017203</v>
      </c>
      <c r="G312" s="14" t="s">
        <v>318</v>
      </c>
      <c r="L312" s="5"/>
    </row>
    <row r="313" spans="2:12">
      <c r="B313" s="13">
        <v>0.35799999999999998</v>
      </c>
      <c r="C313" s="14">
        <v>1.37569267860927</v>
      </c>
      <c r="D313" s="14">
        <f t="shared" si="4"/>
        <v>0.72690653628463786</v>
      </c>
      <c r="E313" s="14">
        <v>-1.027802878759E-4</v>
      </c>
      <c r="F313" s="14">
        <v>6692.3955314710201</v>
      </c>
      <c r="G313" s="14" t="s">
        <v>319</v>
      </c>
      <c r="L313" s="5"/>
    </row>
    <row r="314" spans="2:12">
      <c r="B314" s="19">
        <v>0.36499999999999999</v>
      </c>
      <c r="C314" s="20">
        <v>1.2355274074417699</v>
      </c>
      <c r="D314" s="20">
        <f t="shared" si="4"/>
        <v>0.8093709568697931</v>
      </c>
      <c r="E314" s="20">
        <v>-8.2835754662080995E-3</v>
      </c>
      <c r="F314" s="20">
        <v>74.576939178134097</v>
      </c>
      <c r="G314" s="20" t="s">
        <v>320</v>
      </c>
      <c r="H314" s="21"/>
      <c r="I314" s="21"/>
      <c r="L314" s="5"/>
    </row>
    <row r="315" spans="2:12">
      <c r="B315" s="19">
        <v>0.36499999999999999</v>
      </c>
      <c r="C315" s="20">
        <v>1.3667202499749</v>
      </c>
      <c r="D315" s="20">
        <f t="shared" si="4"/>
        <v>0.73167862993056931</v>
      </c>
      <c r="E315" s="20">
        <v>-1.919438357193E-4</v>
      </c>
      <c r="F315" s="20">
        <v>3560.2087580799398</v>
      </c>
      <c r="G315" s="20" t="s">
        <v>321</v>
      </c>
      <c r="H315" s="21"/>
      <c r="I315" s="21"/>
      <c r="L315" s="5"/>
    </row>
    <row r="316" spans="2:12">
      <c r="B316" s="19">
        <v>0.36499999999999999</v>
      </c>
      <c r="C316" s="20">
        <v>1.37557022869162</v>
      </c>
      <c r="D316" s="20">
        <f t="shared" si="4"/>
        <v>0.7269712437373369</v>
      </c>
      <c r="E316" s="20">
        <v>-1.019716056971E-4</v>
      </c>
      <c r="F316" s="20">
        <v>6744.8689235001302</v>
      </c>
      <c r="G316" s="20" t="s">
        <v>322</v>
      </c>
      <c r="H316" s="21"/>
      <c r="I316" s="21"/>
      <c r="L316" s="5"/>
    </row>
    <row r="317" spans="2:12">
      <c r="B317" s="19">
        <v>0.36499999999999999</v>
      </c>
      <c r="C317" s="20">
        <v>1.49667469023074</v>
      </c>
      <c r="D317" s="20">
        <f t="shared" si="4"/>
        <v>0.66814786575019292</v>
      </c>
      <c r="E317" s="20">
        <v>-8.9726287360895E-3</v>
      </c>
      <c r="F317" s="20">
        <v>83.402241096348902</v>
      </c>
      <c r="G317" s="20" t="s">
        <v>323</v>
      </c>
      <c r="H317" s="21"/>
      <c r="I317" s="21"/>
      <c r="L317" s="5"/>
    </row>
    <row r="318" spans="2:12">
      <c r="B318" s="19">
        <v>0.36499999999999999</v>
      </c>
      <c r="C318" s="20">
        <v>1.2226329928532</v>
      </c>
      <c r="D318" s="20">
        <f t="shared" si="4"/>
        <v>0.81790693188014496</v>
      </c>
      <c r="E318" s="20">
        <v>-6.3602125021935997E-3</v>
      </c>
      <c r="F318" s="20">
        <v>96.115734531786799</v>
      </c>
      <c r="G318" s="20" t="s">
        <v>324</v>
      </c>
      <c r="H318" s="21"/>
      <c r="I318" s="21"/>
      <c r="L318" s="5"/>
    </row>
    <row r="319" spans="2:12">
      <c r="B319" s="19">
        <v>0.36499999999999999</v>
      </c>
      <c r="C319" s="20">
        <v>1.36672384727646</v>
      </c>
      <c r="D319" s="20">
        <f t="shared" si="4"/>
        <v>0.73167670410723484</v>
      </c>
      <c r="E319" s="20">
        <v>-1.8910592418309999E-4</v>
      </c>
      <c r="F319" s="20">
        <v>3613.64630214619</v>
      </c>
      <c r="G319" s="20" t="s">
        <v>325</v>
      </c>
      <c r="H319" s="21"/>
      <c r="I319" s="21"/>
      <c r="L319" s="5"/>
    </row>
    <row r="320" spans="2:12">
      <c r="B320" s="19">
        <v>0.36499999999999999</v>
      </c>
      <c r="C320" s="20">
        <v>1.3755703000996999</v>
      </c>
      <c r="D320" s="20">
        <f t="shared" si="4"/>
        <v>0.72697120599908349</v>
      </c>
      <c r="E320" s="20">
        <v>-1.032960618253E-4</v>
      </c>
      <c r="F320" s="20">
        <v>6658.3869500560804</v>
      </c>
      <c r="G320" s="20" t="s">
        <v>326</v>
      </c>
      <c r="H320" s="21"/>
      <c r="I320" s="21"/>
      <c r="L320" s="5"/>
    </row>
    <row r="321" spans="2:12">
      <c r="B321" s="13">
        <v>0.372</v>
      </c>
      <c r="C321" s="14">
        <v>1.23737511260706</v>
      </c>
      <c r="D321" s="14">
        <f t="shared" si="4"/>
        <v>0.80816236710391909</v>
      </c>
      <c r="E321" s="14">
        <v>-4.5290648663186004E-3</v>
      </c>
      <c r="F321" s="14">
        <v>136.60381879370499</v>
      </c>
      <c r="G321" s="14" t="s">
        <v>327</v>
      </c>
      <c r="L321" s="5"/>
    </row>
    <row r="322" spans="2:12">
      <c r="B322" s="13">
        <v>0.372</v>
      </c>
      <c r="C322" s="14">
        <v>1.3667439511268</v>
      </c>
      <c r="D322" s="14">
        <f t="shared" si="4"/>
        <v>0.73166594165319609</v>
      </c>
      <c r="E322" s="14">
        <v>-1.8332719867560001E-4</v>
      </c>
      <c r="F322" s="14">
        <v>3727.6082354385999</v>
      </c>
      <c r="G322" s="14" t="s">
        <v>328</v>
      </c>
      <c r="L322" s="5"/>
    </row>
    <row r="323" spans="2:12">
      <c r="B323" s="13">
        <v>0.372</v>
      </c>
      <c r="C323" s="14">
        <v>1.37528951462581</v>
      </c>
      <c r="D323" s="14">
        <f t="shared" si="4"/>
        <v>0.72711962780584494</v>
      </c>
      <c r="E323" s="14">
        <v>-1.06808336342E-4</v>
      </c>
      <c r="F323" s="14">
        <v>6438.1187916873196</v>
      </c>
      <c r="G323" s="14" t="s">
        <v>329</v>
      </c>
      <c r="L323" s="5"/>
    </row>
    <row r="324" spans="2:12">
      <c r="B324" s="13">
        <v>0.372</v>
      </c>
      <c r="C324" s="14">
        <v>1.4748195681573999</v>
      </c>
      <c r="D324" s="14">
        <f t="shared" si="4"/>
        <v>0.67804904517870834</v>
      </c>
      <c r="E324" s="14">
        <v>4.8843980992204E-3</v>
      </c>
      <c r="F324" s="14">
        <v>-150.972498371169</v>
      </c>
      <c r="G324" s="14" t="s">
        <v>330</v>
      </c>
      <c r="L324" s="5"/>
    </row>
    <row r="325" spans="2:12">
      <c r="B325" s="13">
        <v>0.372</v>
      </c>
      <c r="C325" s="14">
        <v>1.2171625775222701</v>
      </c>
      <c r="D325" s="14">
        <f t="shared" si="4"/>
        <v>0.82158293268895977</v>
      </c>
      <c r="E325" s="14">
        <v>-5.7354684987969999E-3</v>
      </c>
      <c r="F325" s="14">
        <v>106.108383105717</v>
      </c>
      <c r="G325" s="14" t="s">
        <v>331</v>
      </c>
      <c r="L325" s="5"/>
    </row>
    <row r="326" spans="2:12">
      <c r="B326" s="13">
        <v>0.372</v>
      </c>
      <c r="C326" s="14">
        <v>1.36674315001724</v>
      </c>
      <c r="D326" s="14">
        <f t="shared" si="4"/>
        <v>0.73166637051547401</v>
      </c>
      <c r="E326" s="14">
        <v>-1.893833612038E-4</v>
      </c>
      <c r="F326" s="14">
        <v>3608.4034556403599</v>
      </c>
      <c r="G326" s="14" t="s">
        <v>332</v>
      </c>
      <c r="L326" s="5"/>
    </row>
    <row r="327" spans="2:12">
      <c r="B327" s="13">
        <v>0.372</v>
      </c>
      <c r="C327" s="14">
        <v>1.3752931061414</v>
      </c>
      <c r="D327" s="14">
        <f t="shared" si="4"/>
        <v>0.72711772896590499</v>
      </c>
      <c r="E327" s="14">
        <v>-1.0266551452170001E-4</v>
      </c>
      <c r="F327" s="14">
        <v>6697.9312018619203</v>
      </c>
      <c r="G327" s="14" t="s">
        <v>333</v>
      </c>
      <c r="L327" s="5"/>
    </row>
    <row r="328" spans="2:12">
      <c r="B328" s="19">
        <v>0.379</v>
      </c>
      <c r="C328" s="20">
        <v>1.2346906551002701</v>
      </c>
      <c r="D328" s="20">
        <f t="shared" si="4"/>
        <v>0.80991946919594149</v>
      </c>
      <c r="E328" s="20">
        <v>-5.9516957866507002E-3</v>
      </c>
      <c r="F328" s="20">
        <v>103.72595469929701</v>
      </c>
      <c r="G328" s="20" t="s">
        <v>334</v>
      </c>
      <c r="H328" s="21"/>
      <c r="I328" s="21"/>
      <c r="L328" s="5"/>
    </row>
    <row r="329" spans="2:12">
      <c r="B329" s="19">
        <v>0.379</v>
      </c>
      <c r="C329" s="20">
        <v>1.36694111355313</v>
      </c>
      <c r="D329" s="20">
        <f t="shared" si="4"/>
        <v>0.73156040891964302</v>
      </c>
      <c r="E329" s="20">
        <v>-1.8641262790849999E-4</v>
      </c>
      <c r="F329" s="20">
        <v>3666.4391487036301</v>
      </c>
      <c r="G329" s="20" t="s">
        <v>335</v>
      </c>
      <c r="H329" s="21"/>
      <c r="I329" s="21"/>
      <c r="L329" s="5"/>
    </row>
    <row r="330" spans="2:12">
      <c r="B330" s="19">
        <v>0.379</v>
      </c>
      <c r="C330" s="20">
        <v>1.37512116488015</v>
      </c>
      <c r="D330" s="20">
        <f t="shared" si="4"/>
        <v>0.72720864571025345</v>
      </c>
      <c r="E330" s="20">
        <v>-1.0215534186980001E-4</v>
      </c>
      <c r="F330" s="20">
        <v>6730.5396845140403</v>
      </c>
      <c r="G330" s="20" t="s">
        <v>336</v>
      </c>
      <c r="H330" s="21"/>
      <c r="I330" s="21"/>
      <c r="L330" s="5"/>
    </row>
    <row r="331" spans="2:12">
      <c r="B331" s="19">
        <v>0.379</v>
      </c>
      <c r="C331" s="20">
        <v>1.4911289996745201</v>
      </c>
      <c r="D331" s="20">
        <f t="shared" si="4"/>
        <v>0.67063278912708257</v>
      </c>
      <c r="E331" s="20">
        <v>-1.3351170129928499E-2</v>
      </c>
      <c r="F331" s="20">
        <v>55.842633460715803</v>
      </c>
      <c r="G331" s="20" t="s">
        <v>337</v>
      </c>
      <c r="H331" s="21"/>
      <c r="I331" s="21"/>
      <c r="L331" s="5"/>
    </row>
    <row r="332" spans="2:12">
      <c r="B332" s="19">
        <v>0.379</v>
      </c>
      <c r="C332" s="20">
        <v>1.2151955538787</v>
      </c>
      <c r="D332" s="20">
        <f t="shared" si="4"/>
        <v>0.82291281992282472</v>
      </c>
      <c r="E332" s="20">
        <v>-9.6760728917737009E-3</v>
      </c>
      <c r="F332" s="20">
        <v>62.793840407703797</v>
      </c>
      <c r="G332" s="20" t="s">
        <v>338</v>
      </c>
      <c r="H332" s="21"/>
      <c r="I332" s="21"/>
      <c r="L332" s="5"/>
    </row>
    <row r="333" spans="2:12">
      <c r="B333" s="19">
        <v>0.379</v>
      </c>
      <c r="C333" s="20">
        <v>1.36694103339286</v>
      </c>
      <c r="D333" s="20">
        <f t="shared" si="4"/>
        <v>0.73156045181986951</v>
      </c>
      <c r="E333" s="20">
        <v>-1.859592262751E-4</v>
      </c>
      <c r="F333" s="20">
        <v>3675.3783632384898</v>
      </c>
      <c r="G333" s="20" t="s">
        <v>339</v>
      </c>
      <c r="H333" s="21"/>
      <c r="I333" s="21"/>
      <c r="L333" s="5"/>
    </row>
    <row r="334" spans="2:12">
      <c r="B334" s="19">
        <v>0.379</v>
      </c>
      <c r="C334" s="20">
        <v>1.3751214665807301</v>
      </c>
      <c r="D334" s="20">
        <f t="shared" si="4"/>
        <v>0.72720848616124223</v>
      </c>
      <c r="E334" s="20">
        <v>-1.025722558525E-4</v>
      </c>
      <c r="F334" s="20">
        <v>6703.1842828798899</v>
      </c>
      <c r="G334" s="20" t="s">
        <v>340</v>
      </c>
      <c r="H334" s="21"/>
      <c r="I334" s="21"/>
      <c r="L334" s="5"/>
    </row>
    <row r="335" spans="2:12">
      <c r="B335" s="13">
        <v>0.38600000000000001</v>
      </c>
      <c r="C335" s="14">
        <v>1.23384852788326</v>
      </c>
      <c r="D335" s="14">
        <f t="shared" si="4"/>
        <v>0.81047225603580286</v>
      </c>
      <c r="E335" s="14">
        <v>-5.6305991833637001E-3</v>
      </c>
      <c r="F335" s="14">
        <v>109.566361207951</v>
      </c>
      <c r="G335" s="14" t="s">
        <v>341</v>
      </c>
      <c r="L335" s="5"/>
    </row>
    <row r="336" spans="2:12">
      <c r="B336" s="13">
        <v>0.38600000000000001</v>
      </c>
      <c r="C336" s="14">
        <v>1.3672451219255899</v>
      </c>
      <c r="D336" s="14">
        <f t="shared" si="4"/>
        <v>0.73139774570314642</v>
      </c>
      <c r="E336" s="14">
        <v>-1.8554253591700001E-4</v>
      </c>
      <c r="F336" s="14">
        <v>3684.45196452555</v>
      </c>
      <c r="G336" s="14" t="s">
        <v>342</v>
      </c>
      <c r="L336" s="5"/>
    </row>
    <row r="337" spans="2:12">
      <c r="B337" s="13">
        <v>0.38600000000000001</v>
      </c>
      <c r="C337" s="14">
        <v>1.3751197888634299</v>
      </c>
      <c r="D337" s="14">
        <f t="shared" ref="D337:D350" si="5">1/C337</f>
        <v>0.72720937339322589</v>
      </c>
      <c r="E337" s="14">
        <v>-1.026826102587E-4</v>
      </c>
      <c r="F337" s="14">
        <v>6695.9721095840996</v>
      </c>
      <c r="G337" s="14" t="s">
        <v>343</v>
      </c>
      <c r="L337" s="5"/>
    </row>
    <row r="338" spans="2:12">
      <c r="B338" s="13">
        <v>0.38600000000000001</v>
      </c>
      <c r="C338" s="14">
        <v>1.2201378516460999</v>
      </c>
      <c r="D338" s="14">
        <f t="shared" si="5"/>
        <v>0.81957952427333536</v>
      </c>
      <c r="E338" s="14">
        <v>-5.7567494199155999E-3</v>
      </c>
      <c r="F338" s="14">
        <v>105.974549406736</v>
      </c>
      <c r="G338" s="14" t="s">
        <v>344</v>
      </c>
      <c r="L338" s="5"/>
    </row>
    <row r="339" spans="2:12">
      <c r="B339" s="13">
        <v>0.38600000000000001</v>
      </c>
      <c r="C339" s="14">
        <v>1.3672479992914099</v>
      </c>
      <c r="D339" s="14">
        <f t="shared" si="5"/>
        <v>0.73139620648065318</v>
      </c>
      <c r="E339" s="14">
        <v>-1.8334647519789999E-4</v>
      </c>
      <c r="F339" s="14">
        <v>3728.5909036836902</v>
      </c>
      <c r="G339" s="14" t="s">
        <v>345</v>
      </c>
      <c r="L339" s="5"/>
    </row>
    <row r="340" spans="2:12">
      <c r="B340" s="13">
        <v>0.38600000000000001</v>
      </c>
      <c r="C340" s="14">
        <v>1.3751222680602799</v>
      </c>
      <c r="D340" s="14">
        <f t="shared" si="5"/>
        <v>0.72720806231330981</v>
      </c>
      <c r="E340" s="14">
        <v>-1.006970758331E-4</v>
      </c>
      <c r="F340" s="14">
        <v>6828.0148985576297</v>
      </c>
      <c r="G340" s="14" t="s">
        <v>346</v>
      </c>
      <c r="L340" s="5"/>
    </row>
    <row r="341" spans="2:12">
      <c r="B341" s="13">
        <v>0.38600000000000001</v>
      </c>
      <c r="C341" s="14">
        <v>1.4889861092763901</v>
      </c>
      <c r="D341" s="14">
        <f t="shared" si="5"/>
        <v>0.67159793752943397</v>
      </c>
      <c r="E341" s="14">
        <v>-1.45509707404642E-2</v>
      </c>
      <c r="F341" s="14">
        <v>51.1644939651936</v>
      </c>
      <c r="G341" s="14" t="s">
        <v>347</v>
      </c>
      <c r="L341" s="5"/>
    </row>
    <row r="342" spans="2:12">
      <c r="B342" s="19">
        <v>0.39300000000000002</v>
      </c>
      <c r="C342" s="20">
        <v>1.2341632088177299</v>
      </c>
      <c r="D342" s="20">
        <f t="shared" si="5"/>
        <v>0.81026560576048345</v>
      </c>
      <c r="E342" s="20">
        <v>-6.0500006243919E-3</v>
      </c>
      <c r="F342" s="20">
        <v>101.996948879801</v>
      </c>
      <c r="G342" s="20" t="s">
        <v>348</v>
      </c>
      <c r="H342" s="21"/>
      <c r="I342" s="21"/>
      <c r="L342" s="5"/>
    </row>
    <row r="343" spans="2:12">
      <c r="B343" s="19">
        <v>0.39300000000000002</v>
      </c>
      <c r="C343" s="20">
        <v>1.36736439092933</v>
      </c>
      <c r="D343" s="20">
        <f t="shared" si="5"/>
        <v>0.73133394918990791</v>
      </c>
      <c r="E343" s="20">
        <v>-1.796153650977E-4</v>
      </c>
      <c r="F343" s="20">
        <v>3806.36809714223</v>
      </c>
      <c r="G343" s="20" t="s">
        <v>349</v>
      </c>
      <c r="H343" s="21"/>
      <c r="I343" s="21"/>
      <c r="L343" s="5"/>
    </row>
    <row r="344" spans="2:12">
      <c r="B344" s="19">
        <v>0.39300000000000002</v>
      </c>
      <c r="C344" s="20">
        <v>1.37497911633418</v>
      </c>
      <c r="D344" s="20">
        <f t="shared" si="5"/>
        <v>0.72728377334638461</v>
      </c>
      <c r="E344" s="20">
        <v>-1.075240449378E-4</v>
      </c>
      <c r="F344" s="20">
        <v>6393.8215732533799</v>
      </c>
      <c r="G344" s="20" t="s">
        <v>350</v>
      </c>
      <c r="H344" s="21"/>
      <c r="I344" s="21"/>
      <c r="L344" s="5"/>
    </row>
    <row r="345" spans="2:12">
      <c r="B345" s="19">
        <v>0.39300000000000002</v>
      </c>
      <c r="C345" s="20">
        <v>1.4887425722219301</v>
      </c>
      <c r="D345" s="20">
        <f t="shared" si="5"/>
        <v>0.67170780137462738</v>
      </c>
      <c r="E345" s="20">
        <v>-1.4158616574999301E-2</v>
      </c>
      <c r="F345" s="20">
        <v>52.573730079345701</v>
      </c>
      <c r="G345" s="20" t="s">
        <v>351</v>
      </c>
      <c r="H345" s="21"/>
      <c r="I345" s="21"/>
      <c r="L345" s="5"/>
    </row>
    <row r="346" spans="2:12">
      <c r="B346" s="19">
        <v>0.39300000000000002</v>
      </c>
      <c r="C346" s="20">
        <v>1.2317877056487301</v>
      </c>
      <c r="D346" s="20">
        <f t="shared" si="5"/>
        <v>0.81182820336183059</v>
      </c>
      <c r="E346" s="20">
        <v>-4.5716270295525999E-3</v>
      </c>
      <c r="F346" s="20">
        <v>134.72093170396599</v>
      </c>
      <c r="G346" s="20" t="s">
        <v>352</v>
      </c>
      <c r="H346" s="21"/>
      <c r="I346" s="21"/>
      <c r="L346" s="5"/>
    </row>
    <row r="347" spans="2:12">
      <c r="B347" s="19">
        <v>0.39300000000000002</v>
      </c>
      <c r="C347" s="20">
        <v>1.2384595667359199</v>
      </c>
      <c r="D347" s="20">
        <f t="shared" si="5"/>
        <v>0.80745470167879341</v>
      </c>
      <c r="E347" s="20">
        <v>-8.2415373784986007E-3</v>
      </c>
      <c r="F347" s="20">
        <v>75.135227194802894</v>
      </c>
      <c r="G347" s="20" t="s">
        <v>353</v>
      </c>
      <c r="H347" s="21"/>
      <c r="I347" s="21"/>
      <c r="L347" s="5"/>
    </row>
    <row r="348" spans="2:12">
      <c r="B348" s="19">
        <v>0.39300000000000002</v>
      </c>
      <c r="C348" s="20">
        <v>1.36736186172061</v>
      </c>
      <c r="D348" s="20">
        <f t="shared" si="5"/>
        <v>0.73133530193803797</v>
      </c>
      <c r="E348" s="20">
        <v>-1.8392909917340001E-4</v>
      </c>
      <c r="F348" s="20">
        <v>3717.0895412009299</v>
      </c>
      <c r="G348" s="20" t="s">
        <v>354</v>
      </c>
      <c r="H348" s="21"/>
      <c r="I348" s="21"/>
      <c r="L348" s="5"/>
    </row>
    <row r="349" spans="2:12">
      <c r="B349" s="19">
        <v>0.39300000000000002</v>
      </c>
      <c r="C349" s="20">
        <v>1.3749803274343799</v>
      </c>
      <c r="D349" s="20">
        <f t="shared" si="5"/>
        <v>0.727283132745566</v>
      </c>
      <c r="E349" s="20">
        <v>-1.033781343505E-4</v>
      </c>
      <c r="F349" s="20">
        <v>6650.2473471446601</v>
      </c>
      <c r="G349" s="20" t="s">
        <v>355</v>
      </c>
      <c r="H349" s="21"/>
      <c r="I349" s="21"/>
      <c r="L349" s="5"/>
    </row>
    <row r="350" spans="2:12" ht="15" thickBot="1">
      <c r="B350" s="22">
        <v>0.39300000000000002</v>
      </c>
      <c r="C350" s="23">
        <v>1.4878868360145701</v>
      </c>
      <c r="D350" s="25">
        <f t="shared" si="5"/>
        <v>0.67209412422693648</v>
      </c>
      <c r="E350" s="23">
        <v>-1.42632306199103E-2</v>
      </c>
      <c r="F350" s="23">
        <v>52.158128675897302</v>
      </c>
      <c r="G350" s="23" t="s">
        <v>356</v>
      </c>
      <c r="H350" s="24"/>
      <c r="I350" s="24"/>
      <c r="J350" s="7"/>
      <c r="K350" s="7"/>
      <c r="L35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2CC5-E959-4AD1-97EF-EED02A323626}">
  <dimension ref="B1:N100"/>
  <sheetViews>
    <sheetView workbookViewId="0">
      <selection activeCell="N28" sqref="N28"/>
    </sheetView>
  </sheetViews>
  <sheetFormatPr defaultRowHeight="14.4"/>
  <cols>
    <col min="5" max="5" width="11.6640625" customWidth="1"/>
    <col min="7" max="7" width="11.21875" customWidth="1"/>
    <col min="8" max="8" width="13.6640625" customWidth="1"/>
    <col min="9" max="9" width="34.44140625" customWidth="1"/>
    <col min="14" max="14" width="11.21875" customWidth="1"/>
    <col min="16" max="16" width="12" bestFit="1" customWidth="1"/>
  </cols>
  <sheetData>
    <row r="1" spans="2:12">
      <c r="B1" s="27" t="s">
        <v>15</v>
      </c>
      <c r="C1" s="27" t="s">
        <v>363</v>
      </c>
      <c r="D1" s="27" t="s">
        <v>362</v>
      </c>
      <c r="E1" s="27" t="s">
        <v>16</v>
      </c>
      <c r="F1" s="27" t="s">
        <v>358</v>
      </c>
      <c r="G1" s="27" t="s">
        <v>17</v>
      </c>
      <c r="H1" s="27" t="s">
        <v>3</v>
      </c>
      <c r="I1" s="27" t="s">
        <v>18</v>
      </c>
      <c r="J1" s="2" t="s">
        <v>4</v>
      </c>
      <c r="K1" s="2">
        <v>80</v>
      </c>
      <c r="L1" s="3" t="s">
        <v>5</v>
      </c>
    </row>
    <row r="2" spans="2:12" hidden="1">
      <c r="B2" s="20">
        <v>0.20399999999999999</v>
      </c>
      <c r="C2" s="20">
        <f t="shared" ref="C2:C25" si="0">1.4*0.33</f>
        <v>0.46199999999999997</v>
      </c>
      <c r="D2" s="20">
        <f>Table1[[#This Row],[seps]]+Sheet3!B2</f>
        <v>0.20399999999999999</v>
      </c>
      <c r="E2" s="20">
        <v>1.26450271641312</v>
      </c>
      <c r="F2" s="20">
        <f t="shared" ref="F2:F44" si="1">1/E2</f>
        <v>0.79082471474366889</v>
      </c>
      <c r="G2" s="20">
        <v>-8.9156615014106995E-3</v>
      </c>
      <c r="H2" s="20">
        <v>70.914688507018298</v>
      </c>
      <c r="I2" s="20" t="s">
        <v>165</v>
      </c>
      <c r="J2" t="s">
        <v>9</v>
      </c>
      <c r="K2">
        <v>0.33</v>
      </c>
      <c r="L2" s="5" t="s">
        <v>10</v>
      </c>
    </row>
    <row r="3" spans="2:12">
      <c r="B3" s="14">
        <v>0.20399999999999999</v>
      </c>
      <c r="C3">
        <f>1.4*0.33</f>
        <v>0.46199999999999997</v>
      </c>
      <c r="D3" s="14">
        <f>Table1[[#This Row],[w]]+Table1[[#This Row],[seps]]</f>
        <v>0.66599999999999993</v>
      </c>
      <c r="E3" s="14">
        <v>1.3586497774036199</v>
      </c>
      <c r="F3" s="14">
        <f t="shared" si="1"/>
        <v>0.73602485101863435</v>
      </c>
      <c r="G3" s="14">
        <v>-2.5382879752259999E-4</v>
      </c>
      <c r="H3" s="14">
        <v>2676.31133792542</v>
      </c>
      <c r="I3" s="14" t="s">
        <v>166</v>
      </c>
      <c r="J3" t="s">
        <v>1</v>
      </c>
      <c r="K3">
        <v>0.35</v>
      </c>
      <c r="L3" s="5" t="s">
        <v>12</v>
      </c>
    </row>
    <row r="4" spans="2:12">
      <c r="B4" s="14">
        <v>0.20399999999999999</v>
      </c>
      <c r="C4">
        <f>1.4*0.33</f>
        <v>0.46199999999999997</v>
      </c>
      <c r="D4" s="14">
        <f>Table1[[#This Row],[w]]+Table1[[#This Row],[seps]]</f>
        <v>0.66599999999999993</v>
      </c>
      <c r="E4" s="14">
        <v>1.38100329079198</v>
      </c>
      <c r="F4" s="14">
        <f t="shared" si="1"/>
        <v>0.72411123613363615</v>
      </c>
      <c r="G4" s="14">
        <v>-1.354879885815E-4</v>
      </c>
      <c r="H4" s="14">
        <v>5096.4048741506404</v>
      </c>
      <c r="I4" s="14" t="s">
        <v>167</v>
      </c>
      <c r="J4" t="s">
        <v>7</v>
      </c>
      <c r="K4">
        <v>0.14000000000000001</v>
      </c>
      <c r="L4" s="15" t="s">
        <v>10</v>
      </c>
    </row>
    <row r="5" spans="2:12" hidden="1">
      <c r="B5" s="20">
        <v>0.20399999999999999</v>
      </c>
      <c r="C5" s="20">
        <f t="shared" si="0"/>
        <v>0.46199999999999997</v>
      </c>
      <c r="D5" s="20">
        <f>Table1[[#This Row],[seps]]+Sheet3!B5</f>
        <v>0.20399999999999999</v>
      </c>
      <c r="E5" s="20">
        <v>1.5078314684793801</v>
      </c>
      <c r="F5" s="20">
        <f t="shared" si="1"/>
        <v>0.66320409203853625</v>
      </c>
      <c r="G5" s="20">
        <v>-6.7413107148451999E-3</v>
      </c>
      <c r="H5" s="20">
        <v>111.835185489888</v>
      </c>
      <c r="I5" s="20" t="s">
        <v>168</v>
      </c>
      <c r="J5" t="s">
        <v>0</v>
      </c>
      <c r="K5">
        <v>1.4</v>
      </c>
      <c r="L5" s="5" t="s">
        <v>12</v>
      </c>
    </row>
    <row r="6" spans="2:12" hidden="1">
      <c r="B6" s="20">
        <v>0.20399999999999999</v>
      </c>
      <c r="C6" s="20">
        <f t="shared" si="0"/>
        <v>0.46199999999999997</v>
      </c>
      <c r="D6" s="20">
        <f>Table1[[#This Row],[seps]]+Sheet3!B6</f>
        <v>0.20399999999999999</v>
      </c>
      <c r="E6" s="20">
        <v>1.2447022335001301</v>
      </c>
      <c r="F6" s="20">
        <f t="shared" si="1"/>
        <v>0.80340500168299522</v>
      </c>
      <c r="G6" s="20">
        <v>-4.1651878319722002E-3</v>
      </c>
      <c r="H6" s="20">
        <v>149.41729925667499</v>
      </c>
      <c r="I6" s="20" t="s">
        <v>169</v>
      </c>
      <c r="L6" s="5"/>
    </row>
    <row r="7" spans="2:12" hidden="1">
      <c r="B7" s="14">
        <v>0.19700000000000001</v>
      </c>
      <c r="C7" s="14">
        <f t="shared" si="0"/>
        <v>0.46199999999999997</v>
      </c>
      <c r="D7" s="14">
        <f>Table1[[#This Row],[seps]]+Sheet3!B9</f>
        <v>0.19700000000000001</v>
      </c>
      <c r="E7" s="14">
        <v>1.2437697894459501</v>
      </c>
      <c r="F7" s="14">
        <f t="shared" si="1"/>
        <v>0.80400730785192986</v>
      </c>
      <c r="G7" s="14">
        <v>-6.3671741406932996E-3</v>
      </c>
      <c r="H7" s="14">
        <v>97.670470601460806</v>
      </c>
      <c r="I7" s="14" t="s">
        <v>172</v>
      </c>
      <c r="J7" s="9" t="s">
        <v>28</v>
      </c>
      <c r="L7" s="5"/>
    </row>
    <row r="8" spans="2:12">
      <c r="B8" s="14">
        <v>0.19700000000000001</v>
      </c>
      <c r="C8">
        <f t="shared" si="0"/>
        <v>0.46199999999999997</v>
      </c>
      <c r="D8" s="14">
        <f>Table1[[#This Row],[w]]+Table1[[#This Row],[seps]]</f>
        <v>0.65900000000000003</v>
      </c>
      <c r="E8" s="14">
        <v>1.3579323133838199</v>
      </c>
      <c r="F8" s="14">
        <f t="shared" si="1"/>
        <v>0.73641373000993593</v>
      </c>
      <c r="G8" s="14">
        <v>-2.6147572974600001E-4</v>
      </c>
      <c r="H8" s="14">
        <v>2596.6698987755299</v>
      </c>
      <c r="I8" s="14" t="s">
        <v>173</v>
      </c>
      <c r="J8" s="9" t="s">
        <v>30</v>
      </c>
      <c r="L8" s="5"/>
    </row>
    <row r="9" spans="2:12">
      <c r="B9" s="14">
        <v>0.19700000000000001</v>
      </c>
      <c r="C9">
        <f t="shared" si="0"/>
        <v>0.46199999999999997</v>
      </c>
      <c r="D9" s="14">
        <f>Table1[[#This Row],[w]]+Table1[[#This Row],[seps]]</f>
        <v>0.65900000000000003</v>
      </c>
      <c r="E9" s="14">
        <v>1.38142442246788</v>
      </c>
      <c r="F9" s="14">
        <f t="shared" si="1"/>
        <v>0.72389048849558135</v>
      </c>
      <c r="G9" s="14">
        <v>-1.135968058098E-4</v>
      </c>
      <c r="H9" s="14">
        <v>6080.3840945145103</v>
      </c>
      <c r="I9" s="14" t="s">
        <v>174</v>
      </c>
      <c r="L9" s="26"/>
    </row>
    <row r="10" spans="2:12" hidden="1">
      <c r="B10" s="14">
        <v>0.19700000000000001</v>
      </c>
      <c r="C10" s="14">
        <f t="shared" si="0"/>
        <v>0.46199999999999997</v>
      </c>
      <c r="D10" s="14">
        <f>Table1[[#This Row],[seps]]+Sheet3!B12</f>
        <v>0.19700000000000001</v>
      </c>
      <c r="E10" s="14">
        <v>1.2451371181330799</v>
      </c>
      <c r="F10" s="14">
        <f t="shared" si="1"/>
        <v>0.8031243992624435</v>
      </c>
      <c r="G10" s="14">
        <v>-3.7984130497661999E-3</v>
      </c>
      <c r="H10" s="14">
        <v>163.90227995474299</v>
      </c>
      <c r="I10" s="14" t="s">
        <v>175</v>
      </c>
      <c r="L10" s="26"/>
    </row>
    <row r="11" spans="2:12" hidden="1">
      <c r="B11" s="20">
        <v>0.21099999999999999</v>
      </c>
      <c r="C11" s="20">
        <f t="shared" si="0"/>
        <v>0.46199999999999997</v>
      </c>
      <c r="D11" s="20">
        <f>Table1[[#This Row],[seps]]+Sheet3!B15</f>
        <v>0.21099999999999999</v>
      </c>
      <c r="E11" s="20">
        <v>1.2456474756510301</v>
      </c>
      <c r="F11" s="20">
        <f t="shared" si="1"/>
        <v>0.80279534904316019</v>
      </c>
      <c r="G11" s="20">
        <v>-1.19301998665815E-2</v>
      </c>
      <c r="H11" s="20">
        <v>52.205641547560901</v>
      </c>
      <c r="I11" s="20" t="s">
        <v>178</v>
      </c>
      <c r="L11" s="26"/>
    </row>
    <row r="12" spans="2:12">
      <c r="B12" s="14">
        <v>0.21099999999999999</v>
      </c>
      <c r="C12">
        <f t="shared" si="0"/>
        <v>0.46199999999999997</v>
      </c>
      <c r="D12" s="14">
        <f>Table1[[#This Row],[w]]+Table1[[#This Row],[seps]]</f>
        <v>0.67299999999999993</v>
      </c>
      <c r="E12" s="14">
        <v>1.35939061027498</v>
      </c>
      <c r="F12" s="14">
        <f t="shared" si="1"/>
        <v>0.73562373643122203</v>
      </c>
      <c r="G12" s="14">
        <v>-2.5274735544740003E-4</v>
      </c>
      <c r="H12" s="14">
        <v>2689.2281580323302</v>
      </c>
      <c r="I12" s="14" t="s">
        <v>179</v>
      </c>
      <c r="L12" s="26"/>
    </row>
    <row r="13" spans="2:12">
      <c r="B13" s="14">
        <v>0.21099999999999999</v>
      </c>
      <c r="C13">
        <f t="shared" si="0"/>
        <v>0.46199999999999997</v>
      </c>
      <c r="D13" s="14">
        <f>Table1[[#This Row],[w]]+Table1[[#This Row],[seps]]</f>
        <v>0.67299999999999993</v>
      </c>
      <c r="E13" s="14">
        <v>1.3807918584394601</v>
      </c>
      <c r="F13" s="14">
        <f t="shared" si="1"/>
        <v>0.72422211493206334</v>
      </c>
      <c r="G13" s="14">
        <v>-1.1233839843300001E-4</v>
      </c>
      <c r="H13" s="14">
        <v>6145.6807187007598</v>
      </c>
      <c r="I13" s="14" t="s">
        <v>180</v>
      </c>
      <c r="L13" s="26"/>
    </row>
    <row r="14" spans="2:12" hidden="1">
      <c r="B14" s="20">
        <v>0.21099999999999999</v>
      </c>
      <c r="C14" s="20">
        <f t="shared" si="0"/>
        <v>0.46199999999999997</v>
      </c>
      <c r="D14" s="20">
        <f>Table1[[#This Row],[seps]]+Sheet3!B18</f>
        <v>0.21099999999999999</v>
      </c>
      <c r="E14" s="20">
        <v>1.23963679584342</v>
      </c>
      <c r="F14" s="20">
        <f t="shared" si="1"/>
        <v>0.80668789709458666</v>
      </c>
      <c r="G14" s="20">
        <v>2.5540206693109999E-4</v>
      </c>
      <c r="H14" s="20">
        <v>-2426.8339147341899</v>
      </c>
      <c r="I14" s="20" t="s">
        <v>181</v>
      </c>
      <c r="L14" s="26"/>
    </row>
    <row r="15" spans="2:12" hidden="1">
      <c r="B15" s="14">
        <v>0.218</v>
      </c>
      <c r="C15" s="14">
        <f t="shared" si="0"/>
        <v>0.46199999999999997</v>
      </c>
      <c r="D15" s="14">
        <f>Table1[[#This Row],[seps]]+O15</f>
        <v>0.218</v>
      </c>
      <c r="E15" s="14">
        <v>1.2433449920009401</v>
      </c>
      <c r="F15" s="14">
        <f t="shared" si="1"/>
        <v>0.80428200252826043</v>
      </c>
      <c r="G15" s="14">
        <v>-5.9693501315201004E-3</v>
      </c>
      <c r="H15" s="14">
        <v>104.144083074945</v>
      </c>
      <c r="I15" s="14" t="s">
        <v>184</v>
      </c>
      <c r="L15" s="26"/>
    </row>
    <row r="16" spans="2:12">
      <c r="B16" s="14">
        <v>0.218</v>
      </c>
      <c r="C16">
        <f t="shared" si="0"/>
        <v>0.46199999999999997</v>
      </c>
      <c r="D16" s="14">
        <f>Table1[[#This Row],[w]]+Table1[[#This Row],[seps]]</f>
        <v>0.67999999999999994</v>
      </c>
      <c r="E16" s="14">
        <v>1.35987086591199</v>
      </c>
      <c r="F16" s="14">
        <f t="shared" si="1"/>
        <v>0.73536394158231744</v>
      </c>
      <c r="G16" s="14">
        <v>-2.5004948134889999E-4</v>
      </c>
      <c r="H16" s="14">
        <v>2719.2035323884702</v>
      </c>
      <c r="I16" s="14" t="s">
        <v>185</v>
      </c>
      <c r="L16" s="26"/>
    </row>
    <row r="17" spans="2:14">
      <c r="B17" s="14">
        <v>0.218</v>
      </c>
      <c r="C17">
        <f t="shared" si="0"/>
        <v>0.46199999999999997</v>
      </c>
      <c r="D17" s="14">
        <f>Table1[[#This Row],[w]]+Table1[[#This Row],[seps]]</f>
        <v>0.67999999999999994</v>
      </c>
      <c r="E17" s="14">
        <v>1.3804785691203001</v>
      </c>
      <c r="F17" s="14">
        <f t="shared" si="1"/>
        <v>0.72438647174163862</v>
      </c>
      <c r="G17" s="14">
        <v>-1.114699017533E-4</v>
      </c>
      <c r="H17" s="14">
        <v>6192.1583647549096</v>
      </c>
      <c r="I17" s="14" t="s">
        <v>186</v>
      </c>
      <c r="L17" s="26"/>
    </row>
    <row r="18" spans="2:14" hidden="1">
      <c r="B18" s="14">
        <v>0.218</v>
      </c>
      <c r="C18" s="14">
        <f t="shared" si="0"/>
        <v>0.46199999999999997</v>
      </c>
      <c r="D18" s="14">
        <f>Table1[[#This Row],[seps]]+O18</f>
        <v>0.218</v>
      </c>
      <c r="E18" s="14">
        <v>1.24546388429153</v>
      </c>
      <c r="F18" s="14">
        <f t="shared" si="1"/>
        <v>0.80291368751237635</v>
      </c>
      <c r="G18" s="14">
        <v>-4.7734791296830002E-3</v>
      </c>
      <c r="H18" s="14">
        <v>130.456617747297</v>
      </c>
      <c r="I18" s="14" t="s">
        <v>187</v>
      </c>
      <c r="L18" s="26"/>
    </row>
    <row r="19" spans="2:14" hidden="1">
      <c r="B19" s="20">
        <v>0.22500000000000001</v>
      </c>
      <c r="C19" s="20">
        <f t="shared" si="0"/>
        <v>0.46199999999999997</v>
      </c>
      <c r="D19" s="20">
        <f>Table1[[#This Row],[seps]]+O19</f>
        <v>0.22500000000000001</v>
      </c>
      <c r="E19" s="20">
        <v>1.24778359851869</v>
      </c>
      <c r="F19" s="20">
        <f t="shared" si="1"/>
        <v>0.80142101658264542</v>
      </c>
      <c r="G19" s="20">
        <v>-6.2708266851425002E-3</v>
      </c>
      <c r="H19" s="20">
        <v>99.491156522875798</v>
      </c>
      <c r="I19" s="20" t="s">
        <v>190</v>
      </c>
      <c r="L19" s="26"/>
    </row>
    <row r="20" spans="2:14">
      <c r="B20" s="14">
        <v>0.22500000000000001</v>
      </c>
      <c r="C20">
        <f t="shared" si="0"/>
        <v>0.46199999999999997</v>
      </c>
      <c r="D20" s="14">
        <f>Table1[[#This Row],[w]]+Table1[[#This Row],[seps]]</f>
        <v>0.68699999999999994</v>
      </c>
      <c r="E20" s="14">
        <v>1.35990532428264</v>
      </c>
      <c r="F20" s="14">
        <f t="shared" si="1"/>
        <v>0.73534530834159895</v>
      </c>
      <c r="G20" s="14">
        <v>-2.4549815477109999E-4</v>
      </c>
      <c r="H20" s="14">
        <v>2769.6854291034501</v>
      </c>
      <c r="I20" s="14" t="s">
        <v>191</v>
      </c>
      <c r="L20" s="26"/>
    </row>
    <row r="21" spans="2:14">
      <c r="B21" s="14">
        <v>0.22500000000000001</v>
      </c>
      <c r="C21">
        <f t="shared" si="0"/>
        <v>0.46199999999999997</v>
      </c>
      <c r="D21" s="14">
        <f>Table1[[#This Row],[w]]+Table1[[#This Row],[seps]]</f>
        <v>0.68699999999999994</v>
      </c>
      <c r="E21" s="14">
        <v>1.3797701227877299</v>
      </c>
      <c r="F21" s="14">
        <f t="shared" si="1"/>
        <v>0.7247584097411599</v>
      </c>
      <c r="G21" s="14">
        <v>-1.092647840887E-4</v>
      </c>
      <c r="H21" s="14">
        <v>6313.88298752633</v>
      </c>
      <c r="I21" s="14" t="s">
        <v>192</v>
      </c>
      <c r="L21" s="26"/>
    </row>
    <row r="22" spans="2:14" hidden="1">
      <c r="B22" s="20">
        <v>0.22500000000000001</v>
      </c>
      <c r="C22" s="20">
        <f t="shared" si="0"/>
        <v>0.46199999999999997</v>
      </c>
      <c r="D22" s="20">
        <f>Table1[[#This Row],[seps]]+O22</f>
        <v>0.22500000000000001</v>
      </c>
      <c r="E22" s="20">
        <v>1.2417782658640999</v>
      </c>
      <c r="F22" s="20">
        <f t="shared" si="1"/>
        <v>0.80529674861408784</v>
      </c>
      <c r="G22" s="20">
        <v>-7.0822850236768996E-3</v>
      </c>
      <c r="H22" s="20">
        <v>87.667910971719294</v>
      </c>
      <c r="I22" s="20" t="s">
        <v>193</v>
      </c>
      <c r="L22" s="26"/>
    </row>
    <row r="23" spans="2:14" hidden="1">
      <c r="B23" s="14">
        <v>0.23200000000000001</v>
      </c>
      <c r="C23" s="14">
        <f t="shared" si="0"/>
        <v>0.46199999999999997</v>
      </c>
      <c r="D23" s="14">
        <f>Table1[[#This Row],[seps]]+O23</f>
        <v>0.23200000000000001</v>
      </c>
      <c r="E23" s="14">
        <v>1.2409151035435999</v>
      </c>
      <c r="F23" s="14">
        <f t="shared" si="1"/>
        <v>0.8058569012048975</v>
      </c>
      <c r="G23" s="14">
        <v>-6.3329454116048999E-3</v>
      </c>
      <c r="H23" s="14">
        <v>97.972982782201498</v>
      </c>
      <c r="I23" s="14" t="s">
        <v>196</v>
      </c>
      <c r="L23" s="26"/>
    </row>
    <row r="24" spans="2:14">
      <c r="B24" s="14">
        <v>0.23200000000000001</v>
      </c>
      <c r="C24">
        <f t="shared" si="0"/>
        <v>0.46199999999999997</v>
      </c>
      <c r="D24" s="14">
        <f>Table1[[#This Row],[w]]+Table1[[#This Row],[seps]]</f>
        <v>0.69399999999999995</v>
      </c>
      <c r="E24" s="14">
        <v>1.36093491726253</v>
      </c>
      <c r="F24" s="14">
        <f t="shared" si="1"/>
        <v>0.73478899491495364</v>
      </c>
      <c r="G24" s="14">
        <v>-2.4002827266250001E-4</v>
      </c>
      <c r="H24" s="14">
        <v>2834.9471130339998</v>
      </c>
      <c r="I24" s="14" t="s">
        <v>197</v>
      </c>
      <c r="L24" s="26"/>
    </row>
    <row r="25" spans="2:14">
      <c r="B25" s="14">
        <v>0.23200000000000001</v>
      </c>
      <c r="C25">
        <f t="shared" si="0"/>
        <v>0.46199999999999997</v>
      </c>
      <c r="D25" s="14">
        <f>Table1[[#This Row],[w]]+Table1[[#This Row],[seps]]</f>
        <v>0.69399999999999995</v>
      </c>
      <c r="E25" s="14">
        <v>1.37977332194522</v>
      </c>
      <c r="F25" s="14">
        <f t="shared" si="1"/>
        <v>0.72475672930839741</v>
      </c>
      <c r="G25" s="14">
        <v>-1.087521298591E-4</v>
      </c>
      <c r="H25" s="14">
        <v>6343.6611482083499</v>
      </c>
      <c r="I25" s="14" t="s">
        <v>198</v>
      </c>
      <c r="L25" s="26"/>
      <c r="N25">
        <f>1/80</f>
        <v>1.2500000000000001E-2</v>
      </c>
    </row>
    <row r="26" spans="2:14" hidden="1">
      <c r="B26" s="14">
        <v>0.23200000000000001</v>
      </c>
      <c r="C26" s="14">
        <f t="shared" ref="C26:C45" si="2">1.4*0.33</f>
        <v>0.46199999999999997</v>
      </c>
      <c r="D26" s="14">
        <f>Table1[[#This Row],[seps]]+O26</f>
        <v>0.23200000000000001</v>
      </c>
      <c r="E26" s="14">
        <v>1.2424846536458201</v>
      </c>
      <c r="F26" s="14">
        <f t="shared" si="1"/>
        <v>0.80483891456180334</v>
      </c>
      <c r="G26" s="14">
        <v>-1.7075428008762E-3</v>
      </c>
      <c r="H26" s="14">
        <v>363.82240404405701</v>
      </c>
      <c r="I26" s="14" t="s">
        <v>199</v>
      </c>
      <c r="L26" s="26"/>
    </row>
    <row r="27" spans="2:14" hidden="1">
      <c r="B27" s="20">
        <v>0.23899999999999999</v>
      </c>
      <c r="C27" s="20">
        <f t="shared" si="2"/>
        <v>0.46199999999999997</v>
      </c>
      <c r="D27" s="20">
        <f>Table1[[#This Row],[seps]]+O27</f>
        <v>0.23899999999999999</v>
      </c>
      <c r="E27" s="20">
        <v>1.2425109163835599</v>
      </c>
      <c r="F27" s="20">
        <f t="shared" si="1"/>
        <v>0.80482190282125665</v>
      </c>
      <c r="G27" s="20">
        <v>-6.5053604574882001E-3</v>
      </c>
      <c r="H27" s="20">
        <v>95.499006127579506</v>
      </c>
      <c r="I27" s="20" t="s">
        <v>203</v>
      </c>
      <c r="L27" s="26"/>
    </row>
    <row r="28" spans="2:14">
      <c r="B28" s="14">
        <v>0.23899999999999999</v>
      </c>
      <c r="C28">
        <f t="shared" si="2"/>
        <v>0.46199999999999997</v>
      </c>
      <c r="D28" s="14">
        <f>Table1[[#This Row],[w]]+Table1[[#This Row],[seps]]</f>
        <v>0.70099999999999996</v>
      </c>
      <c r="E28" s="14">
        <v>1.36141199725954</v>
      </c>
      <c r="F28" s="14">
        <f t="shared" si="1"/>
        <v>0.73453150259653521</v>
      </c>
      <c r="G28" s="14">
        <v>-2.3898686729149999E-4</v>
      </c>
      <c r="H28" s="14">
        <v>2848.29876362804</v>
      </c>
      <c r="I28" s="14" t="s">
        <v>204</v>
      </c>
      <c r="L28" s="26"/>
    </row>
    <row r="29" spans="2:14">
      <c r="B29" s="14">
        <v>0.23899999999999999</v>
      </c>
      <c r="C29">
        <f t="shared" si="2"/>
        <v>0.46199999999999997</v>
      </c>
      <c r="D29" s="14">
        <f>Table1[[#This Row],[w]]+Table1[[#This Row],[seps]]</f>
        <v>0.70099999999999996</v>
      </c>
      <c r="E29" s="14">
        <v>1.3795222767936699</v>
      </c>
      <c r="F29" s="14">
        <f t="shared" si="1"/>
        <v>0.72488862037388202</v>
      </c>
      <c r="G29" s="14">
        <v>-1.091711898411E-4</v>
      </c>
      <c r="H29" s="14">
        <v>6318.16085727677</v>
      </c>
      <c r="I29" s="14" t="s">
        <v>205</v>
      </c>
      <c r="L29" s="26"/>
      <c r="N29">
        <f>1/80*2</f>
        <v>2.5000000000000001E-2</v>
      </c>
    </row>
    <row r="30" spans="2:14" hidden="1">
      <c r="B30" s="20">
        <v>0.23899999999999999</v>
      </c>
      <c r="C30" s="20">
        <f t="shared" si="2"/>
        <v>0.46199999999999997</v>
      </c>
      <c r="D30" s="20">
        <f>Table1[[#This Row],[seps]]+O30</f>
        <v>0.23899999999999999</v>
      </c>
      <c r="E30" s="20">
        <v>1.24437459776919</v>
      </c>
      <c r="F30" s="20">
        <f t="shared" si="1"/>
        <v>0.80361653298991786</v>
      </c>
      <c r="G30" s="20">
        <v>-4.4856662980773997E-3</v>
      </c>
      <c r="H30" s="20">
        <v>138.70565876718501</v>
      </c>
      <c r="I30" s="20" t="s">
        <v>206</v>
      </c>
      <c r="L30" s="26"/>
    </row>
    <row r="31" spans="2:14" hidden="1">
      <c r="B31" s="14">
        <v>0.246</v>
      </c>
      <c r="C31" s="14">
        <f t="shared" si="2"/>
        <v>0.46199999999999997</v>
      </c>
      <c r="D31" s="14">
        <f>Table1[[#This Row],[seps]]+O31</f>
        <v>0.246</v>
      </c>
      <c r="E31" s="14">
        <v>1.2418905192145999</v>
      </c>
      <c r="F31" s="14">
        <f t="shared" si="1"/>
        <v>0.80522395857601281</v>
      </c>
      <c r="G31" s="14">
        <v>-6.3541885321379997E-3</v>
      </c>
      <c r="H31" s="14">
        <v>97.722196385376293</v>
      </c>
      <c r="I31" s="14" t="s">
        <v>209</v>
      </c>
      <c r="L31" s="26"/>
    </row>
    <row r="32" spans="2:14">
      <c r="B32" s="14">
        <v>0.246</v>
      </c>
      <c r="C32">
        <f t="shared" si="2"/>
        <v>0.46199999999999997</v>
      </c>
      <c r="D32" s="14">
        <f>Table1[[#This Row],[w]]+Table1[[#This Row],[seps]]</f>
        <v>0.70799999999999996</v>
      </c>
      <c r="E32" s="14">
        <v>1.36171724043584</v>
      </c>
      <c r="F32" s="14">
        <f t="shared" si="1"/>
        <v>0.73436684966985777</v>
      </c>
      <c r="G32" s="14">
        <v>-2.35720386207E-4</v>
      </c>
      <c r="H32" s="14">
        <v>2888.4163613236801</v>
      </c>
      <c r="I32" s="14" t="s">
        <v>210</v>
      </c>
      <c r="L32" s="26"/>
    </row>
    <row r="33" spans="2:12">
      <c r="B33" s="14">
        <v>0.246</v>
      </c>
      <c r="C33">
        <f t="shared" si="2"/>
        <v>0.46199999999999997</v>
      </c>
      <c r="D33" s="14">
        <f>Table1[[#This Row],[w]]+Table1[[#This Row],[seps]]</f>
        <v>0.70799999999999996</v>
      </c>
      <c r="E33" s="14">
        <v>1.3791695342886801</v>
      </c>
      <c r="F33" s="14">
        <f t="shared" si="1"/>
        <v>0.7250740210961516</v>
      </c>
      <c r="G33" s="14">
        <v>-1.075317696161E-4</v>
      </c>
      <c r="H33" s="14">
        <v>6412.8468229064201</v>
      </c>
      <c r="I33" s="14" t="s">
        <v>211</v>
      </c>
      <c r="L33" s="26"/>
    </row>
    <row r="34" spans="2:12" hidden="1">
      <c r="B34" s="14">
        <v>0.246</v>
      </c>
      <c r="C34" s="14">
        <f t="shared" si="2"/>
        <v>0.46199999999999997</v>
      </c>
      <c r="D34" s="14">
        <f>Table1[[#This Row],[seps]]+O34</f>
        <v>0.246</v>
      </c>
      <c r="E34" s="14">
        <v>1.24097586341904</v>
      </c>
      <c r="F34" s="14">
        <f t="shared" si="1"/>
        <v>0.80581744534891919</v>
      </c>
      <c r="G34" s="14">
        <v>-4.0026529907971004E-3</v>
      </c>
      <c r="H34" s="14">
        <v>155.01916682164199</v>
      </c>
      <c r="I34" s="14" t="s">
        <v>212</v>
      </c>
      <c r="L34" s="26"/>
    </row>
    <row r="35" spans="2:12" hidden="1">
      <c r="B35" s="20">
        <v>0.26</v>
      </c>
      <c r="C35" s="20">
        <f t="shared" si="2"/>
        <v>0.46199999999999997</v>
      </c>
      <c r="D35" s="20">
        <f>Table1[[#This Row],[seps]]+O35</f>
        <v>0.26</v>
      </c>
      <c r="E35" s="20">
        <v>1.23844884254189</v>
      </c>
      <c r="F35" s="20">
        <f t="shared" si="1"/>
        <v>0.80746169373255761</v>
      </c>
      <c r="G35" s="20">
        <v>-3.8501917451176999E-3</v>
      </c>
      <c r="H35" s="20">
        <v>160.82950207769699</v>
      </c>
      <c r="I35" s="20" t="s">
        <v>215</v>
      </c>
      <c r="L35" s="26"/>
    </row>
    <row r="36" spans="2:12">
      <c r="B36" s="14">
        <v>0.26</v>
      </c>
      <c r="C36">
        <f t="shared" si="2"/>
        <v>0.46199999999999997</v>
      </c>
      <c r="D36" s="14">
        <f>Table1[[#This Row],[w]]+Table1[[#This Row],[seps]]</f>
        <v>0.72199999999999998</v>
      </c>
      <c r="E36" s="14">
        <v>1.3627017369388901</v>
      </c>
      <c r="F36" s="14">
        <f t="shared" si="1"/>
        <v>0.7338362995312192</v>
      </c>
      <c r="G36" s="14">
        <v>-2.282108145294E-4</v>
      </c>
      <c r="H36" s="14">
        <v>2985.6204223907298</v>
      </c>
      <c r="I36" s="14" t="s">
        <v>216</v>
      </c>
      <c r="L36" s="26"/>
    </row>
    <row r="37" spans="2:12">
      <c r="B37" s="14">
        <v>0.26</v>
      </c>
      <c r="C37">
        <f t="shared" si="2"/>
        <v>0.46199999999999997</v>
      </c>
      <c r="D37" s="14">
        <f>Table1[[#This Row],[w]]+Table1[[#This Row],[seps]]</f>
        <v>0.72199999999999998</v>
      </c>
      <c r="E37" s="14">
        <v>1.37866639038059</v>
      </c>
      <c r="F37" s="14">
        <f t="shared" si="1"/>
        <v>0.72533863665447251</v>
      </c>
      <c r="G37" s="14">
        <v>-1.068972293537E-4</v>
      </c>
      <c r="H37" s="14">
        <v>6448.5599800656801</v>
      </c>
      <c r="I37" s="14" t="s">
        <v>217</v>
      </c>
      <c r="L37" s="26"/>
    </row>
    <row r="38" spans="2:12" hidden="1">
      <c r="B38" s="20">
        <v>0.26</v>
      </c>
      <c r="C38" s="20">
        <f t="shared" si="2"/>
        <v>0.46199999999999997</v>
      </c>
      <c r="D38" s="20">
        <f>Table1[[#This Row],[seps]]+O38</f>
        <v>0.26</v>
      </c>
      <c r="E38" s="20">
        <v>1.2405856459542299</v>
      </c>
      <c r="F38" s="20">
        <f t="shared" si="1"/>
        <v>0.80607090954274507</v>
      </c>
      <c r="G38" s="20">
        <v>-4.2127751975783003E-3</v>
      </c>
      <c r="H38" s="20">
        <v>147.24090270320499</v>
      </c>
      <c r="I38" s="20" t="s">
        <v>218</v>
      </c>
      <c r="L38" s="26"/>
    </row>
    <row r="39" spans="2:12" hidden="1">
      <c r="B39" s="14">
        <v>0.253</v>
      </c>
      <c r="C39" s="14">
        <f t="shared" si="2"/>
        <v>0.46199999999999997</v>
      </c>
      <c r="D39" s="14">
        <f>Table1[[#This Row],[seps]]+O39</f>
        <v>0.253</v>
      </c>
      <c r="E39" s="14">
        <v>1.2406870320882699</v>
      </c>
      <c r="F39" s="14">
        <f t="shared" si="1"/>
        <v>0.80600503925381084</v>
      </c>
      <c r="G39" s="14">
        <v>-8.0705100016135994E-3</v>
      </c>
      <c r="H39" s="14">
        <v>76.8654664847828</v>
      </c>
      <c r="I39" s="14" t="s">
        <v>221</v>
      </c>
      <c r="L39" s="26"/>
    </row>
    <row r="40" spans="2:12">
      <c r="B40" s="14">
        <v>0.253</v>
      </c>
      <c r="C40">
        <f t="shared" si="2"/>
        <v>0.46199999999999997</v>
      </c>
      <c r="D40" s="14">
        <f>Table1[[#This Row],[w]]+Table1[[#This Row],[seps]]</f>
        <v>0.71499999999999997</v>
      </c>
      <c r="E40" s="14">
        <v>1.3620433374251899</v>
      </c>
      <c r="F40" s="14">
        <f t="shared" si="1"/>
        <v>0.73419102940615855</v>
      </c>
      <c r="G40" s="14">
        <v>-2.3136389689120001E-4</v>
      </c>
      <c r="H40" s="14">
        <v>2943.5088095559099</v>
      </c>
      <c r="I40" s="14" t="s">
        <v>222</v>
      </c>
      <c r="L40" s="26"/>
    </row>
    <row r="41" spans="2:12">
      <c r="B41" s="14">
        <v>0.253</v>
      </c>
      <c r="C41">
        <f t="shared" si="2"/>
        <v>0.46199999999999997</v>
      </c>
      <c r="D41" s="14">
        <f>Table1[[#This Row],[w]]+Table1[[#This Row],[seps]]</f>
        <v>0.71499999999999997</v>
      </c>
      <c r="E41" s="14">
        <v>1.37867661263062</v>
      </c>
      <c r="F41" s="14">
        <f t="shared" si="1"/>
        <v>0.72533325860364295</v>
      </c>
      <c r="G41" s="14">
        <v>-1.10749099294E-4</v>
      </c>
      <c r="H41" s="14">
        <v>6224.3242672777296</v>
      </c>
      <c r="I41" s="14" t="s">
        <v>223</v>
      </c>
      <c r="L41" s="26"/>
    </row>
    <row r="42" spans="2:12" hidden="1">
      <c r="B42" s="14">
        <v>0.253</v>
      </c>
      <c r="C42" s="14">
        <f t="shared" si="2"/>
        <v>0.46199999999999997</v>
      </c>
      <c r="D42" s="14">
        <f>Table1[[#This Row],[seps]]+O42</f>
        <v>0.253</v>
      </c>
      <c r="E42" s="14">
        <v>1.24148077698144</v>
      </c>
      <c r="F42" s="14">
        <f t="shared" si="1"/>
        <v>0.80548971723220641</v>
      </c>
      <c r="G42" s="14">
        <v>-2.9631003595762999E-3</v>
      </c>
      <c r="H42" s="14">
        <v>209.49016677230301</v>
      </c>
      <c r="I42" s="14" t="s">
        <v>224</v>
      </c>
      <c r="L42" s="26"/>
    </row>
    <row r="43" spans="2:12" hidden="1">
      <c r="B43" s="20">
        <v>0.26700000000000002</v>
      </c>
      <c r="C43" s="20">
        <f t="shared" si="2"/>
        <v>0.46199999999999997</v>
      </c>
      <c r="D43" s="20">
        <f>Table1[[#This Row],[seps]]+O43</f>
        <v>0.26700000000000002</v>
      </c>
      <c r="E43" s="20">
        <v>1.2450738153383401</v>
      </c>
      <c r="F43" s="20">
        <f t="shared" si="1"/>
        <v>0.80316523219810632</v>
      </c>
      <c r="G43" s="20">
        <v>-1.23683507741424E-2</v>
      </c>
      <c r="H43" s="20">
        <v>50.333057255350198</v>
      </c>
      <c r="I43" s="20" t="s">
        <v>227</v>
      </c>
      <c r="L43" s="26"/>
    </row>
    <row r="44" spans="2:12">
      <c r="B44" s="14">
        <v>0.26700000000000002</v>
      </c>
      <c r="C44">
        <f t="shared" si="2"/>
        <v>0.46199999999999997</v>
      </c>
      <c r="D44" s="14">
        <f>Table1[[#This Row],[w]]+Table1[[#This Row],[seps]]</f>
        <v>0.72899999999999998</v>
      </c>
      <c r="E44" s="14">
        <v>1.3630342463190801</v>
      </c>
      <c r="F44" s="14">
        <f t="shared" si="1"/>
        <v>0.73365728168645339</v>
      </c>
      <c r="G44" s="14">
        <v>-2.2592904172760001E-4</v>
      </c>
      <c r="H44" s="14">
        <v>3016.5095994220801</v>
      </c>
      <c r="I44" s="14" t="s">
        <v>228</v>
      </c>
      <c r="L44" s="26"/>
    </row>
    <row r="45" spans="2:12">
      <c r="B45" s="14">
        <v>0.26700000000000002</v>
      </c>
      <c r="C45">
        <f t="shared" si="2"/>
        <v>0.46199999999999997</v>
      </c>
      <c r="D45" s="14">
        <f>Table1[[#This Row],[w]]+Table1[[#This Row],[seps]]</f>
        <v>0.72899999999999998</v>
      </c>
      <c r="E45" s="14">
        <v>1.3784154735480101</v>
      </c>
      <c r="F45" s="14">
        <f t="shared" ref="F45:F86" si="3">1/E45</f>
        <v>0.72547067207974869</v>
      </c>
      <c r="G45" s="14">
        <v>-1.105224269425E-4</v>
      </c>
      <c r="H45" s="14">
        <v>6235.90845623102</v>
      </c>
      <c r="I45" s="14" t="s">
        <v>229</v>
      </c>
      <c r="L45" s="26"/>
    </row>
    <row r="46" spans="2:12" hidden="1">
      <c r="B46" s="20">
        <v>0.26700000000000002</v>
      </c>
      <c r="C46" s="20">
        <f t="shared" ref="C46:C66" si="4">1.4*0.33</f>
        <v>0.46199999999999997</v>
      </c>
      <c r="D46" s="20">
        <f>Table1[[#This Row],[seps]]+O46</f>
        <v>0.26700000000000002</v>
      </c>
      <c r="E46" s="20">
        <v>1.2405835119008199</v>
      </c>
      <c r="F46" s="20">
        <f t="shared" si="3"/>
        <v>0.8060722961469976</v>
      </c>
      <c r="G46" s="20">
        <v>-4.2033504354714001E-3</v>
      </c>
      <c r="H46" s="20">
        <v>147.57079274567701</v>
      </c>
      <c r="I46" s="20" t="s">
        <v>230</v>
      </c>
      <c r="L46" s="26"/>
    </row>
    <row r="47" spans="2:12" hidden="1">
      <c r="B47" s="14">
        <v>0.27400000000000002</v>
      </c>
      <c r="C47" s="14">
        <f t="shared" si="4"/>
        <v>0.46199999999999997</v>
      </c>
      <c r="D47" s="14">
        <f>Table1[[#This Row],[seps]]+O47</f>
        <v>0.27400000000000002</v>
      </c>
      <c r="E47" s="14">
        <v>1.2404356281154201</v>
      </c>
      <c r="F47" s="14">
        <f t="shared" si="3"/>
        <v>0.80616839546868613</v>
      </c>
      <c r="G47" s="14">
        <v>-7.1409310856485999E-3</v>
      </c>
      <c r="H47" s="14">
        <v>86.853913953066794</v>
      </c>
      <c r="I47" s="14" t="s">
        <v>233</v>
      </c>
      <c r="L47" s="26"/>
    </row>
    <row r="48" spans="2:12">
      <c r="B48" s="14">
        <v>0.27400000000000002</v>
      </c>
      <c r="C48">
        <f t="shared" si="4"/>
        <v>0.46199999999999997</v>
      </c>
      <c r="D48" s="14">
        <f>Table1[[#This Row],[w]]+Table1[[#This Row],[seps]]</f>
        <v>0.73599999999999999</v>
      </c>
      <c r="E48" s="14">
        <v>1.36295702399577</v>
      </c>
      <c r="F48" s="14">
        <f t="shared" si="3"/>
        <v>0.73369884918917561</v>
      </c>
      <c r="G48" s="14">
        <v>-2.238159425259E-4</v>
      </c>
      <c r="H48" s="14">
        <v>3044.8166663502502</v>
      </c>
      <c r="I48" s="14" t="s">
        <v>234</v>
      </c>
      <c r="L48" s="26"/>
    </row>
    <row r="49" spans="2:12">
      <c r="B49" s="14">
        <v>0.27400000000000002</v>
      </c>
      <c r="C49">
        <f t="shared" si="4"/>
        <v>0.46199999999999997</v>
      </c>
      <c r="D49" s="14">
        <f>Table1[[#This Row],[w]]+Table1[[#This Row],[seps]]</f>
        <v>0.73599999999999999</v>
      </c>
      <c r="E49" s="14">
        <v>1.37782656455404</v>
      </c>
      <c r="F49" s="14">
        <f t="shared" si="3"/>
        <v>0.72578075189286917</v>
      </c>
      <c r="G49" s="14">
        <v>-1.0486021765279999E-4</v>
      </c>
      <c r="H49" s="14">
        <v>6569.8250270461704</v>
      </c>
      <c r="I49" s="14" t="s">
        <v>235</v>
      </c>
      <c r="L49" s="26"/>
    </row>
    <row r="50" spans="2:12" hidden="1">
      <c r="B50" s="14">
        <v>0.27400000000000002</v>
      </c>
      <c r="C50" s="14">
        <f t="shared" si="4"/>
        <v>0.46199999999999997</v>
      </c>
      <c r="D50" s="14">
        <f>Table1[[#This Row],[seps]]+O50</f>
        <v>0.27400000000000002</v>
      </c>
      <c r="E50" s="14">
        <v>1.23905168170406</v>
      </c>
      <c r="F50" s="14">
        <f t="shared" si="3"/>
        <v>0.80706883721323575</v>
      </c>
      <c r="G50" s="14">
        <v>-1.7289669009632001E-3</v>
      </c>
      <c r="H50" s="14">
        <v>358.32140019966198</v>
      </c>
      <c r="I50" s="14" t="s">
        <v>236</v>
      </c>
      <c r="L50" s="26"/>
    </row>
    <row r="51" spans="2:12" hidden="1">
      <c r="B51" s="20">
        <v>0.28100000000000003</v>
      </c>
      <c r="C51" s="20">
        <f t="shared" si="4"/>
        <v>0.46199999999999997</v>
      </c>
      <c r="D51" s="20">
        <f>Table1[[#This Row],[seps]]+O51</f>
        <v>0.28100000000000003</v>
      </c>
      <c r="E51" s="20">
        <v>1.2379886647317699</v>
      </c>
      <c r="F51" s="20">
        <f t="shared" si="3"/>
        <v>0.80776183860832518</v>
      </c>
      <c r="G51" s="20">
        <v>-2.9915426942824E-3</v>
      </c>
      <c r="H51" s="20">
        <v>206.914757910334</v>
      </c>
      <c r="I51" s="20" t="s">
        <v>239</v>
      </c>
      <c r="L51" s="26"/>
    </row>
    <row r="52" spans="2:12">
      <c r="B52" s="14">
        <v>0.28100000000000003</v>
      </c>
      <c r="C52">
        <f t="shared" si="4"/>
        <v>0.46199999999999997</v>
      </c>
      <c r="D52" s="14">
        <f>Table1[[#This Row],[w]]+Table1[[#This Row],[seps]]</f>
        <v>0.74299999999999999</v>
      </c>
      <c r="E52" s="14">
        <v>1.3636992719519201</v>
      </c>
      <c r="F52" s="14">
        <f t="shared" si="3"/>
        <v>0.73329950419982115</v>
      </c>
      <c r="G52" s="14">
        <v>-2.1789033347970001E-4</v>
      </c>
      <c r="H52" s="14">
        <v>3129.3248538695102</v>
      </c>
      <c r="I52" s="14" t="s">
        <v>240</v>
      </c>
      <c r="L52" s="26"/>
    </row>
    <row r="53" spans="2:12">
      <c r="B53" s="14">
        <v>0.28100000000000003</v>
      </c>
      <c r="C53">
        <f t="shared" si="4"/>
        <v>0.46199999999999997</v>
      </c>
      <c r="D53" s="14">
        <f>Table1[[#This Row],[w]]+Table1[[#This Row],[seps]]</f>
        <v>0.74299999999999999</v>
      </c>
      <c r="E53" s="14">
        <v>1.37783387794872</v>
      </c>
      <c r="F53" s="14">
        <f t="shared" si="3"/>
        <v>0.72577689952635771</v>
      </c>
      <c r="G53" s="14">
        <v>-1.0478408082839999E-4</v>
      </c>
      <c r="H53" s="14">
        <v>6574.6336039542803</v>
      </c>
      <c r="I53" s="14" t="s">
        <v>241</v>
      </c>
      <c r="L53" s="26"/>
    </row>
    <row r="54" spans="2:12" hidden="1">
      <c r="B54" s="20">
        <v>0.28100000000000003</v>
      </c>
      <c r="C54" s="20">
        <f t="shared" si="4"/>
        <v>0.46199999999999997</v>
      </c>
      <c r="D54" s="20">
        <f>Table1[[#This Row],[seps]]+O54</f>
        <v>0.28100000000000003</v>
      </c>
      <c r="E54" s="20">
        <v>1.2259913340190001</v>
      </c>
      <c r="F54" s="20">
        <f t="shared" si="3"/>
        <v>0.81566645069328225</v>
      </c>
      <c r="G54" s="20">
        <v>-5.7111253479799002E-3</v>
      </c>
      <c r="H54" s="20">
        <v>107.333604090184</v>
      </c>
      <c r="I54" s="20" t="s">
        <v>242</v>
      </c>
      <c r="L54" s="26"/>
    </row>
    <row r="55" spans="2:12">
      <c r="B55" s="14">
        <v>0.28799999999999998</v>
      </c>
      <c r="C55">
        <f t="shared" si="4"/>
        <v>0.46199999999999997</v>
      </c>
      <c r="D55" s="14">
        <f>Table1[[#This Row],[w]]+Table1[[#This Row],[seps]]</f>
        <v>0.75</v>
      </c>
      <c r="E55" s="14">
        <v>1.3640585022409899</v>
      </c>
      <c r="F55" s="14">
        <f t="shared" si="3"/>
        <v>0.73310638682806928</v>
      </c>
      <c r="G55" s="14">
        <v>-2.1808458516179999E-4</v>
      </c>
      <c r="H55" s="14">
        <v>3127.36111364419</v>
      </c>
      <c r="I55" s="14" t="s">
        <v>245</v>
      </c>
      <c r="L55" s="26"/>
    </row>
    <row r="56" spans="2:12">
      <c r="B56" s="14">
        <v>0.28799999999999998</v>
      </c>
      <c r="C56">
        <f t="shared" si="4"/>
        <v>0.46199999999999997</v>
      </c>
      <c r="D56" s="14">
        <f>Table1[[#This Row],[w]]+Table1[[#This Row],[seps]]</f>
        <v>0.75</v>
      </c>
      <c r="E56" s="14">
        <v>1.3776496293270699</v>
      </c>
      <c r="F56" s="14">
        <f t="shared" si="3"/>
        <v>0.72587396585622599</v>
      </c>
      <c r="G56" s="14">
        <v>-9.90763257487108E-5</v>
      </c>
      <c r="H56" s="14">
        <v>6952.4662875631202</v>
      </c>
      <c r="I56" s="14" t="s">
        <v>246</v>
      </c>
      <c r="L56" s="26"/>
    </row>
    <row r="57" spans="2:12" hidden="1">
      <c r="B57" s="14">
        <v>0.28799999999999998</v>
      </c>
      <c r="C57" s="14">
        <f t="shared" si="4"/>
        <v>0.46199999999999997</v>
      </c>
      <c r="D57" s="14">
        <f>Table1[[#This Row],[seps]]+O57</f>
        <v>0.28799999999999998</v>
      </c>
      <c r="E57" s="14">
        <v>1.23202659838035</v>
      </c>
      <c r="F57" s="14">
        <f t="shared" si="3"/>
        <v>0.811670788045179</v>
      </c>
      <c r="G57" s="14">
        <v>7.9772643670301992E-3</v>
      </c>
      <c r="H57" s="14">
        <v>-77.221121282646095</v>
      </c>
      <c r="I57" s="14" t="s">
        <v>247</v>
      </c>
      <c r="L57" s="26"/>
    </row>
    <row r="58" spans="2:12" hidden="1">
      <c r="B58" s="20">
        <v>0.29499999999999998</v>
      </c>
      <c r="C58" s="20">
        <f t="shared" si="4"/>
        <v>0.46199999999999997</v>
      </c>
      <c r="D58" s="20">
        <f>Table1[[#This Row],[seps]]+O58</f>
        <v>0.29499999999999998</v>
      </c>
      <c r="E58" s="20">
        <v>1.2571317067855501</v>
      </c>
      <c r="F58" s="20">
        <f t="shared" si="3"/>
        <v>0.79546160088267237</v>
      </c>
      <c r="G58" s="20">
        <v>-1.10548461870965E-2</v>
      </c>
      <c r="H58" s="20">
        <v>56.858851109701199</v>
      </c>
      <c r="I58" s="20" t="s">
        <v>250</v>
      </c>
      <c r="L58" s="26"/>
    </row>
    <row r="59" spans="2:12">
      <c r="B59" s="14">
        <v>0.29499999999999998</v>
      </c>
      <c r="C59">
        <f t="shared" si="4"/>
        <v>0.46199999999999997</v>
      </c>
      <c r="D59" s="14">
        <f>Table1[[#This Row],[w]]+Table1[[#This Row],[seps]]</f>
        <v>0.7569999999999999</v>
      </c>
      <c r="E59" s="14">
        <v>1.3642810047691201</v>
      </c>
      <c r="F59" s="14">
        <f t="shared" si="3"/>
        <v>0.73298682346547217</v>
      </c>
      <c r="G59" s="14">
        <v>-2.1376478418920001E-4</v>
      </c>
      <c r="H59" s="14">
        <v>3191.0798823656701</v>
      </c>
      <c r="I59" s="14" t="s">
        <v>251</v>
      </c>
      <c r="L59" s="26"/>
    </row>
    <row r="60" spans="2:12">
      <c r="B60" s="14">
        <v>0.29499999999999998</v>
      </c>
      <c r="C60">
        <f t="shared" si="4"/>
        <v>0.46199999999999997</v>
      </c>
      <c r="D60" s="14">
        <f>Table1[[#This Row],[w]]+Table1[[#This Row],[seps]]</f>
        <v>0.7569999999999999</v>
      </c>
      <c r="E60" s="14">
        <v>1.3774074084338801</v>
      </c>
      <c r="F60" s="14">
        <f t="shared" si="3"/>
        <v>0.72600161279588704</v>
      </c>
      <c r="G60" s="14">
        <v>-1.037111698381E-4</v>
      </c>
      <c r="H60" s="14">
        <v>6640.5933448769802</v>
      </c>
      <c r="I60" s="14" t="s">
        <v>252</v>
      </c>
      <c r="L60" s="26"/>
    </row>
    <row r="61" spans="2:12" hidden="1">
      <c r="B61" s="20">
        <v>0.29499999999999998</v>
      </c>
      <c r="C61" s="20">
        <f t="shared" si="4"/>
        <v>0.46199999999999997</v>
      </c>
      <c r="D61" s="20">
        <f>Table1[[#This Row],[seps]]+O61</f>
        <v>0.29499999999999998</v>
      </c>
      <c r="E61" s="20">
        <v>1.50844371589346</v>
      </c>
      <c r="F61" s="20">
        <f t="shared" si="3"/>
        <v>0.6629349106391379</v>
      </c>
      <c r="G61" s="20">
        <v>-2.7164026715538999E-3</v>
      </c>
      <c r="H61" s="20">
        <v>277.65465917291903</v>
      </c>
      <c r="I61" s="20" t="s">
        <v>253</v>
      </c>
      <c r="L61" s="26"/>
    </row>
    <row r="62" spans="2:12" hidden="1">
      <c r="B62" s="20">
        <v>0.29499999999999998</v>
      </c>
      <c r="C62" s="20">
        <f t="shared" si="4"/>
        <v>0.46199999999999997</v>
      </c>
      <c r="D62" s="20">
        <f>Table1[[#This Row],[seps]]+O62</f>
        <v>0.29499999999999998</v>
      </c>
      <c r="E62" s="20">
        <v>1.2758483561163201</v>
      </c>
      <c r="F62" s="20">
        <f t="shared" si="3"/>
        <v>0.78379220791097626</v>
      </c>
      <c r="G62" s="20">
        <v>1.0166414491333E-3</v>
      </c>
      <c r="H62" s="20">
        <v>-627.48196879243699</v>
      </c>
      <c r="I62" s="20" t="s">
        <v>254</v>
      </c>
      <c r="L62" s="26"/>
    </row>
    <row r="63" spans="2:12" hidden="1">
      <c r="B63" s="20">
        <v>0.29499999999999998</v>
      </c>
      <c r="C63" s="20">
        <f t="shared" si="4"/>
        <v>0.46199999999999997</v>
      </c>
      <c r="D63" s="20">
        <f>Table1[[#This Row],[seps]]+O63</f>
        <v>0.29499999999999998</v>
      </c>
      <c r="E63" s="20">
        <v>1.49600461959619</v>
      </c>
      <c r="F63" s="20">
        <f t="shared" si="3"/>
        <v>0.66844713371936348</v>
      </c>
      <c r="G63" s="20">
        <v>-1.42932013134488E-2</v>
      </c>
      <c r="H63" s="20">
        <v>52.332734521431597</v>
      </c>
      <c r="I63" s="20" t="s">
        <v>257</v>
      </c>
      <c r="L63" s="26"/>
    </row>
    <row r="64" spans="2:12" hidden="1">
      <c r="B64" s="14">
        <v>0.30199999999999999</v>
      </c>
      <c r="C64" s="14">
        <f t="shared" si="4"/>
        <v>0.46199999999999997</v>
      </c>
      <c r="D64" s="14">
        <f>Table1[[#This Row],[seps]]+O64</f>
        <v>0.30199999999999999</v>
      </c>
      <c r="E64" s="14">
        <v>1.2374315959158599</v>
      </c>
      <c r="F64" s="14">
        <f t="shared" si="3"/>
        <v>0.80812547804702717</v>
      </c>
      <c r="G64" s="14">
        <v>-3.3539867119433001E-3</v>
      </c>
      <c r="H64" s="14">
        <v>184.47174991919999</v>
      </c>
      <c r="I64" s="14" t="s">
        <v>258</v>
      </c>
      <c r="L64" s="26"/>
    </row>
    <row r="65" spans="2:12">
      <c r="B65" s="14">
        <v>0.30199999999999999</v>
      </c>
      <c r="C65">
        <f t="shared" si="4"/>
        <v>0.46199999999999997</v>
      </c>
      <c r="D65" s="14">
        <f>Table1[[#This Row],[w]]+Table1[[#This Row],[seps]]</f>
        <v>0.76400000000000001</v>
      </c>
      <c r="E65" s="14">
        <v>1.3642501069659001</v>
      </c>
      <c r="F65" s="14">
        <f t="shared" si="3"/>
        <v>0.73300342429439547</v>
      </c>
      <c r="G65" s="14">
        <v>-2.1361481701819999E-4</v>
      </c>
      <c r="H65" s="14">
        <v>3193.2478420944699</v>
      </c>
      <c r="I65" s="14" t="s">
        <v>259</v>
      </c>
      <c r="L65" s="26"/>
    </row>
    <row r="66" spans="2:12">
      <c r="B66" s="14">
        <v>0.30199999999999999</v>
      </c>
      <c r="C66">
        <f t="shared" si="4"/>
        <v>0.46199999999999997</v>
      </c>
      <c r="D66" s="14">
        <f>Table1[[#This Row],[w]]+Table1[[#This Row],[seps]]</f>
        <v>0.76400000000000001</v>
      </c>
      <c r="E66" s="14">
        <v>1.3768614150545899</v>
      </c>
      <c r="F66" s="14">
        <f t="shared" si="3"/>
        <v>0.72628950820032379</v>
      </c>
      <c r="G66" s="14">
        <v>-1.008641292597E-4</v>
      </c>
      <c r="H66" s="14">
        <v>6825.3274239271404</v>
      </c>
      <c r="I66" s="14" t="s">
        <v>260</v>
      </c>
      <c r="L66" s="26"/>
    </row>
    <row r="67" spans="2:12" hidden="1">
      <c r="B67" s="14">
        <v>0.30199999999999999</v>
      </c>
      <c r="C67" s="14">
        <f t="shared" ref="C67:C87" si="5">1.4*0.33</f>
        <v>0.46199999999999997</v>
      </c>
      <c r="D67" s="14">
        <f>Table1[[#This Row],[seps]]+O67</f>
        <v>0.30199999999999999</v>
      </c>
      <c r="E67" s="14">
        <v>1.2346842763338599</v>
      </c>
      <c r="F67" s="14">
        <f t="shared" si="3"/>
        <v>0.80992365349406858</v>
      </c>
      <c r="G67" s="14">
        <v>-5.5714626318935003E-3</v>
      </c>
      <c r="H67" s="14">
        <v>110.80432176516599</v>
      </c>
      <c r="I67" s="14" t="s">
        <v>261</v>
      </c>
      <c r="L67" s="26"/>
    </row>
    <row r="68" spans="2:12" hidden="1">
      <c r="B68" s="14">
        <v>0.30199999999999999</v>
      </c>
      <c r="C68" s="14">
        <f t="shared" si="5"/>
        <v>0.46199999999999997</v>
      </c>
      <c r="D68" s="14">
        <f>Table1[[#This Row],[seps]]+O68</f>
        <v>0.30199999999999999</v>
      </c>
      <c r="E68" s="14">
        <v>1.46564310659413</v>
      </c>
      <c r="F68" s="14">
        <f t="shared" si="3"/>
        <v>0.68229434266832245</v>
      </c>
      <c r="G68" s="14">
        <v>-1.07448020817751E-2</v>
      </c>
      <c r="H68" s="14">
        <v>68.202424550941501</v>
      </c>
      <c r="I68" s="14" t="s">
        <v>264</v>
      </c>
      <c r="L68" s="26"/>
    </row>
    <row r="69" spans="2:12" hidden="1">
      <c r="B69" s="14">
        <v>0.30199999999999999</v>
      </c>
      <c r="C69" s="14">
        <f t="shared" si="5"/>
        <v>0.46199999999999997</v>
      </c>
      <c r="D69" s="14">
        <f>Table1[[#This Row],[seps]]+O69</f>
        <v>0.30199999999999999</v>
      </c>
      <c r="E69" s="14">
        <v>1.4994667101844199</v>
      </c>
      <c r="F69" s="14">
        <f t="shared" si="3"/>
        <v>0.66690376865853174</v>
      </c>
      <c r="G69" s="14">
        <v>-1.0808688086914001E-2</v>
      </c>
      <c r="H69" s="14">
        <v>69.363955094596704</v>
      </c>
      <c r="I69" s="14" t="s">
        <v>265</v>
      </c>
      <c r="L69" s="26"/>
    </row>
    <row r="70" spans="2:12" hidden="1">
      <c r="B70" s="20">
        <v>0.309</v>
      </c>
      <c r="C70" s="20">
        <f t="shared" si="5"/>
        <v>0.46199999999999997</v>
      </c>
      <c r="D70" s="20">
        <f>Table1[[#This Row],[seps]]+O70</f>
        <v>0.309</v>
      </c>
      <c r="E70" s="20">
        <v>1.23653332025325</v>
      </c>
      <c r="F70" s="20">
        <f t="shared" si="3"/>
        <v>0.80871253820737599</v>
      </c>
      <c r="G70" s="20">
        <v>-6.7262059606012E-3</v>
      </c>
      <c r="H70" s="20">
        <v>91.919079455509006</v>
      </c>
      <c r="I70" s="20" t="s">
        <v>266</v>
      </c>
      <c r="L70" s="26"/>
    </row>
    <row r="71" spans="2:12">
      <c r="B71" s="14">
        <v>0.309</v>
      </c>
      <c r="C71">
        <f t="shared" si="5"/>
        <v>0.46199999999999997</v>
      </c>
      <c r="D71" s="14">
        <f>Table1[[#This Row],[w]]+Table1[[#This Row],[seps]]</f>
        <v>0.77099999999999991</v>
      </c>
      <c r="E71" s="14">
        <v>1.3649467047020301</v>
      </c>
      <c r="F71" s="14">
        <f t="shared" si="3"/>
        <v>0.73262933750831061</v>
      </c>
      <c r="G71" s="14">
        <v>-2.09515302074E-4</v>
      </c>
      <c r="H71" s="14">
        <v>3257.39144394187</v>
      </c>
      <c r="I71" s="14" t="s">
        <v>267</v>
      </c>
      <c r="L71" s="26"/>
    </row>
    <row r="72" spans="2:12" hidden="1">
      <c r="B72" s="14">
        <v>0.316</v>
      </c>
      <c r="C72" s="14">
        <f t="shared" si="5"/>
        <v>0.46199999999999997</v>
      </c>
      <c r="D72" s="14">
        <f>Table1[[#This Row],[seps]]+O72</f>
        <v>0.316</v>
      </c>
      <c r="E72" s="14">
        <v>1.2372293763859601</v>
      </c>
      <c r="F72" s="14">
        <f t="shared" si="3"/>
        <v>0.80825756249101932</v>
      </c>
      <c r="G72" s="14">
        <v>-5.6107912141775997E-3</v>
      </c>
      <c r="H72" s="14">
        <v>110.25444800544901</v>
      </c>
      <c r="I72" s="14" t="s">
        <v>272</v>
      </c>
      <c r="L72" s="26"/>
    </row>
    <row r="73" spans="2:12">
      <c r="B73" s="14">
        <v>0.316</v>
      </c>
      <c r="C73">
        <f t="shared" si="5"/>
        <v>0.46199999999999997</v>
      </c>
      <c r="D73" s="14">
        <f>Table1[[#This Row],[w]]+Table1[[#This Row],[seps]]</f>
        <v>0.77800000000000002</v>
      </c>
      <c r="E73" s="14">
        <v>1.3651978970612699</v>
      </c>
      <c r="F73" s="14">
        <f t="shared" si="3"/>
        <v>0.73249453588567903</v>
      </c>
      <c r="G73" s="14">
        <v>-2.0698741947059999E-4</v>
      </c>
      <c r="H73" s="14">
        <v>3297.7798857349599</v>
      </c>
      <c r="I73" s="14" t="s">
        <v>273</v>
      </c>
      <c r="L73" s="26"/>
    </row>
    <row r="74" spans="2:12">
      <c r="B74" s="14">
        <v>0.316</v>
      </c>
      <c r="C74">
        <f t="shared" si="5"/>
        <v>0.46199999999999997</v>
      </c>
      <c r="D74" s="14">
        <f>Table1[[#This Row],[w]]+Table1[[#This Row],[seps]]</f>
        <v>0.77800000000000002</v>
      </c>
      <c r="E74" s="14">
        <v>1.3768211406559101</v>
      </c>
      <c r="F74" s="14">
        <f t="shared" si="3"/>
        <v>0.72631075342408347</v>
      </c>
      <c r="G74" s="14">
        <v>-1.031733536792E-4</v>
      </c>
      <c r="H74" s="14">
        <v>6672.3678719209101</v>
      </c>
      <c r="I74" s="14" t="s">
        <v>274</v>
      </c>
      <c r="L74" s="26"/>
    </row>
    <row r="75" spans="2:12" hidden="1">
      <c r="B75" s="14">
        <v>0.316</v>
      </c>
      <c r="C75" s="14">
        <f t="shared" si="5"/>
        <v>0.46199999999999997</v>
      </c>
      <c r="D75" s="14">
        <f>Table1[[#This Row],[seps]]+O75</f>
        <v>0.316</v>
      </c>
      <c r="E75" s="14">
        <v>1.22491039243782</v>
      </c>
      <c r="F75" s="14">
        <f t="shared" si="3"/>
        <v>0.81638624847471275</v>
      </c>
      <c r="G75" s="14">
        <v>-1.5136225867298E-3</v>
      </c>
      <c r="H75" s="14">
        <v>404.62873743321097</v>
      </c>
      <c r="I75" s="14" t="s">
        <v>275</v>
      </c>
      <c r="L75" s="26"/>
    </row>
    <row r="76" spans="2:12" hidden="1">
      <c r="B76" s="20">
        <v>0.32300000000000001</v>
      </c>
      <c r="C76" s="20">
        <f t="shared" si="5"/>
        <v>0.46199999999999997</v>
      </c>
      <c r="D76" s="20">
        <f>Table1[[#This Row],[seps]]+O76</f>
        <v>0.32300000000000001</v>
      </c>
      <c r="E76" s="20">
        <v>1.2366281837313</v>
      </c>
      <c r="F76" s="20">
        <f t="shared" si="3"/>
        <v>0.80865050073715961</v>
      </c>
      <c r="G76" s="20">
        <v>-7.5498902383492996E-3</v>
      </c>
      <c r="H76" s="20">
        <v>81.897096824659201</v>
      </c>
      <c r="I76" s="20" t="s">
        <v>278</v>
      </c>
      <c r="L76" s="26"/>
    </row>
    <row r="77" spans="2:12">
      <c r="B77" s="14">
        <v>0.32300000000000001</v>
      </c>
      <c r="C77">
        <f t="shared" si="5"/>
        <v>0.46199999999999997</v>
      </c>
      <c r="D77" s="14">
        <f>Table1[[#This Row],[w]]+Table1[[#This Row],[seps]]</f>
        <v>0.78499999999999992</v>
      </c>
      <c r="E77" s="14">
        <v>1.3651417626990601</v>
      </c>
      <c r="F77" s="14">
        <f t="shared" si="3"/>
        <v>0.73252465591769167</v>
      </c>
      <c r="G77" s="14">
        <v>-2.0594373261680001E-4</v>
      </c>
      <c r="H77" s="14">
        <v>3314.35617232099</v>
      </c>
      <c r="I77" s="14" t="s">
        <v>279</v>
      </c>
      <c r="L77" s="26"/>
    </row>
    <row r="78" spans="2:12">
      <c r="B78" s="14">
        <v>0.32300000000000001</v>
      </c>
      <c r="C78">
        <f t="shared" si="5"/>
        <v>0.46199999999999997</v>
      </c>
      <c r="D78" s="14">
        <f>Table1[[#This Row],[w]]+Table1[[#This Row],[seps]]</f>
        <v>0.78499999999999992</v>
      </c>
      <c r="E78" s="14">
        <v>1.3763981248219399</v>
      </c>
      <c r="F78" s="14">
        <f t="shared" si="3"/>
        <v>0.72653397441192147</v>
      </c>
      <c r="G78" s="14">
        <v>-1.0906581143E-4</v>
      </c>
      <c r="H78" s="14">
        <v>6309.9430828744498</v>
      </c>
      <c r="I78" s="14" t="s">
        <v>280</v>
      </c>
      <c r="L78" s="26"/>
    </row>
    <row r="79" spans="2:12" hidden="1">
      <c r="B79" s="20">
        <v>0.32300000000000001</v>
      </c>
      <c r="C79" s="20">
        <f t="shared" si="5"/>
        <v>0.46199999999999997</v>
      </c>
      <c r="D79" s="20">
        <f>Table1[[#This Row],[seps]]+O79</f>
        <v>0.32300000000000001</v>
      </c>
      <c r="E79" s="20">
        <v>1.2242188683622199</v>
      </c>
      <c r="F79" s="20">
        <f t="shared" si="3"/>
        <v>0.81684740028375513</v>
      </c>
      <c r="G79" s="20">
        <v>-1.1247288338342E-3</v>
      </c>
      <c r="H79" s="20">
        <v>544.22845379933096</v>
      </c>
      <c r="I79" s="20" t="s">
        <v>281</v>
      </c>
      <c r="L79" s="26"/>
    </row>
    <row r="80" spans="2:12" hidden="1">
      <c r="B80" s="14">
        <v>0.33</v>
      </c>
      <c r="C80" s="14">
        <f t="shared" si="5"/>
        <v>0.46199999999999997</v>
      </c>
      <c r="D80" s="14">
        <f>Table1[[#This Row],[seps]]+O80</f>
        <v>0.33</v>
      </c>
      <c r="E80" s="14">
        <v>1.23666085498421</v>
      </c>
      <c r="F80" s="14">
        <f t="shared" si="3"/>
        <v>0.80862913705857398</v>
      </c>
      <c r="G80" s="14">
        <v>-6.5092081077553002E-3</v>
      </c>
      <c r="H80" s="14">
        <v>94.993187689820701</v>
      </c>
      <c r="I80" s="14" t="s">
        <v>284</v>
      </c>
      <c r="L80" s="26"/>
    </row>
    <row r="81" spans="2:12">
      <c r="B81" s="14">
        <v>0.33</v>
      </c>
      <c r="C81">
        <f t="shared" si="5"/>
        <v>0.46199999999999997</v>
      </c>
      <c r="D81" s="14">
        <f>Table1[[#This Row],[w]]+Table1[[#This Row],[seps]]</f>
        <v>0.79200000000000004</v>
      </c>
      <c r="E81" s="14">
        <v>1.3656000180311401</v>
      </c>
      <c r="F81" s="14">
        <f t="shared" si="3"/>
        <v>0.73227884211788052</v>
      </c>
      <c r="G81" s="14">
        <v>-2.0062808616389999E-4</v>
      </c>
      <c r="H81" s="14">
        <v>3403.3121786228298</v>
      </c>
      <c r="I81" s="14" t="s">
        <v>285</v>
      </c>
      <c r="L81" s="26"/>
    </row>
    <row r="82" spans="2:12">
      <c r="B82" s="14">
        <v>0.33</v>
      </c>
      <c r="C82">
        <f t="shared" si="5"/>
        <v>0.46199999999999997</v>
      </c>
      <c r="D82" s="14">
        <f>Table1[[#This Row],[w]]+Table1[[#This Row],[seps]]</f>
        <v>0.79200000000000004</v>
      </c>
      <c r="E82" s="14">
        <v>1.3763084754039401</v>
      </c>
      <c r="F82" s="14">
        <f t="shared" si="3"/>
        <v>0.72658129908449831</v>
      </c>
      <c r="G82" s="14">
        <v>-1.027099645726E-4</v>
      </c>
      <c r="H82" s="14">
        <v>6699.9754168455102</v>
      </c>
      <c r="I82" s="14" t="s">
        <v>286</v>
      </c>
      <c r="L82" s="26"/>
    </row>
    <row r="83" spans="2:12" hidden="1">
      <c r="B83" s="14">
        <v>0.33</v>
      </c>
      <c r="C83" s="14">
        <f t="shared" si="5"/>
        <v>0.46199999999999997</v>
      </c>
      <c r="D83" s="14">
        <f>Table1[[#This Row],[seps]]+O83</f>
        <v>0.33</v>
      </c>
      <c r="E83" s="14">
        <v>1.4906119792477099</v>
      </c>
      <c r="F83" s="14">
        <f t="shared" si="3"/>
        <v>0.67086539885764596</v>
      </c>
      <c r="G83" s="14">
        <v>-1.48248391362211E-2</v>
      </c>
      <c r="H83" s="14">
        <v>50.274136722527302</v>
      </c>
      <c r="I83" s="14" t="s">
        <v>287</v>
      </c>
      <c r="L83" s="26"/>
    </row>
    <row r="84" spans="2:12" hidden="1">
      <c r="B84" s="14">
        <v>0.33</v>
      </c>
      <c r="C84" s="14">
        <f t="shared" si="5"/>
        <v>0.46199999999999997</v>
      </c>
      <c r="D84" s="14">
        <f>Table1[[#This Row],[seps]]+O84</f>
        <v>0.33</v>
      </c>
      <c r="E84" s="14">
        <v>1.2370134884281501</v>
      </c>
      <c r="F84" s="14">
        <f t="shared" si="3"/>
        <v>0.80839862245211358</v>
      </c>
      <c r="G84" s="14">
        <v>-1.3263933490214E-3</v>
      </c>
      <c r="H84" s="14">
        <v>466.30718155394902</v>
      </c>
      <c r="I84" s="14" t="s">
        <v>288</v>
      </c>
      <c r="L84" s="26"/>
    </row>
    <row r="85" spans="2:12" hidden="1">
      <c r="B85" s="20">
        <v>0.33700000000000002</v>
      </c>
      <c r="C85" s="20">
        <f t="shared" si="5"/>
        <v>0.46199999999999997</v>
      </c>
      <c r="D85" s="20">
        <f>Table1[[#This Row],[seps]]+O85</f>
        <v>0.33700000000000002</v>
      </c>
      <c r="E85" s="20">
        <v>1.2362621058193299</v>
      </c>
      <c r="F85" s="20">
        <f t="shared" si="3"/>
        <v>0.80888995569208377</v>
      </c>
      <c r="G85" s="20">
        <v>-6.7771540576479997E-3</v>
      </c>
      <c r="H85" s="20">
        <v>91.208056899947195</v>
      </c>
      <c r="I85" s="20" t="s">
        <v>291</v>
      </c>
      <c r="L85" s="26"/>
    </row>
    <row r="86" spans="2:12">
      <c r="B86" s="14">
        <v>0.33700000000000002</v>
      </c>
      <c r="C86">
        <f t="shared" si="5"/>
        <v>0.46199999999999997</v>
      </c>
      <c r="D86" s="14">
        <f>Table1[[#This Row],[w]]+Table1[[#This Row],[seps]]</f>
        <v>0.79899999999999993</v>
      </c>
      <c r="E86" s="14">
        <v>1.3659168959038499</v>
      </c>
      <c r="F86" s="14">
        <f t="shared" si="3"/>
        <v>0.7321089613861782</v>
      </c>
      <c r="G86" s="14">
        <v>-1.995369038284E-4</v>
      </c>
      <c r="H86" s="14">
        <v>3422.7174765575101</v>
      </c>
      <c r="I86" s="14" t="s">
        <v>292</v>
      </c>
      <c r="L86" s="26"/>
    </row>
    <row r="87" spans="2:12">
      <c r="B87" s="14">
        <v>0.33700000000000002</v>
      </c>
      <c r="C87">
        <f t="shared" si="5"/>
        <v>0.46199999999999997</v>
      </c>
      <c r="D87" s="14">
        <f>Table1[[#This Row],[w]]+Table1[[#This Row],[seps]]</f>
        <v>0.79899999999999993</v>
      </c>
      <c r="E87" s="14">
        <v>1.3762220446892499</v>
      </c>
      <c r="F87" s="14">
        <f t="shared" ref="F87:F100" si="6">1/E87</f>
        <v>0.72662693048620608</v>
      </c>
      <c r="G87" s="14">
        <v>-1.028619098954E-4</v>
      </c>
      <c r="H87" s="14">
        <v>6689.6582325174804</v>
      </c>
      <c r="I87" s="14" t="s">
        <v>293</v>
      </c>
      <c r="L87" s="26"/>
    </row>
    <row r="88" spans="2:12" hidden="1">
      <c r="B88" s="20">
        <v>0.33700000000000002</v>
      </c>
      <c r="C88" s="20">
        <f t="shared" ref="C88:C100" si="7">1.4*0.33</f>
        <v>0.46199999999999997</v>
      </c>
      <c r="D88" s="20">
        <f>Table1[[#This Row],[seps]]+O88</f>
        <v>0.33700000000000002</v>
      </c>
      <c r="E88" s="20">
        <v>1.49074044681173</v>
      </c>
      <c r="F88" s="20">
        <f t="shared" si="6"/>
        <v>0.67080758567912724</v>
      </c>
      <c r="G88" s="20">
        <v>-1.4857808719758499E-2</v>
      </c>
      <c r="H88" s="20">
        <v>50.1669012883874</v>
      </c>
      <c r="I88" s="20" t="s">
        <v>294</v>
      </c>
      <c r="L88" s="26"/>
    </row>
    <row r="89" spans="2:12" hidden="1">
      <c r="B89" s="20">
        <v>0.33700000000000002</v>
      </c>
      <c r="C89" s="20">
        <f t="shared" si="7"/>
        <v>0.46199999999999997</v>
      </c>
      <c r="D89" s="20">
        <f>Table1[[#This Row],[seps]]+O89</f>
        <v>0.33700000000000002</v>
      </c>
      <c r="E89" s="20">
        <v>1.22029757418438</v>
      </c>
      <c r="F89" s="20">
        <f t="shared" si="6"/>
        <v>0.81947225099449861</v>
      </c>
      <c r="G89" s="20">
        <v>6.296841457417E-4</v>
      </c>
      <c r="H89" s="20">
        <v>-968.97594010952298</v>
      </c>
      <c r="I89" s="20" t="s">
        <v>295</v>
      </c>
      <c r="L89" s="26"/>
    </row>
    <row r="90" spans="2:12" hidden="1">
      <c r="B90" s="14">
        <v>0.34399999999999997</v>
      </c>
      <c r="C90" s="14">
        <f t="shared" si="7"/>
        <v>0.46199999999999997</v>
      </c>
      <c r="D90" s="14">
        <f>Table1[[#This Row],[seps]]+O90</f>
        <v>0.34399999999999997</v>
      </c>
      <c r="E90" s="14">
        <v>1.2358462644487</v>
      </c>
      <c r="F90" s="14">
        <f t="shared" si="6"/>
        <v>0.80916213348437072</v>
      </c>
      <c r="G90" s="14">
        <v>-6.7838932046473E-3</v>
      </c>
      <c r="H90" s="14">
        <v>91.086801278215106</v>
      </c>
      <c r="I90" s="14" t="s">
        <v>298</v>
      </c>
      <c r="L90" s="26"/>
    </row>
    <row r="91" spans="2:12">
      <c r="B91" s="14">
        <v>0.34399999999999997</v>
      </c>
      <c r="C91">
        <f t="shared" si="7"/>
        <v>0.46199999999999997</v>
      </c>
      <c r="D91" s="14">
        <f>Table1[[#This Row],[w]]+Table1[[#This Row],[seps]]</f>
        <v>0.80599999999999994</v>
      </c>
      <c r="E91" s="14">
        <v>1.36607548359669</v>
      </c>
      <c r="F91" s="14">
        <f t="shared" si="6"/>
        <v>0.73202397086223725</v>
      </c>
      <c r="G91" s="14">
        <v>-1.9737982221480001E-4</v>
      </c>
      <c r="H91" s="14">
        <v>3460.5246581628699</v>
      </c>
      <c r="I91" s="14" t="s">
        <v>299</v>
      </c>
      <c r="L91" s="26"/>
    </row>
    <row r="92" spans="2:12">
      <c r="B92" s="14">
        <v>0.34399999999999997</v>
      </c>
      <c r="C92">
        <f t="shared" si="7"/>
        <v>0.46199999999999997</v>
      </c>
      <c r="D92" s="14">
        <f>Table1[[#This Row],[w]]+Table1[[#This Row],[seps]]</f>
        <v>0.80599999999999994</v>
      </c>
      <c r="E92" s="14">
        <v>1.3760373052075501</v>
      </c>
      <c r="F92" s="14">
        <f t="shared" si="6"/>
        <v>0.72672448356999175</v>
      </c>
      <c r="G92" s="14">
        <v>-1.022510119533E-4</v>
      </c>
      <c r="H92" s="14">
        <v>6728.7221853397104</v>
      </c>
      <c r="I92" s="14" t="s">
        <v>300</v>
      </c>
      <c r="L92" s="26"/>
    </row>
    <row r="93" spans="2:12" hidden="1">
      <c r="B93" s="14">
        <v>0.34399999999999997</v>
      </c>
      <c r="C93" s="14">
        <f t="shared" si="7"/>
        <v>0.46199999999999997</v>
      </c>
      <c r="D93" s="14">
        <f>Table1[[#This Row],[seps]]+O93</f>
        <v>0.34399999999999997</v>
      </c>
      <c r="E93" s="14">
        <v>1.4906165840005301</v>
      </c>
      <c r="F93" s="14">
        <f t="shared" si="6"/>
        <v>0.67086332644722835</v>
      </c>
      <c r="G93" s="14">
        <v>-1.46919910327705E-2</v>
      </c>
      <c r="H93" s="14">
        <v>50.728882854464899</v>
      </c>
      <c r="I93" s="14" t="s">
        <v>301</v>
      </c>
      <c r="L93" s="26"/>
    </row>
    <row r="94" spans="2:12" hidden="1">
      <c r="B94" s="14">
        <v>0.34399999999999997</v>
      </c>
      <c r="C94" s="14">
        <f t="shared" si="7"/>
        <v>0.46199999999999997</v>
      </c>
      <c r="D94" s="14">
        <f>Table1[[#This Row],[seps]]+O94</f>
        <v>0.34399999999999997</v>
      </c>
      <c r="E94" s="14">
        <v>1.2200115961689899</v>
      </c>
      <c r="F94" s="14">
        <f t="shared" si="6"/>
        <v>0.81966434019163614</v>
      </c>
      <c r="G94" s="14">
        <v>-5.4250055294706003E-3</v>
      </c>
      <c r="H94" s="14">
        <v>112.443350475998</v>
      </c>
      <c r="I94" s="14" t="s">
        <v>302</v>
      </c>
      <c r="L94" s="26"/>
    </row>
    <row r="95" spans="2:12" hidden="1">
      <c r="B95" s="20">
        <v>0.35099999999999998</v>
      </c>
      <c r="C95" s="20">
        <f t="shared" si="7"/>
        <v>0.46199999999999997</v>
      </c>
      <c r="D95" s="20">
        <f>Table1[[#This Row],[seps]]+O95</f>
        <v>0.35099999999999998</v>
      </c>
      <c r="E95" s="20">
        <v>1.2354348797804799</v>
      </c>
      <c r="F95" s="20">
        <f t="shared" si="6"/>
        <v>0.80943157455428683</v>
      </c>
      <c r="G95" s="20">
        <v>-9.9486422268982005E-3</v>
      </c>
      <c r="H95" s="20">
        <v>62.0906276255579</v>
      </c>
      <c r="I95" s="20" t="s">
        <v>305</v>
      </c>
      <c r="L95" s="26"/>
    </row>
    <row r="96" spans="2:12">
      <c r="B96" s="14">
        <v>0.35099999999999998</v>
      </c>
      <c r="C96">
        <f t="shared" si="7"/>
        <v>0.46199999999999997</v>
      </c>
      <c r="D96" s="14">
        <f>Table1[[#This Row],[w]]+Table1[[#This Row],[seps]]</f>
        <v>0.81299999999999994</v>
      </c>
      <c r="E96" s="14">
        <v>1.3658676482533501</v>
      </c>
      <c r="F96" s="14">
        <f t="shared" si="6"/>
        <v>0.73213535826753362</v>
      </c>
      <c r="G96" s="14">
        <v>-1.957167728549E-4</v>
      </c>
      <c r="H96" s="14">
        <v>3489.3985536584901</v>
      </c>
      <c r="I96" s="14" t="s">
        <v>306</v>
      </c>
      <c r="L96" s="26"/>
    </row>
    <row r="97" spans="2:12">
      <c r="B97" s="14">
        <v>0.35099999999999998</v>
      </c>
      <c r="C97">
        <f t="shared" si="7"/>
        <v>0.46199999999999997</v>
      </c>
      <c r="D97" s="14">
        <f>Table1[[#This Row],[w]]+Table1[[#This Row],[seps]]</f>
        <v>0.81299999999999994</v>
      </c>
      <c r="E97" s="14">
        <v>1.3754643244983999</v>
      </c>
      <c r="F97" s="14">
        <f t="shared" si="6"/>
        <v>0.72702721705608531</v>
      </c>
      <c r="G97" s="14">
        <v>-1.012292897931E-4</v>
      </c>
      <c r="H97" s="14">
        <v>6793.8060580560696</v>
      </c>
      <c r="I97" s="14" t="s">
        <v>307</v>
      </c>
      <c r="L97" s="26"/>
    </row>
    <row r="98" spans="2:12" hidden="1">
      <c r="B98" s="20">
        <v>0.35099999999999998</v>
      </c>
      <c r="C98" s="20">
        <f t="shared" si="7"/>
        <v>0.46199999999999997</v>
      </c>
      <c r="D98" s="20">
        <f>Table1[[#This Row],[seps]]+O98</f>
        <v>0.35099999999999998</v>
      </c>
      <c r="E98" s="20">
        <v>1.50313540335996</v>
      </c>
      <c r="F98" s="20">
        <f t="shared" si="6"/>
        <v>0.6652760608024394</v>
      </c>
      <c r="G98" s="20">
        <v>-1.49553191839854E-2</v>
      </c>
      <c r="H98" s="20">
        <v>50.254206709595202</v>
      </c>
      <c r="I98" s="20" t="s">
        <v>308</v>
      </c>
      <c r="L98" s="26"/>
    </row>
    <row r="99" spans="2:12" hidden="1">
      <c r="B99" s="20">
        <v>0.35099999999999998</v>
      </c>
      <c r="C99" s="20">
        <f t="shared" si="7"/>
        <v>0.46199999999999997</v>
      </c>
      <c r="D99" s="20">
        <f>Table1[[#This Row],[seps]]+O99</f>
        <v>0.35099999999999998</v>
      </c>
      <c r="E99" s="20">
        <v>1.2294515171081699</v>
      </c>
      <c r="F99" s="20">
        <f t="shared" si="6"/>
        <v>0.81337082925574022</v>
      </c>
      <c r="G99" s="20">
        <v>-4.3066586107027996E-3</v>
      </c>
      <c r="H99" s="20">
        <v>142.738446234484</v>
      </c>
      <c r="I99" s="20" t="s">
        <v>309</v>
      </c>
      <c r="L99" s="26"/>
    </row>
    <row r="100" spans="2:12" hidden="1">
      <c r="B100" s="20">
        <v>0.35099999999999998</v>
      </c>
      <c r="C100" s="20">
        <f t="shared" si="7"/>
        <v>0.46199999999999997</v>
      </c>
      <c r="D100" s="20">
        <f>Table1[[#This Row],[seps]]+O100</f>
        <v>0.35099999999999998</v>
      </c>
      <c r="E100" s="20">
        <v>1.2407761416747101</v>
      </c>
      <c r="F100" s="20">
        <f t="shared" si="6"/>
        <v>0.80594715389213734</v>
      </c>
      <c r="G100" s="20">
        <v>-7.0917615728771999E-3</v>
      </c>
      <c r="H100" s="20">
        <v>87.480108357006202</v>
      </c>
      <c r="I100" s="20" t="s">
        <v>310</v>
      </c>
      <c r="L100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818F-16C1-4941-BC5B-675666F72099}">
  <dimension ref="A1:U47"/>
  <sheetViews>
    <sheetView zoomScale="96" workbookViewId="0">
      <selection activeCell="G3" sqref="G3"/>
    </sheetView>
  </sheetViews>
  <sheetFormatPr defaultRowHeight="14.4"/>
  <cols>
    <col min="4" max="4" width="11.33203125" bestFit="1" customWidth="1"/>
    <col min="9" max="12" width="9" bestFit="1" customWidth="1"/>
    <col min="13" max="13" width="8.44140625" customWidth="1"/>
    <col min="14" max="14" width="9" bestFit="1" customWidth="1"/>
    <col min="15" max="15" width="12.33203125" customWidth="1"/>
    <col min="16" max="16" width="26.5546875" customWidth="1"/>
    <col min="17" max="17" width="9" bestFit="1" customWidth="1"/>
    <col min="20" max="21" width="9" bestFit="1" customWidth="1"/>
  </cols>
  <sheetData>
    <row r="1" spans="1:21">
      <c r="C1" s="2" t="s">
        <v>4</v>
      </c>
      <c r="D1" s="2">
        <v>80</v>
      </c>
      <c r="E1" s="3" t="s">
        <v>5</v>
      </c>
      <c r="I1" s="33" t="s">
        <v>15</v>
      </c>
      <c r="J1" s="34" t="s">
        <v>363</v>
      </c>
      <c r="K1" s="34" t="s">
        <v>362</v>
      </c>
      <c r="L1" s="34" t="s">
        <v>16</v>
      </c>
      <c r="M1" s="34" t="s">
        <v>358</v>
      </c>
      <c r="N1" s="34" t="s">
        <v>17</v>
      </c>
      <c r="O1" s="34" t="s">
        <v>3</v>
      </c>
      <c r="P1" s="35" t="s">
        <v>18</v>
      </c>
      <c r="Q1" s="48" t="s">
        <v>364</v>
      </c>
      <c r="T1" s="48" t="s">
        <v>364</v>
      </c>
      <c r="U1" s="34" t="s">
        <v>362</v>
      </c>
    </row>
    <row r="2" spans="1:21">
      <c r="C2" t="s">
        <v>9</v>
      </c>
      <c r="D2">
        <v>0.33</v>
      </c>
      <c r="E2" s="5" t="s">
        <v>10</v>
      </c>
      <c r="I2" s="36">
        <v>0.20399999999999999</v>
      </c>
      <c r="J2" s="29">
        <v>0.46199999999999997</v>
      </c>
      <c r="K2" s="38">
        <v>0.66599999999999993</v>
      </c>
      <c r="L2" s="38">
        <v>1.3586497774036199</v>
      </c>
      <c r="M2" s="38">
        <v>0.73602485101863435</v>
      </c>
      <c r="N2" s="38">
        <v>-2.5382879752259999E-4</v>
      </c>
      <c r="O2" s="38">
        <v>2676.31133792542</v>
      </c>
      <c r="P2" s="40" t="s">
        <v>166</v>
      </c>
      <c r="Q2">
        <f>ABS(M2-M3)</f>
        <v>1.1913614884998203E-2</v>
      </c>
      <c r="T2">
        <v>1.1913614884998203E-2</v>
      </c>
      <c r="U2" s="38">
        <v>0.66599999999999993</v>
      </c>
    </row>
    <row r="3" spans="1:21">
      <c r="C3" t="s">
        <v>1</v>
      </c>
      <c r="D3">
        <v>0.35</v>
      </c>
      <c r="E3" s="5" t="s">
        <v>12</v>
      </c>
      <c r="G3" s="49"/>
      <c r="I3" s="37">
        <v>0.20399999999999999</v>
      </c>
      <c r="J3" s="28">
        <v>0.46199999999999997</v>
      </c>
      <c r="K3" s="39">
        <v>0.66599999999999993</v>
      </c>
      <c r="L3" s="39">
        <v>1.38100329079198</v>
      </c>
      <c r="M3" s="39">
        <v>0.72411123613363615</v>
      </c>
      <c r="N3" s="39">
        <v>-1.354879885815E-4</v>
      </c>
      <c r="O3" s="39">
        <v>5096.4048741506404</v>
      </c>
      <c r="P3" s="41" t="s">
        <v>167</v>
      </c>
      <c r="Q3">
        <f>ABS(M3-M2)</f>
        <v>1.1913614884998203E-2</v>
      </c>
      <c r="T3">
        <v>1.1913614884998203E-2</v>
      </c>
      <c r="U3" s="39">
        <v>0.66599999999999993</v>
      </c>
    </row>
    <row r="4" spans="1:21">
      <c r="C4" t="s">
        <v>7</v>
      </c>
      <c r="D4">
        <v>0.14000000000000001</v>
      </c>
      <c r="E4" s="15" t="s">
        <v>10</v>
      </c>
      <c r="I4" s="36">
        <v>0.19700000000000001</v>
      </c>
      <c r="J4" s="29">
        <v>0.46199999999999997</v>
      </c>
      <c r="K4" s="38">
        <v>0.65900000000000003</v>
      </c>
      <c r="L4" s="38">
        <v>1.3579323133838199</v>
      </c>
      <c r="M4" s="38">
        <v>0.73641373000993593</v>
      </c>
      <c r="N4" s="38">
        <v>-2.6147572974600001E-4</v>
      </c>
      <c r="O4" s="38">
        <v>2596.6698987755299</v>
      </c>
      <c r="P4" s="40" t="s">
        <v>173</v>
      </c>
      <c r="Q4">
        <f>ABS(M4-M5)</f>
        <v>1.2523241514354577E-2</v>
      </c>
      <c r="T4">
        <v>1.2523241514354577E-2</v>
      </c>
      <c r="U4" s="38">
        <v>0.65900000000000003</v>
      </c>
    </row>
    <row r="5" spans="1:21">
      <c r="C5" t="s">
        <v>0</v>
      </c>
      <c r="D5">
        <v>1.4</v>
      </c>
      <c r="E5" s="5" t="s">
        <v>12</v>
      </c>
      <c r="I5" s="37">
        <v>0.19700000000000001</v>
      </c>
      <c r="J5" s="28">
        <v>0.46199999999999997</v>
      </c>
      <c r="K5" s="39">
        <v>0.65900000000000003</v>
      </c>
      <c r="L5" s="39">
        <v>1.38142442246788</v>
      </c>
      <c r="M5" s="39">
        <v>0.72389048849558135</v>
      </c>
      <c r="N5" s="39">
        <v>-1.135968058098E-4</v>
      </c>
      <c r="O5" s="39">
        <v>6080.3840945145103</v>
      </c>
      <c r="P5" s="41" t="s">
        <v>174</v>
      </c>
      <c r="Q5">
        <f>ABS(M5-M4)</f>
        <v>1.2523241514354577E-2</v>
      </c>
      <c r="T5">
        <v>1.2523241514354577E-2</v>
      </c>
      <c r="U5" s="39">
        <v>0.65900000000000003</v>
      </c>
    </row>
    <row r="6" spans="1:21">
      <c r="E6" s="5"/>
      <c r="I6" s="36">
        <v>0.21099999999999999</v>
      </c>
      <c r="J6" s="29">
        <v>0.46199999999999997</v>
      </c>
      <c r="K6" s="38">
        <v>0.67299999999999993</v>
      </c>
      <c r="L6" s="38">
        <v>1.35939061027498</v>
      </c>
      <c r="M6" s="38">
        <v>0.73562373643122203</v>
      </c>
      <c r="N6" s="38">
        <v>-2.5274735544740003E-4</v>
      </c>
      <c r="O6" s="38">
        <v>2689.2281580323302</v>
      </c>
      <c r="P6" s="40" t="s">
        <v>179</v>
      </c>
      <c r="Q6">
        <f t="shared" ref="Q6" si="0">ABS(M6-M7)</f>
        <v>1.1401621499158687E-2</v>
      </c>
      <c r="T6">
        <v>1.1401621499158687E-2</v>
      </c>
      <c r="U6" s="38">
        <v>0.67299999999999993</v>
      </c>
    </row>
    <row r="7" spans="1:21">
      <c r="A7" t="s">
        <v>361</v>
      </c>
      <c r="B7" t="s">
        <v>15</v>
      </c>
      <c r="E7" s="5"/>
      <c r="I7" s="37">
        <v>0.21099999999999999</v>
      </c>
      <c r="J7" s="28">
        <v>0.46199999999999997</v>
      </c>
      <c r="K7" s="39">
        <v>0.67299999999999993</v>
      </c>
      <c r="L7" s="39">
        <v>1.3807918584394601</v>
      </c>
      <c r="M7" s="39">
        <v>0.72422211493206334</v>
      </c>
      <c r="N7" s="39">
        <v>-1.1233839843300001E-4</v>
      </c>
      <c r="O7" s="39">
        <v>6145.6807187007598</v>
      </c>
      <c r="P7" s="41" t="s">
        <v>180</v>
      </c>
      <c r="Q7">
        <f t="shared" ref="Q7" si="1">ABS(M7-M6)</f>
        <v>1.1401621499158687E-2</v>
      </c>
      <c r="T7">
        <v>1.1401621499158687E-2</v>
      </c>
      <c r="U7" s="39">
        <v>0.67299999999999993</v>
      </c>
    </row>
    <row r="8" spans="1:21">
      <c r="A8" t="s">
        <v>360</v>
      </c>
      <c r="B8">
        <f>1.4*0.33</f>
        <v>0.46199999999999997</v>
      </c>
      <c r="C8" s="10" t="s">
        <v>26</v>
      </c>
      <c r="E8" s="5"/>
      <c r="I8" s="36">
        <v>0.218</v>
      </c>
      <c r="J8" s="29">
        <v>0.46199999999999997</v>
      </c>
      <c r="K8" s="38">
        <v>0.67999999999999994</v>
      </c>
      <c r="L8" s="38">
        <v>1.35987086591199</v>
      </c>
      <c r="M8" s="38">
        <v>0.73536394158231744</v>
      </c>
      <c r="N8" s="38">
        <v>-2.5004948134889999E-4</v>
      </c>
      <c r="O8" s="38">
        <v>2719.2035323884702</v>
      </c>
      <c r="P8" s="40" t="s">
        <v>185</v>
      </c>
      <c r="Q8">
        <f t="shared" ref="Q8" si="2">ABS(M8-M9)</f>
        <v>1.0977469840678822E-2</v>
      </c>
      <c r="T8">
        <v>1.0977469840678822E-2</v>
      </c>
      <c r="U8" s="38">
        <v>0.67999999999999994</v>
      </c>
    </row>
    <row r="9" spans="1:21">
      <c r="C9" s="9" t="s">
        <v>28</v>
      </c>
      <c r="E9" s="5"/>
      <c r="I9" s="37">
        <v>0.218</v>
      </c>
      <c r="J9" s="28">
        <v>0.46199999999999997</v>
      </c>
      <c r="K9" s="39">
        <v>0.67999999999999994</v>
      </c>
      <c r="L9" s="39">
        <v>1.3804785691203001</v>
      </c>
      <c r="M9" s="39">
        <v>0.72438647174163862</v>
      </c>
      <c r="N9" s="39">
        <v>-1.114699017533E-4</v>
      </c>
      <c r="O9" s="39">
        <v>6192.1583647549096</v>
      </c>
      <c r="P9" s="41" t="s">
        <v>186</v>
      </c>
      <c r="Q9">
        <f t="shared" ref="Q9" si="3">ABS(M9-M8)</f>
        <v>1.0977469840678822E-2</v>
      </c>
      <c r="T9">
        <v>1.0977469840678822E-2</v>
      </c>
      <c r="U9" s="39">
        <v>0.67999999999999994</v>
      </c>
    </row>
    <row r="10" spans="1:21">
      <c r="C10" s="9" t="s">
        <v>30</v>
      </c>
      <c r="E10" s="5"/>
      <c r="I10" s="36">
        <v>0.22500000000000001</v>
      </c>
      <c r="J10" s="29">
        <v>0.46199999999999997</v>
      </c>
      <c r="K10" s="38">
        <v>0.68699999999999994</v>
      </c>
      <c r="L10" s="38">
        <v>1.35990532428264</v>
      </c>
      <c r="M10" s="38">
        <v>0.73534530834159895</v>
      </c>
      <c r="N10" s="38">
        <v>-2.4549815477109999E-4</v>
      </c>
      <c r="O10" s="38">
        <v>2769.6854291034501</v>
      </c>
      <c r="P10" s="40" t="s">
        <v>191</v>
      </c>
      <c r="Q10">
        <f t="shared" ref="Q10" si="4">ABS(M10-M11)</f>
        <v>1.0586898600439043E-2</v>
      </c>
      <c r="T10">
        <v>1.0586898600439043E-2</v>
      </c>
      <c r="U10" s="38">
        <v>0.68699999999999994</v>
      </c>
    </row>
    <row r="11" spans="1:21">
      <c r="I11" s="37">
        <v>0.22500000000000001</v>
      </c>
      <c r="J11" s="28">
        <v>0.46199999999999997</v>
      </c>
      <c r="K11" s="39">
        <v>0.68699999999999994</v>
      </c>
      <c r="L11" s="39">
        <v>1.3797701227877299</v>
      </c>
      <c r="M11" s="39">
        <v>0.7247584097411599</v>
      </c>
      <c r="N11" s="39">
        <v>-1.092647840887E-4</v>
      </c>
      <c r="O11" s="39">
        <v>6313.88298752633</v>
      </c>
      <c r="P11" s="41" t="s">
        <v>192</v>
      </c>
      <c r="Q11">
        <f t="shared" ref="Q11" si="5">ABS(M11-M10)</f>
        <v>1.0586898600439043E-2</v>
      </c>
      <c r="T11">
        <v>1.0586898600439043E-2</v>
      </c>
      <c r="U11" s="39">
        <v>0.68699999999999994</v>
      </c>
    </row>
    <row r="12" spans="1:21">
      <c r="I12" s="36">
        <v>0.23200000000000001</v>
      </c>
      <c r="J12" s="29">
        <v>0.46199999999999997</v>
      </c>
      <c r="K12" s="38">
        <v>0.69399999999999995</v>
      </c>
      <c r="L12" s="38">
        <v>1.36093491726253</v>
      </c>
      <c r="M12" s="38">
        <v>0.73478899491495364</v>
      </c>
      <c r="N12" s="38">
        <v>-2.4002827266250001E-4</v>
      </c>
      <c r="O12" s="38">
        <v>2834.9471130339998</v>
      </c>
      <c r="P12" s="40" t="s">
        <v>197</v>
      </c>
      <c r="Q12">
        <f t="shared" ref="Q12" si="6">ABS(M12-M13)</f>
        <v>1.0032265606556234E-2</v>
      </c>
      <c r="T12">
        <v>1.0032265606556234E-2</v>
      </c>
      <c r="U12" s="38">
        <v>0.69399999999999995</v>
      </c>
    </row>
    <row r="13" spans="1:21">
      <c r="I13" s="37">
        <v>0.23200000000000001</v>
      </c>
      <c r="J13" s="28">
        <v>0.46199999999999997</v>
      </c>
      <c r="K13" s="39">
        <v>0.69399999999999995</v>
      </c>
      <c r="L13" s="39">
        <v>1.37977332194522</v>
      </c>
      <c r="M13" s="39">
        <v>0.72475672930839741</v>
      </c>
      <c r="N13" s="39">
        <v>-1.087521298591E-4</v>
      </c>
      <c r="O13" s="39">
        <v>6343.6611482083499</v>
      </c>
      <c r="P13" s="41" t="s">
        <v>198</v>
      </c>
      <c r="Q13">
        <f t="shared" ref="Q13" si="7">ABS(M13-M12)</f>
        <v>1.0032265606556234E-2</v>
      </c>
      <c r="T13">
        <v>1.0032265606556234E-2</v>
      </c>
      <c r="U13" s="39">
        <v>0.69399999999999995</v>
      </c>
    </row>
    <row r="14" spans="1:21">
      <c r="I14" s="36">
        <v>0.23899999999999999</v>
      </c>
      <c r="J14" s="29">
        <v>0.46199999999999997</v>
      </c>
      <c r="K14" s="38">
        <v>0.70099999999999996</v>
      </c>
      <c r="L14" s="38">
        <v>1.36141199725954</v>
      </c>
      <c r="M14" s="38">
        <v>0.73453150259653521</v>
      </c>
      <c r="N14" s="38">
        <v>-2.3898686729149999E-4</v>
      </c>
      <c r="O14" s="38">
        <v>2848.29876362804</v>
      </c>
      <c r="P14" s="40" t="s">
        <v>204</v>
      </c>
      <c r="Q14">
        <f t="shared" ref="Q14" si="8">ABS(M14-M15)</f>
        <v>9.6428822226531929E-3</v>
      </c>
      <c r="T14">
        <v>9.6428822226531929E-3</v>
      </c>
      <c r="U14" s="38">
        <v>0.70099999999999996</v>
      </c>
    </row>
    <row r="15" spans="1:21" ht="15" thickBot="1">
      <c r="I15" s="37">
        <v>0.23899999999999999</v>
      </c>
      <c r="J15" s="28">
        <v>0.46199999999999997</v>
      </c>
      <c r="K15" s="39">
        <v>0.70099999999999996</v>
      </c>
      <c r="L15" s="39">
        <v>1.3795222767936699</v>
      </c>
      <c r="M15" s="39">
        <v>0.72488862037388202</v>
      </c>
      <c r="N15" s="39">
        <v>-1.091711898411E-4</v>
      </c>
      <c r="O15" s="39">
        <v>6318.16085727677</v>
      </c>
      <c r="P15" s="41" t="s">
        <v>205</v>
      </c>
      <c r="Q15">
        <f t="shared" ref="Q15" si="9">ABS(M15-M14)</f>
        <v>9.6428822226531929E-3</v>
      </c>
      <c r="T15">
        <v>9.6428822226531929E-3</v>
      </c>
      <c r="U15" s="39">
        <v>0.70099999999999996</v>
      </c>
    </row>
    <row r="16" spans="1:21" ht="15" thickBot="1">
      <c r="A16" s="30" t="s">
        <v>359</v>
      </c>
      <c r="B16" s="31"/>
      <c r="I16" s="36">
        <v>0.246</v>
      </c>
      <c r="J16" s="29">
        <v>0.46199999999999997</v>
      </c>
      <c r="K16" s="38">
        <v>0.70799999999999996</v>
      </c>
      <c r="L16" s="38">
        <v>1.36171724043584</v>
      </c>
      <c r="M16" s="38">
        <v>0.73436684966985777</v>
      </c>
      <c r="N16" s="38">
        <v>-2.35720386207E-4</v>
      </c>
      <c r="O16" s="38">
        <v>2888.4163613236801</v>
      </c>
      <c r="P16" s="40" t="s">
        <v>210</v>
      </c>
      <c r="Q16">
        <f t="shared" ref="Q16" si="10">ABS(M16-M17)</f>
        <v>9.2928285737061689E-3</v>
      </c>
      <c r="T16">
        <v>9.2928285737061689E-3</v>
      </c>
      <c r="U16" s="38">
        <v>0.70799999999999996</v>
      </c>
    </row>
    <row r="17" spans="1:21">
      <c r="A17" s="9" t="s">
        <v>16</v>
      </c>
      <c r="B17" s="9" t="s">
        <v>358</v>
      </c>
      <c r="C17" s="9" t="s">
        <v>3</v>
      </c>
      <c r="D17" s="9" t="s">
        <v>17</v>
      </c>
      <c r="I17" s="37">
        <v>0.246</v>
      </c>
      <c r="J17" s="28">
        <v>0.46199999999999997</v>
      </c>
      <c r="K17" s="39">
        <v>0.70799999999999996</v>
      </c>
      <c r="L17" s="39">
        <v>1.3791695342886801</v>
      </c>
      <c r="M17" s="39">
        <v>0.7250740210961516</v>
      </c>
      <c r="N17" s="39">
        <v>-1.075317696161E-4</v>
      </c>
      <c r="O17" s="39">
        <v>6412.8468229064201</v>
      </c>
      <c r="P17" s="41" t="s">
        <v>211</v>
      </c>
      <c r="Q17">
        <f t="shared" ref="Q17" si="11">ABS(M17-M16)</f>
        <v>9.2928285737061689E-3</v>
      </c>
      <c r="T17">
        <v>9.2928285737061689E-3</v>
      </c>
      <c r="U17" s="39">
        <v>0.70799999999999996</v>
      </c>
    </row>
    <row r="18" spans="1:21">
      <c r="I18" s="36">
        <v>0.26</v>
      </c>
      <c r="J18" s="29">
        <v>0.46199999999999997</v>
      </c>
      <c r="K18" s="38">
        <v>0.72199999999999998</v>
      </c>
      <c r="L18" s="38">
        <v>1.3627017369388901</v>
      </c>
      <c r="M18" s="38">
        <v>0.7338362995312192</v>
      </c>
      <c r="N18" s="38">
        <v>-2.282108145294E-4</v>
      </c>
      <c r="O18" s="38">
        <v>2985.6204223907298</v>
      </c>
      <c r="P18" s="40" t="s">
        <v>216</v>
      </c>
      <c r="Q18">
        <f t="shared" ref="Q18" si="12">ABS(M18-M19)</f>
        <v>8.4976628767466922E-3</v>
      </c>
      <c r="T18">
        <v>8.4976628767466922E-3</v>
      </c>
      <c r="U18" s="38">
        <v>0.72199999999999998</v>
      </c>
    </row>
    <row r="19" spans="1:21">
      <c r="A19">
        <v>1.371</v>
      </c>
      <c r="B19">
        <f>1/A19</f>
        <v>0.7293946024799417</v>
      </c>
      <c r="C19">
        <v>7613</v>
      </c>
      <c r="D19" s="32">
        <v>-9.0053990189779902E-5</v>
      </c>
      <c r="I19" s="37">
        <v>0.26</v>
      </c>
      <c r="J19" s="28">
        <v>0.46199999999999997</v>
      </c>
      <c r="K19" s="39">
        <v>0.72199999999999998</v>
      </c>
      <c r="L19" s="39">
        <v>1.37866639038059</v>
      </c>
      <c r="M19" s="39">
        <v>0.72533863665447251</v>
      </c>
      <c r="N19" s="39">
        <v>-1.068972293537E-4</v>
      </c>
      <c r="O19" s="39">
        <v>6448.5599800656801</v>
      </c>
      <c r="P19" s="41" t="s">
        <v>217</v>
      </c>
      <c r="Q19">
        <f t="shared" ref="Q19" si="13">ABS(M19-M18)</f>
        <v>8.4976628767466922E-3</v>
      </c>
      <c r="T19">
        <v>8.4976628767466922E-3</v>
      </c>
      <c r="U19" s="39">
        <v>0.72199999999999998</v>
      </c>
    </row>
    <row r="20" spans="1:21">
      <c r="I20" s="36">
        <v>0.253</v>
      </c>
      <c r="J20" s="29">
        <v>0.46199999999999997</v>
      </c>
      <c r="K20" s="38">
        <v>0.71499999999999997</v>
      </c>
      <c r="L20" s="38">
        <v>1.3620433374251899</v>
      </c>
      <c r="M20" s="38">
        <v>0.73419102940615855</v>
      </c>
      <c r="N20" s="38">
        <v>-2.3136389689120001E-4</v>
      </c>
      <c r="O20" s="38">
        <v>2943.5088095559099</v>
      </c>
      <c r="P20" s="40" t="s">
        <v>222</v>
      </c>
      <c r="Q20">
        <f t="shared" ref="Q20" si="14">ABS(M20-M21)</f>
        <v>8.8577708025155966E-3</v>
      </c>
      <c r="T20">
        <v>8.8577708025155966E-3</v>
      </c>
      <c r="U20" s="38">
        <v>0.71499999999999997</v>
      </c>
    </row>
    <row r="21" spans="1:21">
      <c r="I21" s="37">
        <v>0.253</v>
      </c>
      <c r="J21" s="28">
        <v>0.46199999999999997</v>
      </c>
      <c r="K21" s="39">
        <v>0.71499999999999997</v>
      </c>
      <c r="L21" s="39">
        <v>1.37867661263062</v>
      </c>
      <c r="M21" s="39">
        <v>0.72533325860364295</v>
      </c>
      <c r="N21" s="39">
        <v>-1.10749099294E-4</v>
      </c>
      <c r="O21" s="39">
        <v>6224.3242672777296</v>
      </c>
      <c r="P21" s="41" t="s">
        <v>223</v>
      </c>
      <c r="Q21">
        <f t="shared" ref="Q21" si="15">ABS(M21-M20)</f>
        <v>8.8577708025155966E-3</v>
      </c>
      <c r="T21">
        <v>8.8577708025155966E-3</v>
      </c>
      <c r="U21" s="39">
        <v>0.71499999999999997</v>
      </c>
    </row>
    <row r="22" spans="1:21">
      <c r="I22" s="36">
        <v>0.26700000000000002</v>
      </c>
      <c r="J22" s="29">
        <v>0.46199999999999997</v>
      </c>
      <c r="K22" s="38">
        <v>0.72899999999999998</v>
      </c>
      <c r="L22" s="38">
        <v>1.3630342463190801</v>
      </c>
      <c r="M22" s="38">
        <v>0.73365728168645339</v>
      </c>
      <c r="N22" s="38">
        <v>-2.2592904172760001E-4</v>
      </c>
      <c r="O22" s="38">
        <v>3016.5095994220801</v>
      </c>
      <c r="P22" s="40" t="s">
        <v>228</v>
      </c>
      <c r="Q22">
        <f t="shared" ref="Q22" si="16">ABS(M22-M23)</f>
        <v>8.1866096067046978E-3</v>
      </c>
      <c r="T22">
        <v>8.1866096067046978E-3</v>
      </c>
      <c r="U22" s="38">
        <v>0.72899999999999998</v>
      </c>
    </row>
    <row r="23" spans="1:21">
      <c r="I23" s="37">
        <v>0.26700000000000002</v>
      </c>
      <c r="J23" s="28">
        <v>0.46199999999999997</v>
      </c>
      <c r="K23" s="39">
        <v>0.72899999999999998</v>
      </c>
      <c r="L23" s="39">
        <v>1.3784154735480101</v>
      </c>
      <c r="M23" s="39">
        <v>0.72547067207974869</v>
      </c>
      <c r="N23" s="39">
        <v>-1.105224269425E-4</v>
      </c>
      <c r="O23" s="39">
        <v>6235.90845623102</v>
      </c>
      <c r="P23" s="41" t="s">
        <v>229</v>
      </c>
      <c r="Q23">
        <f t="shared" ref="Q23" si="17">ABS(M23-M22)</f>
        <v>8.1866096067046978E-3</v>
      </c>
      <c r="T23">
        <v>8.1866096067046978E-3</v>
      </c>
      <c r="U23" s="39">
        <v>0.72899999999999998</v>
      </c>
    </row>
    <row r="24" spans="1:21">
      <c r="I24" s="36">
        <v>0.27400000000000002</v>
      </c>
      <c r="J24" s="29">
        <v>0.46199999999999997</v>
      </c>
      <c r="K24" s="38">
        <v>0.73599999999999999</v>
      </c>
      <c r="L24" s="38">
        <v>1.36295702399577</v>
      </c>
      <c r="M24" s="38">
        <v>0.73369884918917561</v>
      </c>
      <c r="N24" s="38">
        <v>-2.238159425259E-4</v>
      </c>
      <c r="O24" s="38">
        <v>3044.8166663502502</v>
      </c>
      <c r="P24" s="40" t="s">
        <v>234</v>
      </c>
      <c r="Q24">
        <f t="shared" ref="Q24" si="18">ABS(M24-M25)</f>
        <v>7.9180972963064367E-3</v>
      </c>
      <c r="T24">
        <v>7.9180972963064367E-3</v>
      </c>
      <c r="U24" s="38">
        <v>0.73599999999999999</v>
      </c>
    </row>
    <row r="25" spans="1:21">
      <c r="I25" s="37">
        <v>0.27400000000000002</v>
      </c>
      <c r="J25" s="28">
        <v>0.46199999999999997</v>
      </c>
      <c r="K25" s="39">
        <v>0.73599999999999999</v>
      </c>
      <c r="L25" s="39">
        <v>1.37782656455404</v>
      </c>
      <c r="M25" s="39">
        <v>0.72578075189286917</v>
      </c>
      <c r="N25" s="39">
        <v>-1.0486021765279999E-4</v>
      </c>
      <c r="O25" s="39">
        <v>6569.8250270461704</v>
      </c>
      <c r="P25" s="41" t="s">
        <v>235</v>
      </c>
      <c r="Q25">
        <f t="shared" ref="Q25" si="19">ABS(M25-M24)</f>
        <v>7.9180972963064367E-3</v>
      </c>
      <c r="T25">
        <v>7.9180972963064367E-3</v>
      </c>
      <c r="U25" s="39">
        <v>0.73599999999999999</v>
      </c>
    </row>
    <row r="26" spans="1:21">
      <c r="I26" s="36">
        <v>0.28100000000000003</v>
      </c>
      <c r="J26" s="29">
        <v>0.46199999999999997</v>
      </c>
      <c r="K26" s="38">
        <v>0.74299999999999999</v>
      </c>
      <c r="L26" s="38">
        <v>1.3636992719519201</v>
      </c>
      <c r="M26" s="38">
        <v>0.73329950419982115</v>
      </c>
      <c r="N26" s="38">
        <v>-2.1789033347970001E-4</v>
      </c>
      <c r="O26" s="38">
        <v>3129.3248538695102</v>
      </c>
      <c r="P26" s="40" t="s">
        <v>240</v>
      </c>
      <c r="Q26">
        <f t="shared" ref="Q26" si="20">ABS(M26-M27)</f>
        <v>7.52260467346344E-3</v>
      </c>
      <c r="T26">
        <v>7.52260467346344E-3</v>
      </c>
      <c r="U26" s="38">
        <v>0.74299999999999999</v>
      </c>
    </row>
    <row r="27" spans="1:21">
      <c r="I27" s="37">
        <v>0.28100000000000003</v>
      </c>
      <c r="J27" s="28">
        <v>0.46199999999999997</v>
      </c>
      <c r="K27" s="39">
        <v>0.74299999999999999</v>
      </c>
      <c r="L27" s="39">
        <v>1.37783387794872</v>
      </c>
      <c r="M27" s="39">
        <v>0.72577689952635771</v>
      </c>
      <c r="N27" s="39">
        <v>-1.0478408082839999E-4</v>
      </c>
      <c r="O27" s="39">
        <v>6574.6336039542803</v>
      </c>
      <c r="P27" s="41" t="s">
        <v>241</v>
      </c>
      <c r="Q27">
        <f t="shared" ref="Q27" si="21">ABS(M27-M26)</f>
        <v>7.52260467346344E-3</v>
      </c>
      <c r="T27">
        <v>7.52260467346344E-3</v>
      </c>
      <c r="U27" s="39">
        <v>0.74299999999999999</v>
      </c>
    </row>
    <row r="28" spans="1:21">
      <c r="I28" s="36">
        <v>0.28799999999999998</v>
      </c>
      <c r="J28" s="29">
        <v>0.46199999999999997</v>
      </c>
      <c r="K28" s="38">
        <v>0.75</v>
      </c>
      <c r="L28" s="38">
        <v>1.3640585022409899</v>
      </c>
      <c r="M28" s="38">
        <v>0.73310638682806928</v>
      </c>
      <c r="N28" s="38">
        <v>-2.1808458516179999E-4</v>
      </c>
      <c r="O28" s="38">
        <v>3127.36111364419</v>
      </c>
      <c r="P28" s="40" t="s">
        <v>245</v>
      </c>
      <c r="Q28">
        <f t="shared" ref="Q28" si="22">ABS(M28-M29)</f>
        <v>7.2324209718432897E-3</v>
      </c>
      <c r="T28">
        <v>7.2324209718432897E-3</v>
      </c>
      <c r="U28" s="38">
        <v>0.75</v>
      </c>
    </row>
    <row r="29" spans="1:21">
      <c r="I29" s="37">
        <v>0.28799999999999998</v>
      </c>
      <c r="J29" s="28">
        <v>0.46199999999999997</v>
      </c>
      <c r="K29" s="39">
        <v>0.75</v>
      </c>
      <c r="L29" s="39">
        <v>1.3776496293270699</v>
      </c>
      <c r="M29" s="39">
        <v>0.72587396585622599</v>
      </c>
      <c r="N29" s="39">
        <v>-9.90763257487108E-5</v>
      </c>
      <c r="O29" s="39">
        <v>6952.4662875631202</v>
      </c>
      <c r="P29" s="41" t="s">
        <v>246</v>
      </c>
      <c r="Q29">
        <f t="shared" ref="Q29" si="23">ABS(M29-M28)</f>
        <v>7.2324209718432897E-3</v>
      </c>
      <c r="T29">
        <v>7.2324209718432897E-3</v>
      </c>
      <c r="U29" s="39">
        <v>0.75</v>
      </c>
    </row>
    <row r="30" spans="1:21">
      <c r="I30" s="36">
        <v>0.29499999999999998</v>
      </c>
      <c r="J30" s="29">
        <v>0.46199999999999997</v>
      </c>
      <c r="K30" s="38">
        <v>0.7569999999999999</v>
      </c>
      <c r="L30" s="38">
        <v>1.3642810047691201</v>
      </c>
      <c r="M30" s="38">
        <v>0.73298682346547217</v>
      </c>
      <c r="N30" s="38">
        <v>-2.1376478418920001E-4</v>
      </c>
      <c r="O30" s="38">
        <v>3191.0798823656701</v>
      </c>
      <c r="P30" s="40" t="s">
        <v>251</v>
      </c>
      <c r="Q30">
        <f t="shared" ref="Q30" si="24">ABS(M30-M31)</f>
        <v>6.985210669585129E-3</v>
      </c>
      <c r="T30">
        <v>6.985210669585129E-3</v>
      </c>
      <c r="U30" s="38">
        <v>0.7569999999999999</v>
      </c>
    </row>
    <row r="31" spans="1:21">
      <c r="I31" s="37">
        <v>0.29499999999999998</v>
      </c>
      <c r="J31" s="28">
        <v>0.46199999999999997</v>
      </c>
      <c r="K31" s="39">
        <v>0.7569999999999999</v>
      </c>
      <c r="L31" s="39">
        <v>1.3774074084338801</v>
      </c>
      <c r="M31" s="39">
        <v>0.72600161279588704</v>
      </c>
      <c r="N31" s="39">
        <v>-1.037111698381E-4</v>
      </c>
      <c r="O31" s="39">
        <v>6640.5933448769802</v>
      </c>
      <c r="P31" s="41" t="s">
        <v>252</v>
      </c>
      <c r="Q31">
        <f t="shared" ref="Q31" si="25">ABS(M31-M30)</f>
        <v>6.985210669585129E-3</v>
      </c>
      <c r="T31">
        <v>6.985210669585129E-3</v>
      </c>
      <c r="U31" s="39">
        <v>0.7569999999999999</v>
      </c>
    </row>
    <row r="32" spans="1:21">
      <c r="I32" s="36">
        <v>0.30199999999999999</v>
      </c>
      <c r="J32" s="29">
        <v>0.46199999999999997</v>
      </c>
      <c r="K32" s="38">
        <v>0.76400000000000001</v>
      </c>
      <c r="L32" s="38">
        <v>1.3642501069659001</v>
      </c>
      <c r="M32" s="38">
        <v>0.73300342429439547</v>
      </c>
      <c r="N32" s="38">
        <v>-2.1361481701819999E-4</v>
      </c>
      <c r="O32" s="38">
        <v>3193.2478420944699</v>
      </c>
      <c r="P32" s="40" t="s">
        <v>259</v>
      </c>
      <c r="Q32">
        <f t="shared" ref="Q32" si="26">ABS(M32-M33)</f>
        <v>6.7139160940716813E-3</v>
      </c>
      <c r="T32">
        <v>6.7139160940716813E-3</v>
      </c>
      <c r="U32" s="38">
        <v>0.76400000000000001</v>
      </c>
    </row>
    <row r="33" spans="7:21">
      <c r="I33" s="37">
        <v>0.30199999999999999</v>
      </c>
      <c r="J33" s="28">
        <v>0.46199999999999997</v>
      </c>
      <c r="K33" s="39">
        <v>0.76400000000000001</v>
      </c>
      <c r="L33" s="39">
        <v>1.3768614150545899</v>
      </c>
      <c r="M33" s="39">
        <v>0.72628950820032379</v>
      </c>
      <c r="N33" s="39">
        <v>-1.008641292597E-4</v>
      </c>
      <c r="O33" s="39">
        <v>6825.3274239271404</v>
      </c>
      <c r="P33" s="41" t="s">
        <v>260</v>
      </c>
      <c r="Q33">
        <f t="shared" ref="Q33" si="27">ABS(M33-M32)</f>
        <v>6.7139160940716813E-3</v>
      </c>
      <c r="T33">
        <v>6.7139160940716813E-3</v>
      </c>
      <c r="U33" s="39">
        <v>0.76400000000000001</v>
      </c>
    </row>
    <row r="34" spans="7:21">
      <c r="I34" s="19">
        <v>0.309</v>
      </c>
      <c r="J34" s="46">
        <v>0.46199999999999997</v>
      </c>
      <c r="K34" s="47">
        <f>J34+I34</f>
        <v>0.77099999999999991</v>
      </c>
      <c r="L34" s="20">
        <v>1.3649467047020301</v>
      </c>
      <c r="M34" s="20">
        <f>1/L34</f>
        <v>0.73262933750831061</v>
      </c>
      <c r="N34" s="20">
        <v>-2.09515302074E-4</v>
      </c>
      <c r="O34" s="20">
        <v>3257.39144394187</v>
      </c>
      <c r="P34" s="20" t="s">
        <v>267</v>
      </c>
      <c r="Q34">
        <f>ABS(M34-M35)</f>
        <v>6.408180521141893E-3</v>
      </c>
      <c r="T34">
        <v>6.408180521141893E-3</v>
      </c>
      <c r="U34" s="47">
        <v>0.77099999999999991</v>
      </c>
    </row>
    <row r="35" spans="7:21">
      <c r="I35" s="19">
        <v>0.309</v>
      </c>
      <c r="J35" s="46">
        <v>0.46199999999999997</v>
      </c>
      <c r="K35" s="47">
        <f>J35+I35</f>
        <v>0.77099999999999991</v>
      </c>
      <c r="L35" s="20">
        <v>1.37699100388185</v>
      </c>
      <c r="M35" s="20">
        <f>1/L35</f>
        <v>0.72622115698716871</v>
      </c>
      <c r="N35" s="20">
        <v>-1.0225556319259999E-4</v>
      </c>
      <c r="O35" s="20">
        <v>6733.0860096440101</v>
      </c>
      <c r="P35" s="20" t="s">
        <v>268</v>
      </c>
      <c r="Q35">
        <f>ABS(M35-M34)</f>
        <v>6.408180521141893E-3</v>
      </c>
      <c r="T35">
        <v>6.408180521141893E-3</v>
      </c>
      <c r="U35" s="47">
        <v>0.77099999999999991</v>
      </c>
    </row>
    <row r="36" spans="7:21">
      <c r="I36" s="37">
        <v>0.316</v>
      </c>
      <c r="J36" s="28">
        <v>0.46199999999999997</v>
      </c>
      <c r="K36" s="39">
        <v>0.77800000000000002</v>
      </c>
      <c r="L36" s="39">
        <v>1.3651978970612699</v>
      </c>
      <c r="M36" s="39">
        <v>0.73249453588567903</v>
      </c>
      <c r="N36" s="39">
        <v>-2.0698741947059999E-4</v>
      </c>
      <c r="O36" s="39">
        <v>3297.7798857349599</v>
      </c>
      <c r="P36" s="41" t="s">
        <v>273</v>
      </c>
      <c r="Q36">
        <f>ABS(M36-M37)</f>
        <v>6.1837824615955661E-3</v>
      </c>
      <c r="T36">
        <v>6.1837824615955661E-3</v>
      </c>
      <c r="U36" s="39">
        <v>0.77800000000000002</v>
      </c>
    </row>
    <row r="37" spans="7:21">
      <c r="I37" s="36">
        <v>0.316</v>
      </c>
      <c r="J37" s="46">
        <v>0.46199999999999997</v>
      </c>
      <c r="K37" s="38">
        <v>0.77800000000000002</v>
      </c>
      <c r="L37" s="38">
        <v>1.3768211406559101</v>
      </c>
      <c r="M37" s="38">
        <v>0.72631075342408347</v>
      </c>
      <c r="N37" s="38">
        <v>-1.031733536792E-4</v>
      </c>
      <c r="O37" s="38">
        <v>6672.3678719209101</v>
      </c>
      <c r="P37" s="40" t="s">
        <v>274</v>
      </c>
      <c r="Q37">
        <f>ABS(M37-M36)</f>
        <v>6.1837824615955661E-3</v>
      </c>
      <c r="T37">
        <v>6.1837824615955661E-3</v>
      </c>
      <c r="U37" s="38">
        <v>0.77800000000000002</v>
      </c>
    </row>
    <row r="38" spans="7:21">
      <c r="I38" s="37">
        <v>0.32300000000000001</v>
      </c>
      <c r="J38" s="28">
        <v>0.46199999999999997</v>
      </c>
      <c r="K38" s="39">
        <v>0.78499999999999992</v>
      </c>
      <c r="L38" s="39">
        <v>1.3651417626990601</v>
      </c>
      <c r="M38" s="39">
        <v>0.73252465591769167</v>
      </c>
      <c r="N38" s="39">
        <v>-2.0594373261680001E-4</v>
      </c>
      <c r="O38" s="39">
        <v>3314.35617232099</v>
      </c>
      <c r="P38" s="41" t="s">
        <v>279</v>
      </c>
      <c r="Q38">
        <f t="shared" ref="Q38" si="28">ABS(M38-M39)</f>
        <v>5.9906815057702012E-3</v>
      </c>
      <c r="T38">
        <v>5.9906815057702012E-3</v>
      </c>
      <c r="U38" s="39">
        <v>0.78499999999999992</v>
      </c>
    </row>
    <row r="39" spans="7:21">
      <c r="I39" s="36">
        <v>0.32300000000000001</v>
      </c>
      <c r="J39" s="29">
        <v>0.46199999999999997</v>
      </c>
      <c r="K39" s="38">
        <v>0.78499999999999992</v>
      </c>
      <c r="L39" s="38">
        <v>1.3763981248219399</v>
      </c>
      <c r="M39" s="38">
        <v>0.72653397441192147</v>
      </c>
      <c r="N39" s="38">
        <v>-1.0906581143E-4</v>
      </c>
      <c r="O39" s="38">
        <v>6309.9430828744498</v>
      </c>
      <c r="P39" s="40" t="s">
        <v>280</v>
      </c>
      <c r="Q39">
        <f t="shared" ref="Q39" si="29">ABS(M39-M38)</f>
        <v>5.9906815057702012E-3</v>
      </c>
      <c r="T39">
        <v>5.9906815057702012E-3</v>
      </c>
      <c r="U39" s="38">
        <v>0.78499999999999992</v>
      </c>
    </row>
    <row r="40" spans="7:21">
      <c r="I40" s="37">
        <v>0.33</v>
      </c>
      <c r="J40" s="28">
        <v>0.46199999999999997</v>
      </c>
      <c r="K40" s="39">
        <v>0.79200000000000004</v>
      </c>
      <c r="L40" s="39">
        <v>1.3656000180311401</v>
      </c>
      <c r="M40" s="39">
        <v>0.73227884211788052</v>
      </c>
      <c r="N40" s="39">
        <v>-2.0062808616389999E-4</v>
      </c>
      <c r="O40" s="39">
        <v>3403.3121786228298</v>
      </c>
      <c r="P40" s="41" t="s">
        <v>285</v>
      </c>
      <c r="Q40">
        <f t="shared" ref="Q40" si="30">ABS(M40-M41)</f>
        <v>5.697543033382213E-3</v>
      </c>
      <c r="T40">
        <v>5.697543033382213E-3</v>
      </c>
      <c r="U40" s="39">
        <v>0.79200000000000004</v>
      </c>
    </row>
    <row r="41" spans="7:21">
      <c r="I41" s="36">
        <v>0.33</v>
      </c>
      <c r="J41" s="29">
        <v>0.46199999999999997</v>
      </c>
      <c r="K41" s="38">
        <v>0.79200000000000004</v>
      </c>
      <c r="L41" s="38">
        <v>1.3763084754039401</v>
      </c>
      <c r="M41" s="38">
        <v>0.72658129908449831</v>
      </c>
      <c r="N41" s="38">
        <v>-1.027099645726E-4</v>
      </c>
      <c r="O41" s="38">
        <v>6699.9754168455102</v>
      </c>
      <c r="P41" s="40" t="s">
        <v>286</v>
      </c>
      <c r="Q41">
        <f t="shared" ref="Q41" si="31">ABS(M41-M40)</f>
        <v>5.697543033382213E-3</v>
      </c>
      <c r="T41">
        <v>5.697543033382213E-3</v>
      </c>
      <c r="U41" s="38">
        <v>0.79200000000000004</v>
      </c>
    </row>
    <row r="42" spans="7:21">
      <c r="I42" s="37">
        <v>0.33700000000000002</v>
      </c>
      <c r="J42" s="28">
        <v>0.46199999999999997</v>
      </c>
      <c r="K42" s="39">
        <v>0.79899999999999993</v>
      </c>
      <c r="L42" s="39">
        <v>1.3659168959038499</v>
      </c>
      <c r="M42" s="39">
        <v>0.7321089613861782</v>
      </c>
      <c r="N42" s="39">
        <v>-1.995369038284E-4</v>
      </c>
      <c r="O42" s="39">
        <v>3422.7174765575101</v>
      </c>
      <c r="P42" s="41" t="s">
        <v>292</v>
      </c>
      <c r="Q42">
        <f t="shared" ref="Q42" si="32">ABS(M42-M43)</f>
        <v>5.4820308999721234E-3</v>
      </c>
      <c r="T42">
        <v>5.4820308999721234E-3</v>
      </c>
      <c r="U42" s="39">
        <v>0.79899999999999993</v>
      </c>
    </row>
    <row r="43" spans="7:21">
      <c r="I43" s="36">
        <v>0.33700000000000002</v>
      </c>
      <c r="J43" s="29">
        <v>0.46199999999999997</v>
      </c>
      <c r="K43" s="38">
        <v>0.79899999999999993</v>
      </c>
      <c r="L43" s="38">
        <v>1.3762220446892499</v>
      </c>
      <c r="M43" s="38">
        <v>0.72662693048620608</v>
      </c>
      <c r="N43" s="38">
        <v>-1.028619098954E-4</v>
      </c>
      <c r="O43" s="38">
        <v>6689.6582325174804</v>
      </c>
      <c r="P43" s="40" t="s">
        <v>293</v>
      </c>
      <c r="Q43">
        <f t="shared" ref="Q43" si="33">ABS(M43-M42)</f>
        <v>5.4820308999721234E-3</v>
      </c>
      <c r="T43">
        <v>5.4820308999721234E-3</v>
      </c>
      <c r="U43" s="38">
        <v>0.79899999999999993</v>
      </c>
    </row>
    <row r="44" spans="7:21">
      <c r="I44" s="37">
        <v>0.34399999999999997</v>
      </c>
      <c r="J44" s="28">
        <v>0.46199999999999997</v>
      </c>
      <c r="K44" s="39">
        <v>0.80599999999999994</v>
      </c>
      <c r="L44" s="39">
        <v>1.36607548359669</v>
      </c>
      <c r="M44" s="39">
        <v>0.73202397086223725</v>
      </c>
      <c r="N44" s="39">
        <v>-1.9737982221480001E-4</v>
      </c>
      <c r="O44" s="39">
        <v>3460.5246581628699</v>
      </c>
      <c r="P44" s="41" t="s">
        <v>299</v>
      </c>
      <c r="Q44">
        <f t="shared" ref="Q44" si="34">ABS(M44-M45)</f>
        <v>5.2994872922454972E-3</v>
      </c>
      <c r="T44">
        <v>5.2994872922454972E-3</v>
      </c>
      <c r="U44" s="39">
        <v>0.80599999999999994</v>
      </c>
    </row>
    <row r="45" spans="7:21">
      <c r="I45" s="36">
        <v>0.34399999999999997</v>
      </c>
      <c r="J45" s="29">
        <v>0.46199999999999997</v>
      </c>
      <c r="K45" s="38">
        <v>0.80599999999999994</v>
      </c>
      <c r="L45" s="38">
        <v>1.3760373052075501</v>
      </c>
      <c r="M45" s="38">
        <v>0.72672448356999175</v>
      </c>
      <c r="N45" s="38">
        <v>-1.022510119533E-4</v>
      </c>
      <c r="O45" s="38">
        <v>6728.7221853397104</v>
      </c>
      <c r="P45" s="40" t="s">
        <v>300</v>
      </c>
      <c r="Q45">
        <f t="shared" ref="Q45" si="35">ABS(M45-M44)</f>
        <v>5.2994872922454972E-3</v>
      </c>
      <c r="T45">
        <v>5.2994872922454972E-3</v>
      </c>
      <c r="U45" s="38">
        <v>0.80599999999999994</v>
      </c>
    </row>
    <row r="46" spans="7:21">
      <c r="I46" s="37">
        <v>0.35099999999999998</v>
      </c>
      <c r="J46" s="28">
        <v>0.46199999999999997</v>
      </c>
      <c r="K46" s="39">
        <v>0.81299999999999994</v>
      </c>
      <c r="L46" s="39">
        <v>1.3658676482533501</v>
      </c>
      <c r="M46" s="39">
        <v>0.73213535826753362</v>
      </c>
      <c r="N46" s="39">
        <v>-1.957167728549E-4</v>
      </c>
      <c r="O46" s="39">
        <v>3489.3985536584901</v>
      </c>
      <c r="P46" s="41" t="s">
        <v>306</v>
      </c>
      <c r="Q46">
        <f t="shared" ref="Q46" si="36">ABS(M46-M47)</f>
        <v>5.1081412114483138E-3</v>
      </c>
      <c r="T46">
        <v>5.1081412114483138E-3</v>
      </c>
      <c r="U46" s="39">
        <v>0.81299999999999994</v>
      </c>
    </row>
    <row r="47" spans="7:21" ht="15" thickBot="1">
      <c r="G47" s="49"/>
      <c r="I47" s="42">
        <v>0.35099999999999998</v>
      </c>
      <c r="J47" s="43">
        <v>0.46199999999999997</v>
      </c>
      <c r="K47" s="44">
        <v>0.81299999999999994</v>
      </c>
      <c r="L47" s="44">
        <v>1.3754643244983999</v>
      </c>
      <c r="M47" s="44">
        <v>0.72702721705608531</v>
      </c>
      <c r="N47" s="44">
        <v>-1.012292897931E-4</v>
      </c>
      <c r="O47" s="44">
        <v>6793.8060580560696</v>
      </c>
      <c r="P47" s="45" t="s">
        <v>307</v>
      </c>
      <c r="Q47">
        <f t="shared" ref="Q47" si="37">ABS(M47-M46)</f>
        <v>5.1081412114483138E-3</v>
      </c>
      <c r="T47">
        <v>5.1081412114483138E-3</v>
      </c>
      <c r="U47" s="44">
        <v>0.81299999999999994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676A-8E8C-463A-8F84-FE754A17D16C}">
  <dimension ref="A1:D24"/>
  <sheetViews>
    <sheetView workbookViewId="0">
      <selection activeCell="D2" sqref="D2:D24"/>
    </sheetView>
  </sheetViews>
  <sheetFormatPr defaultRowHeight="14.4"/>
  <sheetData>
    <row r="1" spans="1:4">
      <c r="A1" s="48" t="s">
        <v>365</v>
      </c>
      <c r="B1" s="34" t="s">
        <v>362</v>
      </c>
    </row>
    <row r="2" spans="1:4">
      <c r="A2">
        <v>1.1913614884998199E-2</v>
      </c>
      <c r="B2" s="38">
        <v>0.66599999999999993</v>
      </c>
      <c r="D2">
        <f>A2/2</f>
        <v>5.9568074424990996E-3</v>
      </c>
    </row>
    <row r="3" spans="1:4">
      <c r="A3">
        <v>1.25232415143546E-2</v>
      </c>
      <c r="B3" s="38">
        <v>0.65900000000000003</v>
      </c>
      <c r="D3">
        <f t="shared" ref="D3:D24" si="0">A3/2</f>
        <v>6.2616207571772999E-3</v>
      </c>
    </row>
    <row r="4" spans="1:4">
      <c r="A4">
        <v>1.1401621499158687E-2</v>
      </c>
      <c r="B4" s="38">
        <v>0.67299999999999993</v>
      </c>
      <c r="D4">
        <f t="shared" si="0"/>
        <v>5.7008107495793436E-3</v>
      </c>
    </row>
    <row r="5" spans="1:4">
      <c r="A5">
        <v>1.0977469840678822E-2</v>
      </c>
      <c r="B5" s="38">
        <v>0.67999999999999994</v>
      </c>
      <c r="D5">
        <f t="shared" si="0"/>
        <v>5.4887349203394109E-3</v>
      </c>
    </row>
    <row r="6" spans="1:4">
      <c r="A6">
        <v>1.0586898600439043E-2</v>
      </c>
      <c r="B6" s="38">
        <v>0.68699999999999994</v>
      </c>
      <c r="D6">
        <f t="shared" si="0"/>
        <v>5.2934493002195215E-3</v>
      </c>
    </row>
    <row r="7" spans="1:4">
      <c r="A7">
        <v>1.0032265606556234E-2</v>
      </c>
      <c r="B7" s="38">
        <v>0.69399999999999995</v>
      </c>
      <c r="D7">
        <f t="shared" si="0"/>
        <v>5.0161328032781172E-3</v>
      </c>
    </row>
    <row r="8" spans="1:4">
      <c r="A8">
        <v>9.6428822226531929E-3</v>
      </c>
      <c r="B8" s="38">
        <v>0.70099999999999996</v>
      </c>
      <c r="D8">
        <f t="shared" si="0"/>
        <v>4.8214411113265965E-3</v>
      </c>
    </row>
    <row r="9" spans="1:4">
      <c r="A9">
        <v>9.2928285737061689E-3</v>
      </c>
      <c r="B9" s="38">
        <v>0.70799999999999996</v>
      </c>
      <c r="D9">
        <f t="shared" si="0"/>
        <v>4.6464142868530844E-3</v>
      </c>
    </row>
    <row r="10" spans="1:4">
      <c r="A10">
        <v>8.4976628767466922E-3</v>
      </c>
      <c r="B10" s="38">
        <v>0.72199999999999998</v>
      </c>
      <c r="D10">
        <f t="shared" si="0"/>
        <v>4.2488314383733461E-3</v>
      </c>
    </row>
    <row r="11" spans="1:4">
      <c r="A11">
        <v>8.8577708025155966E-3</v>
      </c>
      <c r="B11" s="38">
        <v>0.71499999999999997</v>
      </c>
      <c r="D11">
        <f t="shared" si="0"/>
        <v>4.4288854012577983E-3</v>
      </c>
    </row>
    <row r="12" spans="1:4">
      <c r="A12">
        <v>8.1866096067046978E-3</v>
      </c>
      <c r="B12" s="38">
        <v>0.72899999999999998</v>
      </c>
      <c r="D12">
        <f t="shared" si="0"/>
        <v>4.0933048033523489E-3</v>
      </c>
    </row>
    <row r="13" spans="1:4">
      <c r="A13">
        <v>7.9180972963064367E-3</v>
      </c>
      <c r="B13" s="38">
        <v>0.73599999999999999</v>
      </c>
      <c r="D13">
        <f t="shared" si="0"/>
        <v>3.9590486481532183E-3</v>
      </c>
    </row>
    <row r="14" spans="1:4">
      <c r="A14">
        <v>7.52260467346344E-3</v>
      </c>
      <c r="B14" s="38">
        <v>0.74299999999999999</v>
      </c>
      <c r="D14">
        <f t="shared" si="0"/>
        <v>3.76130233673172E-3</v>
      </c>
    </row>
    <row r="15" spans="1:4">
      <c r="A15">
        <v>7.2324209718432897E-3</v>
      </c>
      <c r="B15" s="38">
        <v>0.75</v>
      </c>
      <c r="D15">
        <f t="shared" si="0"/>
        <v>3.6162104859216448E-3</v>
      </c>
    </row>
    <row r="16" spans="1:4">
      <c r="A16">
        <v>6.985210669585129E-3</v>
      </c>
      <c r="B16" s="38">
        <v>0.7569999999999999</v>
      </c>
      <c r="D16">
        <f t="shared" si="0"/>
        <v>3.4926053347925645E-3</v>
      </c>
    </row>
    <row r="17" spans="1:4">
      <c r="A17">
        <v>6.7139160940716813E-3</v>
      </c>
      <c r="B17" s="38">
        <v>0.76400000000000001</v>
      </c>
      <c r="D17">
        <f t="shared" si="0"/>
        <v>3.3569580470358407E-3</v>
      </c>
    </row>
    <row r="18" spans="1:4">
      <c r="A18">
        <v>6.408180521141893E-3</v>
      </c>
      <c r="B18" s="47">
        <v>0.77099999999999991</v>
      </c>
      <c r="D18">
        <f t="shared" si="0"/>
        <v>3.2040902605709465E-3</v>
      </c>
    </row>
    <row r="19" spans="1:4">
      <c r="A19">
        <v>6.1837824615955661E-3</v>
      </c>
      <c r="B19" s="39">
        <v>0.77800000000000002</v>
      </c>
      <c r="D19">
        <f t="shared" si="0"/>
        <v>3.0918912307977831E-3</v>
      </c>
    </row>
    <row r="20" spans="1:4">
      <c r="A20">
        <v>5.9906815057702012E-3</v>
      </c>
      <c r="B20" s="39">
        <v>0.78499999999999992</v>
      </c>
      <c r="D20">
        <f t="shared" si="0"/>
        <v>2.9953407528851006E-3</v>
      </c>
    </row>
    <row r="21" spans="1:4">
      <c r="A21">
        <v>5.697543033382213E-3</v>
      </c>
      <c r="B21" s="39">
        <v>0.79200000000000004</v>
      </c>
      <c r="D21">
        <f t="shared" si="0"/>
        <v>2.8487715166911065E-3</v>
      </c>
    </row>
    <row r="22" spans="1:4">
      <c r="A22">
        <v>5.4820308999721234E-3</v>
      </c>
      <c r="B22" s="39">
        <v>0.79899999999999993</v>
      </c>
      <c r="D22">
        <f t="shared" si="0"/>
        <v>2.7410154499860617E-3</v>
      </c>
    </row>
    <row r="23" spans="1:4">
      <c r="A23">
        <v>5.2994872922454972E-3</v>
      </c>
      <c r="B23" s="39">
        <v>0.80599999999999994</v>
      </c>
      <c r="D23">
        <f t="shared" si="0"/>
        <v>2.6497436461227486E-3</v>
      </c>
    </row>
    <row r="24" spans="1:4">
      <c r="A24">
        <v>5.1081412114483138E-3</v>
      </c>
      <c r="B24" s="39">
        <v>0.81299999999999994</v>
      </c>
      <c r="D24">
        <f t="shared" si="0"/>
        <v>2.5540706057241569E-3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Cat</cp:lastModifiedBy>
  <cp:revision/>
  <dcterms:created xsi:type="dcterms:W3CDTF">2023-05-02T07:16:56Z</dcterms:created>
  <dcterms:modified xsi:type="dcterms:W3CDTF">2023-06-10T12:59:23Z</dcterms:modified>
  <cp:category/>
  <cp:contentStatus/>
</cp:coreProperties>
</file>